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DieseArbeitsmappe" defaultThemeVersion="124226"/>
  <xr:revisionPtr revIDLastSave="0" documentId="8_{883DC04D-8612-4493-AD67-29E03E3EFF5A}" xr6:coauthVersionLast="47" xr6:coauthVersionMax="47" xr10:uidLastSave="{00000000-0000-0000-0000-000000000000}"/>
  <bookViews>
    <workbookView xWindow="-120" yWindow="-120" windowWidth="29040" windowHeight="15720" xr2:uid="{00000000-000D-0000-FFFF-FFFF00000000}"/>
  </bookViews>
  <sheets>
    <sheet name="Auszahlung" sheetId="1" r:id="rId1"/>
    <sheet name="CDP" sheetId="21" state="hidden" r:id="rId2"/>
    <sheet name="Matrix" sheetId="2" state="hidden" r:id="rId3"/>
    <sheet name="KIBET_neu" sheetId="20" state="hidden" r:id="rId4"/>
    <sheet name="FKII 2024" sheetId="17" state="hidden" r:id="rId5"/>
    <sheet name="GKZ" sheetId="12" state="hidden" r:id="rId6"/>
    <sheet name="KIBET_alt 2023" sheetId="23" state="hidden" r:id="rId7"/>
  </sheets>
  <definedNames>
    <definedName name="__bookmark_1" localSheetId="6">'KIBET_alt 2023'!$A$1:$Z$932</definedName>
    <definedName name="__bookmark_1">KIBET_neu!$A$1:$Z$905</definedName>
    <definedName name="_xlnm._FilterDatabase" localSheetId="1" hidden="1">CDP!$A$1:$B$1</definedName>
    <definedName name="_xlnm._FilterDatabase" localSheetId="4" hidden="1">'FKII 2024'!$A$1:$E$1</definedName>
    <definedName name="_xlnm._FilterDatabase" localSheetId="5" hidden="1">GKZ!$A$1:$C$278</definedName>
    <definedName name="_xlnm._FilterDatabase" localSheetId="6" hidden="1">'KIBET_alt 2023'!$A$1:$S$932</definedName>
    <definedName name="_xlnm._FilterDatabase" localSheetId="3" hidden="1">KIBET_neu!$A$1:$AH$976</definedName>
    <definedName name="_ftn1" localSheetId="0">Auszahlung!#REF!</definedName>
    <definedName name="_ftnref1" localSheetId="0">Auszahlung!#REF!</definedName>
    <definedName name="_xlnm.Print_Area" localSheetId="0">Auszahlung!$A$1:$B$119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 l="1"/>
  <c r="B26" i="1"/>
  <c r="B25" i="1"/>
  <c r="B24" i="1"/>
  <c r="B23" i="1"/>
  <c r="B22" i="1"/>
  <c r="B19" i="1"/>
  <c r="B18" i="1"/>
  <c r="B17" i="1"/>
  <c r="B15" i="1"/>
  <c r="B14" i="1"/>
  <c r="D36" i="1" l="1"/>
  <c r="D43" i="1"/>
  <c r="D50" i="1"/>
  <c r="B103" i="1" l="1"/>
  <c r="AG932" i="23"/>
  <c r="AF932" i="23"/>
  <c r="AE932" i="23"/>
  <c r="AD932" i="23"/>
  <c r="AC932" i="23"/>
  <c r="Z932" i="23"/>
  <c r="C932" i="23"/>
  <c r="AG931" i="23"/>
  <c r="AF931" i="23"/>
  <c r="AE931" i="23"/>
  <c r="AD931" i="23"/>
  <c r="AC931" i="23"/>
  <c r="Z931" i="23"/>
  <c r="C931" i="23"/>
  <c r="AG930" i="23"/>
  <c r="AF930" i="23"/>
  <c r="AE930" i="23"/>
  <c r="AD930" i="23"/>
  <c r="AC930" i="23"/>
  <c r="AH930" i="23" s="1"/>
  <c r="Z930" i="23"/>
  <c r="C930" i="23"/>
  <c r="AG929" i="23"/>
  <c r="AF929" i="23"/>
  <c r="AE929" i="23"/>
  <c r="AD929" i="23"/>
  <c r="AC929" i="23"/>
  <c r="Z929" i="23"/>
  <c r="C929" i="23"/>
  <c r="AG928" i="23"/>
  <c r="AF928" i="23"/>
  <c r="AE928" i="23"/>
  <c r="AD928" i="23"/>
  <c r="AC928" i="23"/>
  <c r="Z928" i="23"/>
  <c r="C928" i="23"/>
  <c r="AG927" i="23"/>
  <c r="AF927" i="23"/>
  <c r="AE927" i="23"/>
  <c r="AD927" i="23"/>
  <c r="AC927" i="23"/>
  <c r="Z927" i="23"/>
  <c r="C927" i="23"/>
  <c r="AG926" i="23"/>
  <c r="AF926" i="23"/>
  <c r="AE926" i="23"/>
  <c r="AD926" i="23"/>
  <c r="AC926" i="23"/>
  <c r="AH926" i="23" s="1"/>
  <c r="Z926" i="23"/>
  <c r="C926" i="23"/>
  <c r="AG925" i="23"/>
  <c r="AF925" i="23"/>
  <c r="AE925" i="23"/>
  <c r="AD925" i="23"/>
  <c r="AC925" i="23"/>
  <c r="Z925" i="23"/>
  <c r="C925" i="23"/>
  <c r="AG924" i="23"/>
  <c r="AF924" i="23"/>
  <c r="AE924" i="23"/>
  <c r="AD924" i="23"/>
  <c r="AC924" i="23"/>
  <c r="Z924" i="23"/>
  <c r="C924" i="23"/>
  <c r="AG923" i="23"/>
  <c r="AF923" i="23"/>
  <c r="AE923" i="23"/>
  <c r="AD923" i="23"/>
  <c r="AC923" i="23"/>
  <c r="Z923" i="23"/>
  <c r="C923" i="23"/>
  <c r="AG922" i="23"/>
  <c r="AF922" i="23"/>
  <c r="AE922" i="23"/>
  <c r="AD922" i="23"/>
  <c r="AC922" i="23"/>
  <c r="AH922" i="23" s="1"/>
  <c r="Z922" i="23"/>
  <c r="C922" i="23"/>
  <c r="AG921" i="23"/>
  <c r="AF921" i="23"/>
  <c r="AE921" i="23"/>
  <c r="AD921" i="23"/>
  <c r="AC921" i="23"/>
  <c r="Z921" i="23"/>
  <c r="C921" i="23"/>
  <c r="AG920" i="23"/>
  <c r="AF920" i="23"/>
  <c r="AE920" i="23"/>
  <c r="AD920" i="23"/>
  <c r="AC920" i="23"/>
  <c r="Z920" i="23"/>
  <c r="C920" i="23"/>
  <c r="AG919" i="23"/>
  <c r="AF919" i="23"/>
  <c r="AE919" i="23"/>
  <c r="AD919" i="23"/>
  <c r="AC919" i="23"/>
  <c r="Z919" i="23"/>
  <c r="C919" i="23"/>
  <c r="AG918" i="23"/>
  <c r="AF918" i="23"/>
  <c r="AE918" i="23"/>
  <c r="AD918" i="23"/>
  <c r="AC918" i="23"/>
  <c r="AH918" i="23" s="1"/>
  <c r="Z918" i="23"/>
  <c r="C918" i="23"/>
  <c r="AG917" i="23"/>
  <c r="AF917" i="23"/>
  <c r="AE917" i="23"/>
  <c r="AD917" i="23"/>
  <c r="AC917" i="23"/>
  <c r="Z917" i="23"/>
  <c r="C917" i="23"/>
  <c r="AG916" i="23"/>
  <c r="AF916" i="23"/>
  <c r="AE916" i="23"/>
  <c r="AD916" i="23"/>
  <c r="AC916" i="23"/>
  <c r="Z916" i="23"/>
  <c r="C916" i="23"/>
  <c r="AG915" i="23"/>
  <c r="AF915" i="23"/>
  <c r="AE915" i="23"/>
  <c r="AD915" i="23"/>
  <c r="AC915" i="23"/>
  <c r="Z915" i="23"/>
  <c r="C915" i="23"/>
  <c r="AG914" i="23"/>
  <c r="AF914" i="23"/>
  <c r="AE914" i="23"/>
  <c r="AD914" i="23"/>
  <c r="AC914" i="23"/>
  <c r="AH914" i="23" s="1"/>
  <c r="Z914" i="23"/>
  <c r="C914" i="23"/>
  <c r="AG913" i="23"/>
  <c r="AF913" i="23"/>
  <c r="AE913" i="23"/>
  <c r="AD913" i="23"/>
  <c r="AC913" i="23"/>
  <c r="Z913" i="23"/>
  <c r="C913" i="23"/>
  <c r="AG912" i="23"/>
  <c r="AF912" i="23"/>
  <c r="AE912" i="23"/>
  <c r="AD912" i="23"/>
  <c r="AC912" i="23"/>
  <c r="Z912" i="23"/>
  <c r="C912" i="23"/>
  <c r="AG911" i="23"/>
  <c r="AF911" i="23"/>
  <c r="AE911" i="23"/>
  <c r="AD911" i="23"/>
  <c r="AC911" i="23"/>
  <c r="Z911" i="23"/>
  <c r="C911" i="23"/>
  <c r="AG910" i="23"/>
  <c r="AF910" i="23"/>
  <c r="AE910" i="23"/>
  <c r="AD910" i="23"/>
  <c r="AC910" i="23"/>
  <c r="AH910" i="23" s="1"/>
  <c r="Z910" i="23"/>
  <c r="C910" i="23"/>
  <c r="AG909" i="23"/>
  <c r="AF909" i="23"/>
  <c r="AE909" i="23"/>
  <c r="AD909" i="23"/>
  <c r="AC909" i="23"/>
  <c r="Z909" i="23"/>
  <c r="C909" i="23"/>
  <c r="AG908" i="23"/>
  <c r="AF908" i="23"/>
  <c r="AE908" i="23"/>
  <c r="AD908" i="23"/>
  <c r="AC908" i="23"/>
  <c r="Z908" i="23"/>
  <c r="C908" i="23"/>
  <c r="AG907" i="23"/>
  <c r="AF907" i="23"/>
  <c r="AE907" i="23"/>
  <c r="AD907" i="23"/>
  <c r="AC907" i="23"/>
  <c r="Z907" i="23"/>
  <c r="C907" i="23"/>
  <c r="AG906" i="23"/>
  <c r="AF906" i="23"/>
  <c r="AE906" i="23"/>
  <c r="AD906" i="23"/>
  <c r="AC906" i="23"/>
  <c r="AH906" i="23" s="1"/>
  <c r="Z906" i="23"/>
  <c r="C906" i="23"/>
  <c r="AG905" i="23"/>
  <c r="AF905" i="23"/>
  <c r="AE905" i="23"/>
  <c r="AD905" i="23"/>
  <c r="AC905" i="23"/>
  <c r="Z905" i="23"/>
  <c r="C905" i="23"/>
  <c r="AG904" i="23"/>
  <c r="AF904" i="23"/>
  <c r="AE904" i="23"/>
  <c r="AD904" i="23"/>
  <c r="AC904" i="23"/>
  <c r="Z904" i="23"/>
  <c r="C904" i="23"/>
  <c r="AG903" i="23"/>
  <c r="AF903" i="23"/>
  <c r="AE903" i="23"/>
  <c r="AD903" i="23"/>
  <c r="AC903" i="23"/>
  <c r="Z903" i="23"/>
  <c r="C903" i="23"/>
  <c r="AG902" i="23"/>
  <c r="AF902" i="23"/>
  <c r="AE902" i="23"/>
  <c r="AD902" i="23"/>
  <c r="AC902" i="23"/>
  <c r="AH902" i="23" s="1"/>
  <c r="Z902" i="23"/>
  <c r="C902" i="23"/>
  <c r="AG901" i="23"/>
  <c r="AF901" i="23"/>
  <c r="AE901" i="23"/>
  <c r="AD901" i="23"/>
  <c r="AC901" i="23"/>
  <c r="Z901" i="23"/>
  <c r="C901" i="23"/>
  <c r="AG900" i="23"/>
  <c r="AF900" i="23"/>
  <c r="AE900" i="23"/>
  <c r="AD900" i="23"/>
  <c r="AC900" i="23"/>
  <c r="Z900" i="23"/>
  <c r="C900" i="23"/>
  <c r="AG899" i="23"/>
  <c r="AF899" i="23"/>
  <c r="AE899" i="23"/>
  <c r="AD899" i="23"/>
  <c r="AC899" i="23"/>
  <c r="Z899" i="23"/>
  <c r="C899" i="23"/>
  <c r="AG898" i="23"/>
  <c r="AF898" i="23"/>
  <c r="AE898" i="23"/>
  <c r="AD898" i="23"/>
  <c r="AC898" i="23"/>
  <c r="AH898" i="23" s="1"/>
  <c r="Z898" i="23"/>
  <c r="C898" i="23"/>
  <c r="AG897" i="23"/>
  <c r="AF897" i="23"/>
  <c r="AE897" i="23"/>
  <c r="AD897" i="23"/>
  <c r="AC897" i="23"/>
  <c r="Z897" i="23"/>
  <c r="C897" i="23"/>
  <c r="AG896" i="23"/>
  <c r="AF896" i="23"/>
  <c r="AE896" i="23"/>
  <c r="AD896" i="23"/>
  <c r="AC896" i="23"/>
  <c r="Z896" i="23"/>
  <c r="C896" i="23"/>
  <c r="AG895" i="23"/>
  <c r="AF895" i="23"/>
  <c r="AE895" i="23"/>
  <c r="AD895" i="23"/>
  <c r="AC895" i="23"/>
  <c r="Z895" i="23"/>
  <c r="C895" i="23"/>
  <c r="AG894" i="23"/>
  <c r="AF894" i="23"/>
  <c r="AE894" i="23"/>
  <c r="AD894" i="23"/>
  <c r="AC894" i="23"/>
  <c r="AH894" i="23" s="1"/>
  <c r="Z894" i="23"/>
  <c r="C894" i="23"/>
  <c r="AG893" i="23"/>
  <c r="AF893" i="23"/>
  <c r="AE893" i="23"/>
  <c r="AD893" i="23"/>
  <c r="AC893" i="23"/>
  <c r="Z893" i="23"/>
  <c r="C893" i="23"/>
  <c r="AG892" i="23"/>
  <c r="AF892" i="23"/>
  <c r="AE892" i="23"/>
  <c r="AD892" i="23"/>
  <c r="AC892" i="23"/>
  <c r="Z892" i="23"/>
  <c r="C892" i="23"/>
  <c r="AG891" i="23"/>
  <c r="AF891" i="23"/>
  <c r="AE891" i="23"/>
  <c r="AD891" i="23"/>
  <c r="AC891" i="23"/>
  <c r="Z891" i="23"/>
  <c r="C891" i="23"/>
  <c r="AG890" i="23"/>
  <c r="AF890" i="23"/>
  <c r="AE890" i="23"/>
  <c r="AD890" i="23"/>
  <c r="AC890" i="23"/>
  <c r="AH890" i="23" s="1"/>
  <c r="Z890" i="23"/>
  <c r="C890" i="23"/>
  <c r="AG889" i="23"/>
  <c r="AF889" i="23"/>
  <c r="AE889" i="23"/>
  <c r="AD889" i="23"/>
  <c r="AC889" i="23"/>
  <c r="Z889" i="23"/>
  <c r="C889" i="23"/>
  <c r="AG888" i="23"/>
  <c r="AF888" i="23"/>
  <c r="AE888" i="23"/>
  <c r="AD888" i="23"/>
  <c r="AC888" i="23"/>
  <c r="Z888" i="23"/>
  <c r="C888" i="23"/>
  <c r="AG887" i="23"/>
  <c r="AF887" i="23"/>
  <c r="AE887" i="23"/>
  <c r="AD887" i="23"/>
  <c r="AC887" i="23"/>
  <c r="Z887" i="23"/>
  <c r="C887" i="23"/>
  <c r="AG886" i="23"/>
  <c r="AF886" i="23"/>
  <c r="AE886" i="23"/>
  <c r="AD886" i="23"/>
  <c r="AC886" i="23"/>
  <c r="AH886" i="23" s="1"/>
  <c r="Z886" i="23"/>
  <c r="C886" i="23"/>
  <c r="AG885" i="23"/>
  <c r="AF885" i="23"/>
  <c r="AE885" i="23"/>
  <c r="AD885" i="23"/>
  <c r="AC885" i="23"/>
  <c r="Z885" i="23"/>
  <c r="C885" i="23"/>
  <c r="AG884" i="23"/>
  <c r="AF884" i="23"/>
  <c r="AE884" i="23"/>
  <c r="AD884" i="23"/>
  <c r="AC884" i="23"/>
  <c r="Z884" i="23"/>
  <c r="C884" i="23"/>
  <c r="AG883" i="23"/>
  <c r="AF883" i="23"/>
  <c r="AE883" i="23"/>
  <c r="AD883" i="23"/>
  <c r="AC883" i="23"/>
  <c r="Z883" i="23"/>
  <c r="C883" i="23"/>
  <c r="AG882" i="23"/>
  <c r="AF882" i="23"/>
  <c r="AE882" i="23"/>
  <c r="AD882" i="23"/>
  <c r="AC882" i="23"/>
  <c r="AH882" i="23" s="1"/>
  <c r="Z882" i="23"/>
  <c r="C882" i="23"/>
  <c r="AG881" i="23"/>
  <c r="AF881" i="23"/>
  <c r="AE881" i="23"/>
  <c r="AD881" i="23"/>
  <c r="AC881" i="23"/>
  <c r="Z881" i="23"/>
  <c r="C881" i="23"/>
  <c r="AG880" i="23"/>
  <c r="AF880" i="23"/>
  <c r="AE880" i="23"/>
  <c r="AD880" i="23"/>
  <c r="AC880" i="23"/>
  <c r="Z880" i="23"/>
  <c r="C880" i="23"/>
  <c r="AG879" i="23"/>
  <c r="AF879" i="23"/>
  <c r="AE879" i="23"/>
  <c r="AD879" i="23"/>
  <c r="AC879" i="23"/>
  <c r="Z879" i="23"/>
  <c r="C879" i="23"/>
  <c r="AG878" i="23"/>
  <c r="AF878" i="23"/>
  <c r="AE878" i="23"/>
  <c r="AD878" i="23"/>
  <c r="AC878" i="23"/>
  <c r="AH878" i="23" s="1"/>
  <c r="Z878" i="23"/>
  <c r="C878" i="23"/>
  <c r="AG877" i="23"/>
  <c r="AF877" i="23"/>
  <c r="AE877" i="23"/>
  <c r="AD877" i="23"/>
  <c r="AC877" i="23"/>
  <c r="Z877" i="23"/>
  <c r="C877" i="23"/>
  <c r="AG876" i="23"/>
  <c r="AF876" i="23"/>
  <c r="AE876" i="23"/>
  <c r="AD876" i="23"/>
  <c r="AC876" i="23"/>
  <c r="Z876" i="23"/>
  <c r="C876" i="23"/>
  <c r="AG875" i="23"/>
  <c r="AF875" i="23"/>
  <c r="AE875" i="23"/>
  <c r="AD875" i="23"/>
  <c r="AC875" i="23"/>
  <c r="Z875" i="23"/>
  <c r="C875" i="23"/>
  <c r="AG874" i="23"/>
  <c r="AF874" i="23"/>
  <c r="AE874" i="23"/>
  <c r="AD874" i="23"/>
  <c r="AC874" i="23"/>
  <c r="Z874" i="23"/>
  <c r="C874" i="23"/>
  <c r="AG873" i="23"/>
  <c r="AF873" i="23"/>
  <c r="AE873" i="23"/>
  <c r="AD873" i="23"/>
  <c r="AC873" i="23"/>
  <c r="Z873" i="23"/>
  <c r="C873" i="23"/>
  <c r="AG872" i="23"/>
  <c r="AF872" i="23"/>
  <c r="AE872" i="23"/>
  <c r="AD872" i="23"/>
  <c r="AC872" i="23"/>
  <c r="Z872" i="23"/>
  <c r="C872" i="23"/>
  <c r="AG871" i="23"/>
  <c r="AF871" i="23"/>
  <c r="AE871" i="23"/>
  <c r="AD871" i="23"/>
  <c r="AC871" i="23"/>
  <c r="Z871" i="23"/>
  <c r="C871" i="23"/>
  <c r="AG870" i="23"/>
  <c r="AF870" i="23"/>
  <c r="AE870" i="23"/>
  <c r="AD870" i="23"/>
  <c r="AC870" i="23"/>
  <c r="Z870" i="23"/>
  <c r="C870" i="23"/>
  <c r="AG869" i="23"/>
  <c r="AF869" i="23"/>
  <c r="AE869" i="23"/>
  <c r="AD869" i="23"/>
  <c r="AC869" i="23"/>
  <c r="Z869" i="23"/>
  <c r="C869" i="23"/>
  <c r="AG868" i="23"/>
  <c r="AF868" i="23"/>
  <c r="AE868" i="23"/>
  <c r="AD868" i="23"/>
  <c r="AC868" i="23"/>
  <c r="Z868" i="23"/>
  <c r="C868" i="23"/>
  <c r="AG867" i="23"/>
  <c r="AF867" i="23"/>
  <c r="AE867" i="23"/>
  <c r="AD867" i="23"/>
  <c r="AC867" i="23"/>
  <c r="Z867" i="23"/>
  <c r="C867" i="23"/>
  <c r="AG866" i="23"/>
  <c r="AF866" i="23"/>
  <c r="AE866" i="23"/>
  <c r="AD866" i="23"/>
  <c r="AC866" i="23"/>
  <c r="Z866" i="23"/>
  <c r="C866" i="23"/>
  <c r="AG865" i="23"/>
  <c r="AF865" i="23"/>
  <c r="AE865" i="23"/>
  <c r="AD865" i="23"/>
  <c r="AC865" i="23"/>
  <c r="Z865" i="23"/>
  <c r="C865" i="23"/>
  <c r="AG864" i="23"/>
  <c r="AF864" i="23"/>
  <c r="AE864" i="23"/>
  <c r="AD864" i="23"/>
  <c r="AC864" i="23"/>
  <c r="Z864" i="23"/>
  <c r="C864" i="23"/>
  <c r="AG863" i="23"/>
  <c r="AF863" i="23"/>
  <c r="AE863" i="23"/>
  <c r="AD863" i="23"/>
  <c r="AC863" i="23"/>
  <c r="Z863" i="23"/>
  <c r="C863" i="23"/>
  <c r="AG862" i="23"/>
  <c r="AF862" i="23"/>
  <c r="AE862" i="23"/>
  <c r="AD862" i="23"/>
  <c r="AC862" i="23"/>
  <c r="Z862" i="23"/>
  <c r="C862" i="23"/>
  <c r="AG861" i="23"/>
  <c r="AF861" i="23"/>
  <c r="AE861" i="23"/>
  <c r="AD861" i="23"/>
  <c r="AC861" i="23"/>
  <c r="Z861" i="23"/>
  <c r="C861" i="23"/>
  <c r="AG860" i="23"/>
  <c r="AF860" i="23"/>
  <c r="AE860" i="23"/>
  <c r="AD860" i="23"/>
  <c r="AC860" i="23"/>
  <c r="Z860" i="23"/>
  <c r="C860" i="23"/>
  <c r="AG859" i="23"/>
  <c r="AF859" i="23"/>
  <c r="AE859" i="23"/>
  <c r="AD859" i="23"/>
  <c r="AC859" i="23"/>
  <c r="Z859" i="23"/>
  <c r="C859" i="23"/>
  <c r="AG858" i="23"/>
  <c r="AF858" i="23"/>
  <c r="AE858" i="23"/>
  <c r="AD858" i="23"/>
  <c r="AC858" i="23"/>
  <c r="Z858" i="23"/>
  <c r="C858" i="23"/>
  <c r="AG857" i="23"/>
  <c r="AF857" i="23"/>
  <c r="AE857" i="23"/>
  <c r="AD857" i="23"/>
  <c r="AC857" i="23"/>
  <c r="Z857" i="23"/>
  <c r="C857" i="23"/>
  <c r="AG856" i="23"/>
  <c r="AF856" i="23"/>
  <c r="AE856" i="23"/>
  <c r="AD856" i="23"/>
  <c r="AC856" i="23"/>
  <c r="Z856" i="23"/>
  <c r="C856" i="23"/>
  <c r="AG855" i="23"/>
  <c r="AF855" i="23"/>
  <c r="AE855" i="23"/>
  <c r="AD855" i="23"/>
  <c r="AC855" i="23"/>
  <c r="Z855" i="23"/>
  <c r="C855" i="23"/>
  <c r="AG854" i="23"/>
  <c r="AF854" i="23"/>
  <c r="AE854" i="23"/>
  <c r="AD854" i="23"/>
  <c r="AC854" i="23"/>
  <c r="Z854" i="23"/>
  <c r="C854" i="23"/>
  <c r="AG853" i="23"/>
  <c r="AF853" i="23"/>
  <c r="AE853" i="23"/>
  <c r="AD853" i="23"/>
  <c r="AC853" i="23"/>
  <c r="Z853" i="23"/>
  <c r="C853" i="23"/>
  <c r="AG852" i="23"/>
  <c r="AF852" i="23"/>
  <c r="AE852" i="23"/>
  <c r="AD852" i="23"/>
  <c r="AC852" i="23"/>
  <c r="Z852" i="23"/>
  <c r="C852" i="23"/>
  <c r="AG851" i="23"/>
  <c r="AF851" i="23"/>
  <c r="AE851" i="23"/>
  <c r="AD851" i="23"/>
  <c r="AC851" i="23"/>
  <c r="Z851" i="23"/>
  <c r="C851" i="23"/>
  <c r="AG850" i="23"/>
  <c r="AF850" i="23"/>
  <c r="AE850" i="23"/>
  <c r="AD850" i="23"/>
  <c r="AC850" i="23"/>
  <c r="Z850" i="23"/>
  <c r="C850" i="23"/>
  <c r="AG849" i="23"/>
  <c r="AF849" i="23"/>
  <c r="AE849" i="23"/>
  <c r="AD849" i="23"/>
  <c r="AC849" i="23"/>
  <c r="Z849" i="23"/>
  <c r="C849" i="23"/>
  <c r="AG848" i="23"/>
  <c r="AF848" i="23"/>
  <c r="AE848" i="23"/>
  <c r="AD848" i="23"/>
  <c r="AC848" i="23"/>
  <c r="Z848" i="23"/>
  <c r="C848" i="23"/>
  <c r="AG847" i="23"/>
  <c r="AF847" i="23"/>
  <c r="AE847" i="23"/>
  <c r="AD847" i="23"/>
  <c r="AH847" i="23" s="1"/>
  <c r="AC847" i="23"/>
  <c r="Z847" i="23"/>
  <c r="C847" i="23"/>
  <c r="AG846" i="23"/>
  <c r="AF846" i="23"/>
  <c r="AE846" i="23"/>
  <c r="AD846" i="23"/>
  <c r="AC846" i="23"/>
  <c r="Z846" i="23"/>
  <c r="C846" i="23"/>
  <c r="AG845" i="23"/>
  <c r="AF845" i="23"/>
  <c r="AE845" i="23"/>
  <c r="AD845" i="23"/>
  <c r="AC845" i="23"/>
  <c r="Z845" i="23"/>
  <c r="C845" i="23"/>
  <c r="AG844" i="23"/>
  <c r="AF844" i="23"/>
  <c r="AE844" i="23"/>
  <c r="AD844" i="23"/>
  <c r="AC844" i="23"/>
  <c r="Z844" i="23"/>
  <c r="C844" i="23"/>
  <c r="AG843" i="23"/>
  <c r="AF843" i="23"/>
  <c r="AE843" i="23"/>
  <c r="AD843" i="23"/>
  <c r="AH843" i="23" s="1"/>
  <c r="AC843" i="23"/>
  <c r="Z843" i="23"/>
  <c r="C843" i="23"/>
  <c r="AG842" i="23"/>
  <c r="AF842" i="23"/>
  <c r="AE842" i="23"/>
  <c r="AD842" i="23"/>
  <c r="AC842" i="23"/>
  <c r="Z842" i="23"/>
  <c r="C842" i="23"/>
  <c r="AG841" i="23"/>
  <c r="AF841" i="23"/>
  <c r="AE841" i="23"/>
  <c r="AD841" i="23"/>
  <c r="AC841" i="23"/>
  <c r="Z841" i="23"/>
  <c r="C841" i="23"/>
  <c r="AG840" i="23"/>
  <c r="AF840" i="23"/>
  <c r="AE840" i="23"/>
  <c r="AD840" i="23"/>
  <c r="AC840" i="23"/>
  <c r="Z840" i="23"/>
  <c r="C840" i="23"/>
  <c r="AG839" i="23"/>
  <c r="AF839" i="23"/>
  <c r="AE839" i="23"/>
  <c r="AD839" i="23"/>
  <c r="AH839" i="23" s="1"/>
  <c r="AC839" i="23"/>
  <c r="Z839" i="23"/>
  <c r="C839" i="23"/>
  <c r="AG838" i="23"/>
  <c r="AF838" i="23"/>
  <c r="AE838" i="23"/>
  <c r="AD838" i="23"/>
  <c r="AC838" i="23"/>
  <c r="Z838" i="23"/>
  <c r="C838" i="23"/>
  <c r="AG837" i="23"/>
  <c r="AF837" i="23"/>
  <c r="AE837" i="23"/>
  <c r="AD837" i="23"/>
  <c r="AC837" i="23"/>
  <c r="Z837" i="23"/>
  <c r="C837" i="23"/>
  <c r="AG836" i="23"/>
  <c r="AF836" i="23"/>
  <c r="AE836" i="23"/>
  <c r="AD836" i="23"/>
  <c r="AC836" i="23"/>
  <c r="Z836" i="23"/>
  <c r="C836" i="23"/>
  <c r="AG835" i="23"/>
  <c r="AF835" i="23"/>
  <c r="AE835" i="23"/>
  <c r="AD835" i="23"/>
  <c r="AH835" i="23" s="1"/>
  <c r="AC835" i="23"/>
  <c r="Z835" i="23"/>
  <c r="C835" i="23"/>
  <c r="AG834" i="23"/>
  <c r="AF834" i="23"/>
  <c r="AE834" i="23"/>
  <c r="AD834" i="23"/>
  <c r="AC834" i="23"/>
  <c r="Z834" i="23"/>
  <c r="C834" i="23"/>
  <c r="AG833" i="23"/>
  <c r="AF833" i="23"/>
  <c r="AE833" i="23"/>
  <c r="AD833" i="23"/>
  <c r="AC833" i="23"/>
  <c r="Z833" i="23"/>
  <c r="C833" i="23"/>
  <c r="AG832" i="23"/>
  <c r="AF832" i="23"/>
  <c r="AE832" i="23"/>
  <c r="AD832" i="23"/>
  <c r="AC832" i="23"/>
  <c r="Z832" i="23"/>
  <c r="C832" i="23"/>
  <c r="AG831" i="23"/>
  <c r="AF831" i="23"/>
  <c r="AE831" i="23"/>
  <c r="AD831" i="23"/>
  <c r="AH831" i="23" s="1"/>
  <c r="AC831" i="23"/>
  <c r="Z831" i="23"/>
  <c r="C831" i="23"/>
  <c r="AG830" i="23"/>
  <c r="AF830" i="23"/>
  <c r="AE830" i="23"/>
  <c r="AD830" i="23"/>
  <c r="AC830" i="23"/>
  <c r="Z830" i="23"/>
  <c r="C830" i="23"/>
  <c r="AG829" i="23"/>
  <c r="AF829" i="23"/>
  <c r="AE829" i="23"/>
  <c r="AD829" i="23"/>
  <c r="AC829" i="23"/>
  <c r="Z829" i="23"/>
  <c r="C829" i="23"/>
  <c r="AG828" i="23"/>
  <c r="AF828" i="23"/>
  <c r="AE828" i="23"/>
  <c r="AD828" i="23"/>
  <c r="AC828" i="23"/>
  <c r="Z828" i="23"/>
  <c r="C828" i="23"/>
  <c r="AG827" i="23"/>
  <c r="AF827" i="23"/>
  <c r="AE827" i="23"/>
  <c r="AD827" i="23"/>
  <c r="AH827" i="23" s="1"/>
  <c r="AC827" i="23"/>
  <c r="Z827" i="23"/>
  <c r="C827" i="23"/>
  <c r="AG826" i="23"/>
  <c r="AF826" i="23"/>
  <c r="AE826" i="23"/>
  <c r="AD826" i="23"/>
  <c r="AC826" i="23"/>
  <c r="Z826" i="23"/>
  <c r="C826" i="23"/>
  <c r="AG825" i="23"/>
  <c r="AF825" i="23"/>
  <c r="AE825" i="23"/>
  <c r="AD825" i="23"/>
  <c r="AC825" i="23"/>
  <c r="Z825" i="23"/>
  <c r="C825" i="23"/>
  <c r="AG824" i="23"/>
  <c r="AF824" i="23"/>
  <c r="AE824" i="23"/>
  <c r="AD824" i="23"/>
  <c r="AC824" i="23"/>
  <c r="Z824" i="23"/>
  <c r="C824" i="23"/>
  <c r="AG823" i="23"/>
  <c r="AF823" i="23"/>
  <c r="AE823" i="23"/>
  <c r="AD823" i="23"/>
  <c r="AH823" i="23" s="1"/>
  <c r="AC823" i="23"/>
  <c r="Z823" i="23"/>
  <c r="C823" i="23"/>
  <c r="AG822" i="23"/>
  <c r="AF822" i="23"/>
  <c r="AE822" i="23"/>
  <c r="AD822" i="23"/>
  <c r="AC822" i="23"/>
  <c r="Z822" i="23"/>
  <c r="C822" i="23"/>
  <c r="AG821" i="23"/>
  <c r="AF821" i="23"/>
  <c r="AE821" i="23"/>
  <c r="AD821" i="23"/>
  <c r="AC821" i="23"/>
  <c r="Z821" i="23"/>
  <c r="C821" i="23"/>
  <c r="AG820" i="23"/>
  <c r="AF820" i="23"/>
  <c r="AE820" i="23"/>
  <c r="AD820" i="23"/>
  <c r="AC820" i="23"/>
  <c r="Z820" i="23"/>
  <c r="C820" i="23"/>
  <c r="AG819" i="23"/>
  <c r="AF819" i="23"/>
  <c r="AE819" i="23"/>
  <c r="AD819" i="23"/>
  <c r="AH819" i="23" s="1"/>
  <c r="AC819" i="23"/>
  <c r="Z819" i="23"/>
  <c r="C819" i="23"/>
  <c r="AG818" i="23"/>
  <c r="AF818" i="23"/>
  <c r="AE818" i="23"/>
  <c r="AD818" i="23"/>
  <c r="AC818" i="23"/>
  <c r="Z818" i="23"/>
  <c r="C818" i="23"/>
  <c r="AG817" i="23"/>
  <c r="AF817" i="23"/>
  <c r="AE817" i="23"/>
  <c r="AD817" i="23"/>
  <c r="AC817" i="23"/>
  <c r="Z817" i="23"/>
  <c r="C817" i="23"/>
  <c r="AG816" i="23"/>
  <c r="AF816" i="23"/>
  <c r="AE816" i="23"/>
  <c r="AD816" i="23"/>
  <c r="AC816" i="23"/>
  <c r="Z816" i="23"/>
  <c r="C816" i="23"/>
  <c r="AG815" i="23"/>
  <c r="AF815" i="23"/>
  <c r="AE815" i="23"/>
  <c r="AD815" i="23"/>
  <c r="AH815" i="23" s="1"/>
  <c r="AC815" i="23"/>
  <c r="Z815" i="23"/>
  <c r="C815" i="23"/>
  <c r="AG814" i="23"/>
  <c r="AF814" i="23"/>
  <c r="AE814" i="23"/>
  <c r="AD814" i="23"/>
  <c r="AC814" i="23"/>
  <c r="Z814" i="23"/>
  <c r="C814" i="23"/>
  <c r="AG813" i="23"/>
  <c r="AF813" i="23"/>
  <c r="AE813" i="23"/>
  <c r="AD813" i="23"/>
  <c r="AC813" i="23"/>
  <c r="Z813" i="23"/>
  <c r="C813" i="23"/>
  <c r="AG812" i="23"/>
  <c r="AF812" i="23"/>
  <c r="AE812" i="23"/>
  <c r="AD812" i="23"/>
  <c r="AC812" i="23"/>
  <c r="Z812" i="23"/>
  <c r="C812" i="23"/>
  <c r="AG811" i="23"/>
  <c r="AF811" i="23"/>
  <c r="AE811" i="23"/>
  <c r="AD811" i="23"/>
  <c r="AH811" i="23" s="1"/>
  <c r="AC811" i="23"/>
  <c r="Z811" i="23"/>
  <c r="C811" i="23"/>
  <c r="AG810" i="23"/>
  <c r="AF810" i="23"/>
  <c r="AE810" i="23"/>
  <c r="AD810" i="23"/>
  <c r="AC810" i="23"/>
  <c r="Z810" i="23"/>
  <c r="C810" i="23"/>
  <c r="AG809" i="23"/>
  <c r="AF809" i="23"/>
  <c r="AE809" i="23"/>
  <c r="AD809" i="23"/>
  <c r="AC809" i="23"/>
  <c r="Z809" i="23"/>
  <c r="C809" i="23"/>
  <c r="AG808" i="23"/>
  <c r="AF808" i="23"/>
  <c r="AE808" i="23"/>
  <c r="AD808" i="23"/>
  <c r="AC808" i="23"/>
  <c r="Z808" i="23"/>
  <c r="C808" i="23"/>
  <c r="AG807" i="23"/>
  <c r="AF807" i="23"/>
  <c r="AE807" i="23"/>
  <c r="AD807" i="23"/>
  <c r="AH807" i="23" s="1"/>
  <c r="AC807" i="23"/>
  <c r="Z807" i="23"/>
  <c r="C807" i="23"/>
  <c r="AG806" i="23"/>
  <c r="AF806" i="23"/>
  <c r="AE806" i="23"/>
  <c r="AD806" i="23"/>
  <c r="AC806" i="23"/>
  <c r="Z806" i="23"/>
  <c r="C806" i="23"/>
  <c r="AG805" i="23"/>
  <c r="AF805" i="23"/>
  <c r="AE805" i="23"/>
  <c r="AD805" i="23"/>
  <c r="AC805" i="23"/>
  <c r="Z805" i="23"/>
  <c r="C805" i="23"/>
  <c r="AG804" i="23"/>
  <c r="AF804" i="23"/>
  <c r="AE804" i="23"/>
  <c r="AD804" i="23"/>
  <c r="AC804" i="23"/>
  <c r="Z804" i="23"/>
  <c r="C804" i="23"/>
  <c r="AG803" i="23"/>
  <c r="AF803" i="23"/>
  <c r="AE803" i="23"/>
  <c r="AD803" i="23"/>
  <c r="AH803" i="23" s="1"/>
  <c r="AC803" i="23"/>
  <c r="Z803" i="23"/>
  <c r="C803" i="23"/>
  <c r="AG802" i="23"/>
  <c r="AF802" i="23"/>
  <c r="AE802" i="23"/>
  <c r="AD802" i="23"/>
  <c r="AC802" i="23"/>
  <c r="Z802" i="23"/>
  <c r="C802" i="23"/>
  <c r="AG801" i="23"/>
  <c r="AF801" i="23"/>
  <c r="AE801" i="23"/>
  <c r="AD801" i="23"/>
  <c r="AC801" i="23"/>
  <c r="Z801" i="23"/>
  <c r="C801" i="23"/>
  <c r="AG800" i="23"/>
  <c r="AF800" i="23"/>
  <c r="AE800" i="23"/>
  <c r="AD800" i="23"/>
  <c r="AC800" i="23"/>
  <c r="Z800" i="23"/>
  <c r="C800" i="23"/>
  <c r="AG799" i="23"/>
  <c r="AF799" i="23"/>
  <c r="AE799" i="23"/>
  <c r="AD799" i="23"/>
  <c r="AH799" i="23" s="1"/>
  <c r="AC799" i="23"/>
  <c r="Z799" i="23"/>
  <c r="C799" i="23"/>
  <c r="AG798" i="23"/>
  <c r="AF798" i="23"/>
  <c r="AE798" i="23"/>
  <c r="AD798" i="23"/>
  <c r="AC798" i="23"/>
  <c r="Z798" i="23"/>
  <c r="C798" i="23"/>
  <c r="AG797" i="23"/>
  <c r="AF797" i="23"/>
  <c r="AE797" i="23"/>
  <c r="AD797" i="23"/>
  <c r="AC797" i="23"/>
  <c r="Z797" i="23"/>
  <c r="C797" i="23"/>
  <c r="AG796" i="23"/>
  <c r="AF796" i="23"/>
  <c r="AE796" i="23"/>
  <c r="AD796" i="23"/>
  <c r="AC796" i="23"/>
  <c r="Z796" i="23"/>
  <c r="C796" i="23"/>
  <c r="AG795" i="23"/>
  <c r="AF795" i="23"/>
  <c r="AE795" i="23"/>
  <c r="AD795" i="23"/>
  <c r="AH795" i="23" s="1"/>
  <c r="AC795" i="23"/>
  <c r="Z795" i="23"/>
  <c r="C795" i="23"/>
  <c r="AG794" i="23"/>
  <c r="AF794" i="23"/>
  <c r="AE794" i="23"/>
  <c r="AD794" i="23"/>
  <c r="AC794" i="23"/>
  <c r="Z794" i="23"/>
  <c r="C794" i="23"/>
  <c r="AG793" i="23"/>
  <c r="AF793" i="23"/>
  <c r="AE793" i="23"/>
  <c r="AD793" i="23"/>
  <c r="AC793" i="23"/>
  <c r="Z793" i="23"/>
  <c r="C793" i="23"/>
  <c r="AG792" i="23"/>
  <c r="AF792" i="23"/>
  <c r="AE792" i="23"/>
  <c r="AD792" i="23"/>
  <c r="AC792" i="23"/>
  <c r="Z792" i="23"/>
  <c r="C792" i="23"/>
  <c r="AG791" i="23"/>
  <c r="AF791" i="23"/>
  <c r="AE791" i="23"/>
  <c r="AD791" i="23"/>
  <c r="AH791" i="23" s="1"/>
  <c r="AC791" i="23"/>
  <c r="Z791" i="23"/>
  <c r="C791" i="23"/>
  <c r="AG790" i="23"/>
  <c r="AF790" i="23"/>
  <c r="AE790" i="23"/>
  <c r="AD790" i="23"/>
  <c r="AC790" i="23"/>
  <c r="Z790" i="23"/>
  <c r="C790" i="23"/>
  <c r="AG789" i="23"/>
  <c r="AF789" i="23"/>
  <c r="AE789" i="23"/>
  <c r="AD789" i="23"/>
  <c r="AC789" i="23"/>
  <c r="Z789" i="23"/>
  <c r="C789" i="23"/>
  <c r="AG788" i="23"/>
  <c r="AF788" i="23"/>
  <c r="AE788" i="23"/>
  <c r="AD788" i="23"/>
  <c r="AC788" i="23"/>
  <c r="Z788" i="23"/>
  <c r="C788" i="23"/>
  <c r="AG787" i="23"/>
  <c r="AF787" i="23"/>
  <c r="AE787" i="23"/>
  <c r="AD787" i="23"/>
  <c r="AH787" i="23" s="1"/>
  <c r="AC787" i="23"/>
  <c r="Z787" i="23"/>
  <c r="C787" i="23"/>
  <c r="AG786" i="23"/>
  <c r="AF786" i="23"/>
  <c r="AE786" i="23"/>
  <c r="AD786" i="23"/>
  <c r="AC786" i="23"/>
  <c r="Z786" i="23"/>
  <c r="C786" i="23"/>
  <c r="AG785" i="23"/>
  <c r="AF785" i="23"/>
  <c r="AE785" i="23"/>
  <c r="AD785" i="23"/>
  <c r="AC785" i="23"/>
  <c r="Z785" i="23"/>
  <c r="C785" i="23"/>
  <c r="AG784" i="23"/>
  <c r="AF784" i="23"/>
  <c r="AE784" i="23"/>
  <c r="AD784" i="23"/>
  <c r="AC784" i="23"/>
  <c r="Z784" i="23"/>
  <c r="C784" i="23"/>
  <c r="AG783" i="23"/>
  <c r="AF783" i="23"/>
  <c r="AE783" i="23"/>
  <c r="AD783" i="23"/>
  <c r="AH783" i="23" s="1"/>
  <c r="AC783" i="23"/>
  <c r="Z783" i="23"/>
  <c r="C783" i="23"/>
  <c r="AG782" i="23"/>
  <c r="AF782" i="23"/>
  <c r="AE782" i="23"/>
  <c r="AD782" i="23"/>
  <c r="AC782" i="23"/>
  <c r="Z782" i="23"/>
  <c r="C782" i="23"/>
  <c r="AG781" i="23"/>
  <c r="AF781" i="23"/>
  <c r="AE781" i="23"/>
  <c r="AD781" i="23"/>
  <c r="AC781" i="23"/>
  <c r="Z781" i="23"/>
  <c r="C781" i="23"/>
  <c r="AG780" i="23"/>
  <c r="AF780" i="23"/>
  <c r="AE780" i="23"/>
  <c r="AD780" i="23"/>
  <c r="AC780" i="23"/>
  <c r="Z780" i="23"/>
  <c r="C780" i="23"/>
  <c r="AG779" i="23"/>
  <c r="AF779" i="23"/>
  <c r="AE779" i="23"/>
  <c r="AD779" i="23"/>
  <c r="AH779" i="23" s="1"/>
  <c r="AC779" i="23"/>
  <c r="Z779" i="23"/>
  <c r="C779" i="23"/>
  <c r="AG778" i="23"/>
  <c r="AF778" i="23"/>
  <c r="AE778" i="23"/>
  <c r="AD778" i="23"/>
  <c r="AC778" i="23"/>
  <c r="Z778" i="23"/>
  <c r="C778" i="23"/>
  <c r="AG777" i="23"/>
  <c r="AF777" i="23"/>
  <c r="AE777" i="23"/>
  <c r="AD777" i="23"/>
  <c r="AC777" i="23"/>
  <c r="Z777" i="23"/>
  <c r="C777" i="23"/>
  <c r="AG776" i="23"/>
  <c r="AF776" i="23"/>
  <c r="AE776" i="23"/>
  <c r="AD776" i="23"/>
  <c r="AC776" i="23"/>
  <c r="Z776" i="23"/>
  <c r="C776" i="23"/>
  <c r="AG775" i="23"/>
  <c r="AF775" i="23"/>
  <c r="AE775" i="23"/>
  <c r="AD775" i="23"/>
  <c r="AH775" i="23" s="1"/>
  <c r="AC775" i="23"/>
  <c r="Z775" i="23"/>
  <c r="C775" i="23"/>
  <c r="AG774" i="23"/>
  <c r="AF774" i="23"/>
  <c r="AE774" i="23"/>
  <c r="AD774" i="23"/>
  <c r="AC774" i="23"/>
  <c r="Z774" i="23"/>
  <c r="C774" i="23"/>
  <c r="AG773" i="23"/>
  <c r="AF773" i="23"/>
  <c r="AE773" i="23"/>
  <c r="AD773" i="23"/>
  <c r="AC773" i="23"/>
  <c r="Z773" i="23"/>
  <c r="C773" i="23"/>
  <c r="AG772" i="23"/>
  <c r="AF772" i="23"/>
  <c r="AE772" i="23"/>
  <c r="AD772" i="23"/>
  <c r="AC772" i="23"/>
  <c r="Z772" i="23"/>
  <c r="C772" i="23"/>
  <c r="AG771" i="23"/>
  <c r="AF771" i="23"/>
  <c r="AE771" i="23"/>
  <c r="AD771" i="23"/>
  <c r="AH771" i="23" s="1"/>
  <c r="AC771" i="23"/>
  <c r="Z771" i="23"/>
  <c r="C771" i="23"/>
  <c r="AG770" i="23"/>
  <c r="AF770" i="23"/>
  <c r="AE770" i="23"/>
  <c r="AD770" i="23"/>
  <c r="AC770" i="23"/>
  <c r="Z770" i="23"/>
  <c r="C770" i="23"/>
  <c r="AG769" i="23"/>
  <c r="AF769" i="23"/>
  <c r="AE769" i="23"/>
  <c r="AD769" i="23"/>
  <c r="AC769" i="23"/>
  <c r="Z769" i="23"/>
  <c r="C769" i="23"/>
  <c r="AG768" i="23"/>
  <c r="AF768" i="23"/>
  <c r="AE768" i="23"/>
  <c r="AD768" i="23"/>
  <c r="AC768" i="23"/>
  <c r="Z768" i="23"/>
  <c r="C768" i="23"/>
  <c r="AG767" i="23"/>
  <c r="AF767" i="23"/>
  <c r="AE767" i="23"/>
  <c r="AD767" i="23"/>
  <c r="AH767" i="23" s="1"/>
  <c r="AC767" i="23"/>
  <c r="Z767" i="23"/>
  <c r="C767" i="23"/>
  <c r="AG766" i="23"/>
  <c r="AF766" i="23"/>
  <c r="AE766" i="23"/>
  <c r="AD766" i="23"/>
  <c r="AC766" i="23"/>
  <c r="Z766" i="23"/>
  <c r="C766" i="23"/>
  <c r="AG765" i="23"/>
  <c r="AF765" i="23"/>
  <c r="AE765" i="23"/>
  <c r="AD765" i="23"/>
  <c r="AC765" i="23"/>
  <c r="Z765" i="23"/>
  <c r="C765" i="23"/>
  <c r="AG764" i="23"/>
  <c r="AF764" i="23"/>
  <c r="AE764" i="23"/>
  <c r="AD764" i="23"/>
  <c r="AC764" i="23"/>
  <c r="Z764" i="23"/>
  <c r="C764" i="23"/>
  <c r="AG763" i="23"/>
  <c r="AF763" i="23"/>
  <c r="AE763" i="23"/>
  <c r="AD763" i="23"/>
  <c r="AH763" i="23" s="1"/>
  <c r="AC763" i="23"/>
  <c r="Z763" i="23"/>
  <c r="C763" i="23"/>
  <c r="AG762" i="23"/>
  <c r="AF762" i="23"/>
  <c r="AE762" i="23"/>
  <c r="AD762" i="23"/>
  <c r="AC762" i="23"/>
  <c r="Z762" i="23"/>
  <c r="C762" i="23"/>
  <c r="AG761" i="23"/>
  <c r="AF761" i="23"/>
  <c r="AE761" i="23"/>
  <c r="AD761" i="23"/>
  <c r="AC761" i="23"/>
  <c r="Z761" i="23"/>
  <c r="C761" i="23"/>
  <c r="AG760" i="23"/>
  <c r="AF760" i="23"/>
  <c r="AE760" i="23"/>
  <c r="AD760" i="23"/>
  <c r="AC760" i="23"/>
  <c r="Z760" i="23"/>
  <c r="C760" i="23"/>
  <c r="AG759" i="23"/>
  <c r="AF759" i="23"/>
  <c r="AE759" i="23"/>
  <c r="AD759" i="23"/>
  <c r="AH759" i="23" s="1"/>
  <c r="AC759" i="23"/>
  <c r="Z759" i="23"/>
  <c r="C759" i="23"/>
  <c r="AG758" i="23"/>
  <c r="AF758" i="23"/>
  <c r="AE758" i="23"/>
  <c r="AD758" i="23"/>
  <c r="AC758" i="23"/>
  <c r="Z758" i="23"/>
  <c r="C758" i="23"/>
  <c r="AG757" i="23"/>
  <c r="AF757" i="23"/>
  <c r="AE757" i="23"/>
  <c r="AD757" i="23"/>
  <c r="AC757" i="23"/>
  <c r="Z757" i="23"/>
  <c r="C757" i="23"/>
  <c r="AG756" i="23"/>
  <c r="AF756" i="23"/>
  <c r="AE756" i="23"/>
  <c r="AD756" i="23"/>
  <c r="AC756" i="23"/>
  <c r="Z756" i="23"/>
  <c r="C756" i="23"/>
  <c r="AG755" i="23"/>
  <c r="AF755" i="23"/>
  <c r="AE755" i="23"/>
  <c r="AD755" i="23"/>
  <c r="AH755" i="23" s="1"/>
  <c r="AC755" i="23"/>
  <c r="Z755" i="23"/>
  <c r="C755" i="23"/>
  <c r="AG754" i="23"/>
  <c r="AF754" i="23"/>
  <c r="AE754" i="23"/>
  <c r="AD754" i="23"/>
  <c r="AC754" i="23"/>
  <c r="Z754" i="23"/>
  <c r="C754" i="23"/>
  <c r="AG753" i="23"/>
  <c r="AF753" i="23"/>
  <c r="AE753" i="23"/>
  <c r="AD753" i="23"/>
  <c r="AC753" i="23"/>
  <c r="Z753" i="23"/>
  <c r="C753" i="23"/>
  <c r="AG752" i="23"/>
  <c r="AF752" i="23"/>
  <c r="AE752" i="23"/>
  <c r="AD752" i="23"/>
  <c r="AC752" i="23"/>
  <c r="Z752" i="23"/>
  <c r="C752" i="23"/>
  <c r="AG751" i="23"/>
  <c r="AF751" i="23"/>
  <c r="AE751" i="23"/>
  <c r="AD751" i="23"/>
  <c r="AH751" i="23" s="1"/>
  <c r="AC751" i="23"/>
  <c r="Z751" i="23"/>
  <c r="C751" i="23"/>
  <c r="AG750" i="23"/>
  <c r="AF750" i="23"/>
  <c r="AE750" i="23"/>
  <c r="AD750" i="23"/>
  <c r="AC750" i="23"/>
  <c r="Z750" i="23"/>
  <c r="C750" i="23"/>
  <c r="AG749" i="23"/>
  <c r="AF749" i="23"/>
  <c r="AE749" i="23"/>
  <c r="AD749" i="23"/>
  <c r="AC749" i="23"/>
  <c r="Z749" i="23"/>
  <c r="C749" i="23"/>
  <c r="AG748" i="23"/>
  <c r="AF748" i="23"/>
  <c r="AE748" i="23"/>
  <c r="AD748" i="23"/>
  <c r="AC748" i="23"/>
  <c r="Z748" i="23"/>
  <c r="C748" i="23"/>
  <c r="AG747" i="23"/>
  <c r="AF747" i="23"/>
  <c r="AE747" i="23"/>
  <c r="AD747" i="23"/>
  <c r="AH747" i="23" s="1"/>
  <c r="AC747" i="23"/>
  <c r="Z747" i="23"/>
  <c r="C747" i="23"/>
  <c r="AG746" i="23"/>
  <c r="AF746" i="23"/>
  <c r="AE746" i="23"/>
  <c r="AD746" i="23"/>
  <c r="AC746" i="23"/>
  <c r="Z746" i="23"/>
  <c r="C746" i="23"/>
  <c r="AG745" i="23"/>
  <c r="AF745" i="23"/>
  <c r="AE745" i="23"/>
  <c r="AD745" i="23"/>
  <c r="AC745" i="23"/>
  <c r="Z745" i="23"/>
  <c r="C745" i="23"/>
  <c r="AG744" i="23"/>
  <c r="AF744" i="23"/>
  <c r="AE744" i="23"/>
  <c r="AD744" i="23"/>
  <c r="AC744" i="23"/>
  <c r="Z744" i="23"/>
  <c r="C744" i="23"/>
  <c r="AG743" i="23"/>
  <c r="AF743" i="23"/>
  <c r="AE743" i="23"/>
  <c r="AD743" i="23"/>
  <c r="AH743" i="23" s="1"/>
  <c r="AC743" i="23"/>
  <c r="Z743" i="23"/>
  <c r="C743" i="23"/>
  <c r="AG742" i="23"/>
  <c r="AF742" i="23"/>
  <c r="AE742" i="23"/>
  <c r="AD742" i="23"/>
  <c r="AC742" i="23"/>
  <c r="Z742" i="23"/>
  <c r="C742" i="23"/>
  <c r="AG741" i="23"/>
  <c r="AF741" i="23"/>
  <c r="AE741" i="23"/>
  <c r="AD741" i="23"/>
  <c r="AC741" i="23"/>
  <c r="Z741" i="23"/>
  <c r="C741" i="23"/>
  <c r="AG740" i="23"/>
  <c r="AF740" i="23"/>
  <c r="AE740" i="23"/>
  <c r="AD740" i="23"/>
  <c r="AC740" i="23"/>
  <c r="Z740" i="23"/>
  <c r="C740" i="23"/>
  <c r="AG739" i="23"/>
  <c r="AF739" i="23"/>
  <c r="AE739" i="23"/>
  <c r="AD739" i="23"/>
  <c r="AH739" i="23" s="1"/>
  <c r="AC739" i="23"/>
  <c r="Z739" i="23"/>
  <c r="C739" i="23"/>
  <c r="AG738" i="23"/>
  <c r="AF738" i="23"/>
  <c r="AE738" i="23"/>
  <c r="AD738" i="23"/>
  <c r="AC738" i="23"/>
  <c r="Z738" i="23"/>
  <c r="C738" i="23"/>
  <c r="AG737" i="23"/>
  <c r="AF737" i="23"/>
  <c r="AE737" i="23"/>
  <c r="AD737" i="23"/>
  <c r="AC737" i="23"/>
  <c r="Z737" i="23"/>
  <c r="C737" i="23"/>
  <c r="AG736" i="23"/>
  <c r="AF736" i="23"/>
  <c r="AE736" i="23"/>
  <c r="AD736" i="23"/>
  <c r="AC736" i="23"/>
  <c r="Z736" i="23"/>
  <c r="C736" i="23"/>
  <c r="AG735" i="23"/>
  <c r="AF735" i="23"/>
  <c r="AE735" i="23"/>
  <c r="AD735" i="23"/>
  <c r="AH735" i="23" s="1"/>
  <c r="AC735" i="23"/>
  <c r="Z735" i="23"/>
  <c r="C735" i="23"/>
  <c r="AG734" i="23"/>
  <c r="AF734" i="23"/>
  <c r="AE734" i="23"/>
  <c r="AD734" i="23"/>
  <c r="AC734" i="23"/>
  <c r="Z734" i="23"/>
  <c r="C734" i="23"/>
  <c r="AG733" i="23"/>
  <c r="AF733" i="23"/>
  <c r="AE733" i="23"/>
  <c r="AD733" i="23"/>
  <c r="AC733" i="23"/>
  <c r="Z733" i="23"/>
  <c r="C733" i="23"/>
  <c r="AG732" i="23"/>
  <c r="AF732" i="23"/>
  <c r="AE732" i="23"/>
  <c r="AD732" i="23"/>
  <c r="AC732" i="23"/>
  <c r="Z732" i="23"/>
  <c r="C732" i="23"/>
  <c r="AG731" i="23"/>
  <c r="AF731" i="23"/>
  <c r="AE731" i="23"/>
  <c r="AD731" i="23"/>
  <c r="AH731" i="23" s="1"/>
  <c r="AC731" i="23"/>
  <c r="Z731" i="23"/>
  <c r="C731" i="23"/>
  <c r="AG730" i="23"/>
  <c r="AF730" i="23"/>
  <c r="AE730" i="23"/>
  <c r="AD730" i="23"/>
  <c r="AC730" i="23"/>
  <c r="Z730" i="23"/>
  <c r="C730" i="23"/>
  <c r="AG729" i="23"/>
  <c r="AF729" i="23"/>
  <c r="AE729" i="23"/>
  <c r="AD729" i="23"/>
  <c r="AC729" i="23"/>
  <c r="Z729" i="23"/>
  <c r="C729" i="23"/>
  <c r="AG728" i="23"/>
  <c r="AF728" i="23"/>
  <c r="AE728" i="23"/>
  <c r="AD728" i="23"/>
  <c r="AC728" i="23"/>
  <c r="Z728" i="23"/>
  <c r="C728" i="23"/>
  <c r="AG727" i="23"/>
  <c r="AF727" i="23"/>
  <c r="AE727" i="23"/>
  <c r="AD727" i="23"/>
  <c r="AH727" i="23" s="1"/>
  <c r="AC727" i="23"/>
  <c r="Z727" i="23"/>
  <c r="C727" i="23"/>
  <c r="AG726" i="23"/>
  <c r="AF726" i="23"/>
  <c r="AE726" i="23"/>
  <c r="AD726" i="23"/>
  <c r="AC726" i="23"/>
  <c r="Z726" i="23"/>
  <c r="C726" i="23"/>
  <c r="AG725" i="23"/>
  <c r="AF725" i="23"/>
  <c r="AE725" i="23"/>
  <c r="AD725" i="23"/>
  <c r="AC725" i="23"/>
  <c r="Z725" i="23"/>
  <c r="C725" i="23"/>
  <c r="AG724" i="23"/>
  <c r="AF724" i="23"/>
  <c r="AE724" i="23"/>
  <c r="AD724" i="23"/>
  <c r="AC724" i="23"/>
  <c r="Z724" i="23"/>
  <c r="C724" i="23"/>
  <c r="AG723" i="23"/>
  <c r="AF723" i="23"/>
  <c r="AE723" i="23"/>
  <c r="AD723" i="23"/>
  <c r="AH723" i="23" s="1"/>
  <c r="AC723" i="23"/>
  <c r="Z723" i="23"/>
  <c r="C723" i="23"/>
  <c r="AG722" i="23"/>
  <c r="AF722" i="23"/>
  <c r="AE722" i="23"/>
  <c r="AD722" i="23"/>
  <c r="AC722" i="23"/>
  <c r="Z722" i="23"/>
  <c r="C722" i="23"/>
  <c r="AG721" i="23"/>
  <c r="AF721" i="23"/>
  <c r="AE721" i="23"/>
  <c r="AD721" i="23"/>
  <c r="AC721" i="23"/>
  <c r="Z721" i="23"/>
  <c r="C721" i="23"/>
  <c r="AG720" i="23"/>
  <c r="AF720" i="23"/>
  <c r="AE720" i="23"/>
  <c r="AD720" i="23"/>
  <c r="AC720" i="23"/>
  <c r="Z720" i="23"/>
  <c r="C720" i="23"/>
  <c r="AG719" i="23"/>
  <c r="AF719" i="23"/>
  <c r="AE719" i="23"/>
  <c r="AD719" i="23"/>
  <c r="AH719" i="23" s="1"/>
  <c r="AC719" i="23"/>
  <c r="Z719" i="23"/>
  <c r="C719" i="23"/>
  <c r="AG718" i="23"/>
  <c r="AF718" i="23"/>
  <c r="AE718" i="23"/>
  <c r="AD718" i="23"/>
  <c r="AC718" i="23"/>
  <c r="Z718" i="23"/>
  <c r="C718" i="23"/>
  <c r="AG717" i="23"/>
  <c r="AF717" i="23"/>
  <c r="AE717" i="23"/>
  <c r="AD717" i="23"/>
  <c r="AC717" i="23"/>
  <c r="Z717" i="23"/>
  <c r="C717" i="23"/>
  <c r="AG716" i="23"/>
  <c r="AF716" i="23"/>
  <c r="AE716" i="23"/>
  <c r="AD716" i="23"/>
  <c r="AC716" i="23"/>
  <c r="Z716" i="23"/>
  <c r="C716" i="23"/>
  <c r="AG715" i="23"/>
  <c r="AF715" i="23"/>
  <c r="AE715" i="23"/>
  <c r="AD715" i="23"/>
  <c r="AH715" i="23" s="1"/>
  <c r="AC715" i="23"/>
  <c r="Z715" i="23"/>
  <c r="C715" i="23"/>
  <c r="AG714" i="23"/>
  <c r="AF714" i="23"/>
  <c r="AE714" i="23"/>
  <c r="AD714" i="23"/>
  <c r="AC714" i="23"/>
  <c r="Z714" i="23"/>
  <c r="C714" i="23"/>
  <c r="AG713" i="23"/>
  <c r="AF713" i="23"/>
  <c r="AE713" i="23"/>
  <c r="AD713" i="23"/>
  <c r="AC713" i="23"/>
  <c r="Z713" i="23"/>
  <c r="C713" i="23"/>
  <c r="AG712" i="23"/>
  <c r="AF712" i="23"/>
  <c r="AE712" i="23"/>
  <c r="AD712" i="23"/>
  <c r="AC712" i="23"/>
  <c r="Z712" i="23"/>
  <c r="C712" i="23"/>
  <c r="AG711" i="23"/>
  <c r="AF711" i="23"/>
  <c r="AE711" i="23"/>
  <c r="AD711" i="23"/>
  <c r="AH711" i="23" s="1"/>
  <c r="AC711" i="23"/>
  <c r="Z711" i="23"/>
  <c r="C711" i="23"/>
  <c r="AG710" i="23"/>
  <c r="AF710" i="23"/>
  <c r="AE710" i="23"/>
  <c r="AD710" i="23"/>
  <c r="AC710" i="23"/>
  <c r="Z710" i="23"/>
  <c r="C710" i="23"/>
  <c r="AG709" i="23"/>
  <c r="AF709" i="23"/>
  <c r="AE709" i="23"/>
  <c r="AD709" i="23"/>
  <c r="AC709" i="23"/>
  <c r="Z709" i="23"/>
  <c r="C709" i="23"/>
  <c r="AG708" i="23"/>
  <c r="AF708" i="23"/>
  <c r="AE708" i="23"/>
  <c r="AD708" i="23"/>
  <c r="AC708" i="23"/>
  <c r="Z708" i="23"/>
  <c r="C708" i="23"/>
  <c r="AG707" i="23"/>
  <c r="AF707" i="23"/>
  <c r="AE707" i="23"/>
  <c r="AD707" i="23"/>
  <c r="AH707" i="23" s="1"/>
  <c r="AC707" i="23"/>
  <c r="Z707" i="23"/>
  <c r="C707" i="23"/>
  <c r="AG706" i="23"/>
  <c r="AF706" i="23"/>
  <c r="AE706" i="23"/>
  <c r="AD706" i="23"/>
  <c r="AC706" i="23"/>
  <c r="Z706" i="23"/>
  <c r="C706" i="23"/>
  <c r="AG705" i="23"/>
  <c r="AF705" i="23"/>
  <c r="AE705" i="23"/>
  <c r="AD705" i="23"/>
  <c r="AC705" i="23"/>
  <c r="Z705" i="23"/>
  <c r="C705" i="23"/>
  <c r="AG704" i="23"/>
  <c r="AF704" i="23"/>
  <c r="AE704" i="23"/>
  <c r="AD704" i="23"/>
  <c r="AC704" i="23"/>
  <c r="Z704" i="23"/>
  <c r="C704" i="23"/>
  <c r="AG703" i="23"/>
  <c r="AF703" i="23"/>
  <c r="AE703" i="23"/>
  <c r="AD703" i="23"/>
  <c r="AH703" i="23" s="1"/>
  <c r="AC703" i="23"/>
  <c r="Z703" i="23"/>
  <c r="C703" i="23"/>
  <c r="AG702" i="23"/>
  <c r="AF702" i="23"/>
  <c r="AE702" i="23"/>
  <c r="AD702" i="23"/>
  <c r="AC702" i="23"/>
  <c r="Z702" i="23"/>
  <c r="C702" i="23"/>
  <c r="AG701" i="23"/>
  <c r="AF701" i="23"/>
  <c r="AE701" i="23"/>
  <c r="AD701" i="23"/>
  <c r="AC701" i="23"/>
  <c r="Z701" i="23"/>
  <c r="C701" i="23"/>
  <c r="AG700" i="23"/>
  <c r="AF700" i="23"/>
  <c r="AE700" i="23"/>
  <c r="AD700" i="23"/>
  <c r="AC700" i="23"/>
  <c r="Z700" i="23"/>
  <c r="C700" i="23"/>
  <c r="AG699" i="23"/>
  <c r="AF699" i="23"/>
  <c r="AE699" i="23"/>
  <c r="AD699" i="23"/>
  <c r="AH699" i="23" s="1"/>
  <c r="AC699" i="23"/>
  <c r="Z699" i="23"/>
  <c r="C699" i="23"/>
  <c r="AG698" i="23"/>
  <c r="AF698" i="23"/>
  <c r="AE698" i="23"/>
  <c r="AD698" i="23"/>
  <c r="AC698" i="23"/>
  <c r="Z698" i="23"/>
  <c r="C698" i="23"/>
  <c r="AG697" i="23"/>
  <c r="AF697" i="23"/>
  <c r="AE697" i="23"/>
  <c r="AD697" i="23"/>
  <c r="AC697" i="23"/>
  <c r="Z697" i="23"/>
  <c r="C697" i="23"/>
  <c r="AG696" i="23"/>
  <c r="AF696" i="23"/>
  <c r="AE696" i="23"/>
  <c r="AD696" i="23"/>
  <c r="AC696" i="23"/>
  <c r="Z696" i="23"/>
  <c r="C696" i="23"/>
  <c r="AG695" i="23"/>
  <c r="AF695" i="23"/>
  <c r="AE695" i="23"/>
  <c r="AD695" i="23"/>
  <c r="AH695" i="23" s="1"/>
  <c r="AC695" i="23"/>
  <c r="Z695" i="23"/>
  <c r="C695" i="23"/>
  <c r="AG694" i="23"/>
  <c r="AF694" i="23"/>
  <c r="AE694" i="23"/>
  <c r="AD694" i="23"/>
  <c r="AC694" i="23"/>
  <c r="Z694" i="23"/>
  <c r="C694" i="23"/>
  <c r="AG693" i="23"/>
  <c r="AF693" i="23"/>
  <c r="AE693" i="23"/>
  <c r="AD693" i="23"/>
  <c r="AC693" i="23"/>
  <c r="Z693" i="23"/>
  <c r="C693" i="23"/>
  <c r="AG692" i="23"/>
  <c r="AF692" i="23"/>
  <c r="AE692" i="23"/>
  <c r="AD692" i="23"/>
  <c r="AC692" i="23"/>
  <c r="Z692" i="23"/>
  <c r="C692" i="23"/>
  <c r="AG691" i="23"/>
  <c r="AF691" i="23"/>
  <c r="AE691" i="23"/>
  <c r="AD691" i="23"/>
  <c r="AH691" i="23" s="1"/>
  <c r="AC691" i="23"/>
  <c r="Z691" i="23"/>
  <c r="C691" i="23"/>
  <c r="AG690" i="23"/>
  <c r="AF690" i="23"/>
  <c r="AE690" i="23"/>
  <c r="AD690" i="23"/>
  <c r="AC690" i="23"/>
  <c r="Z690" i="23"/>
  <c r="C690" i="23"/>
  <c r="AG689" i="23"/>
  <c r="AF689" i="23"/>
  <c r="AE689" i="23"/>
  <c r="AD689" i="23"/>
  <c r="AC689" i="23"/>
  <c r="Z689" i="23"/>
  <c r="C689" i="23"/>
  <c r="AG688" i="23"/>
  <c r="AF688" i="23"/>
  <c r="AE688" i="23"/>
  <c r="AD688" i="23"/>
  <c r="AC688" i="23"/>
  <c r="Z688" i="23"/>
  <c r="C688" i="23"/>
  <c r="AG687" i="23"/>
  <c r="AF687" i="23"/>
  <c r="AE687" i="23"/>
  <c r="AD687" i="23"/>
  <c r="AH687" i="23" s="1"/>
  <c r="AC687" i="23"/>
  <c r="Z687" i="23"/>
  <c r="C687" i="23"/>
  <c r="AG686" i="23"/>
  <c r="AF686" i="23"/>
  <c r="AE686" i="23"/>
  <c r="AD686" i="23"/>
  <c r="AC686" i="23"/>
  <c r="Z686" i="23"/>
  <c r="C686" i="23"/>
  <c r="AG685" i="23"/>
  <c r="AF685" i="23"/>
  <c r="AE685" i="23"/>
  <c r="AD685" i="23"/>
  <c r="AC685" i="23"/>
  <c r="Z685" i="23"/>
  <c r="C685" i="23"/>
  <c r="AG684" i="23"/>
  <c r="AF684" i="23"/>
  <c r="AE684" i="23"/>
  <c r="AD684" i="23"/>
  <c r="AC684" i="23"/>
  <c r="Z684" i="23"/>
  <c r="C684" i="23"/>
  <c r="AG683" i="23"/>
  <c r="AF683" i="23"/>
  <c r="AE683" i="23"/>
  <c r="AD683" i="23"/>
  <c r="AH683" i="23" s="1"/>
  <c r="AC683" i="23"/>
  <c r="Z683" i="23"/>
  <c r="C683" i="23"/>
  <c r="AG682" i="23"/>
  <c r="AF682" i="23"/>
  <c r="AE682" i="23"/>
  <c r="AD682" i="23"/>
  <c r="AC682" i="23"/>
  <c r="Z682" i="23"/>
  <c r="C682" i="23"/>
  <c r="AG681" i="23"/>
  <c r="AF681" i="23"/>
  <c r="AE681" i="23"/>
  <c r="AD681" i="23"/>
  <c r="AC681" i="23"/>
  <c r="Z681" i="23"/>
  <c r="C681" i="23"/>
  <c r="AG680" i="23"/>
  <c r="AF680" i="23"/>
  <c r="AE680" i="23"/>
  <c r="AD680" i="23"/>
  <c r="AC680" i="23"/>
  <c r="Z680" i="23"/>
  <c r="C680" i="23"/>
  <c r="AG679" i="23"/>
  <c r="AF679" i="23"/>
  <c r="AE679" i="23"/>
  <c r="AD679" i="23"/>
  <c r="AH679" i="23" s="1"/>
  <c r="AC679" i="23"/>
  <c r="Z679" i="23"/>
  <c r="C679" i="23"/>
  <c r="AG678" i="23"/>
  <c r="AF678" i="23"/>
  <c r="AE678" i="23"/>
  <c r="AD678" i="23"/>
  <c r="AC678" i="23"/>
  <c r="Z678" i="23"/>
  <c r="C678" i="23"/>
  <c r="AG677" i="23"/>
  <c r="AF677" i="23"/>
  <c r="AE677" i="23"/>
  <c r="AD677" i="23"/>
  <c r="AC677" i="23"/>
  <c r="Z677" i="23"/>
  <c r="C677" i="23"/>
  <c r="AG676" i="23"/>
  <c r="AF676" i="23"/>
  <c r="AE676" i="23"/>
  <c r="AD676" i="23"/>
  <c r="AC676" i="23"/>
  <c r="Z676" i="23"/>
  <c r="C676" i="23"/>
  <c r="AG675" i="23"/>
  <c r="AF675" i="23"/>
  <c r="AE675" i="23"/>
  <c r="AD675" i="23"/>
  <c r="AH675" i="23" s="1"/>
  <c r="AC675" i="23"/>
  <c r="Z675" i="23"/>
  <c r="C675" i="23"/>
  <c r="AG674" i="23"/>
  <c r="AF674" i="23"/>
  <c r="AE674" i="23"/>
  <c r="AD674" i="23"/>
  <c r="AC674" i="23"/>
  <c r="Z674" i="23"/>
  <c r="C674" i="23"/>
  <c r="AG673" i="23"/>
  <c r="AF673" i="23"/>
  <c r="AE673" i="23"/>
  <c r="AD673" i="23"/>
  <c r="AC673" i="23"/>
  <c r="Z673" i="23"/>
  <c r="C673" i="23"/>
  <c r="AG672" i="23"/>
  <c r="AF672" i="23"/>
  <c r="AE672" i="23"/>
  <c r="AD672" i="23"/>
  <c r="AC672" i="23"/>
  <c r="Z672" i="23"/>
  <c r="C672" i="23"/>
  <c r="AG671" i="23"/>
  <c r="AF671" i="23"/>
  <c r="AE671" i="23"/>
  <c r="AD671" i="23"/>
  <c r="AH671" i="23" s="1"/>
  <c r="AC671" i="23"/>
  <c r="Z671" i="23"/>
  <c r="C671" i="23"/>
  <c r="AG670" i="23"/>
  <c r="AF670" i="23"/>
  <c r="AE670" i="23"/>
  <c r="AD670" i="23"/>
  <c r="AC670" i="23"/>
  <c r="Z670" i="23"/>
  <c r="C670" i="23"/>
  <c r="AG669" i="23"/>
  <c r="AF669" i="23"/>
  <c r="AE669" i="23"/>
  <c r="AD669" i="23"/>
  <c r="AC669" i="23"/>
  <c r="Z669" i="23"/>
  <c r="C669" i="23"/>
  <c r="AG668" i="23"/>
  <c r="AF668" i="23"/>
  <c r="AE668" i="23"/>
  <c r="AD668" i="23"/>
  <c r="AC668" i="23"/>
  <c r="Z668" i="23"/>
  <c r="C668" i="23"/>
  <c r="AG667" i="23"/>
  <c r="AF667" i="23"/>
  <c r="AE667" i="23"/>
  <c r="AD667" i="23"/>
  <c r="AH667" i="23" s="1"/>
  <c r="AC667" i="23"/>
  <c r="Z667" i="23"/>
  <c r="C667" i="23"/>
  <c r="AG666" i="23"/>
  <c r="AF666" i="23"/>
  <c r="AE666" i="23"/>
  <c r="AD666" i="23"/>
  <c r="AC666" i="23"/>
  <c r="Z666" i="23"/>
  <c r="C666" i="23"/>
  <c r="AG665" i="23"/>
  <c r="AF665" i="23"/>
  <c r="AE665" i="23"/>
  <c r="AD665" i="23"/>
  <c r="AC665" i="23"/>
  <c r="Z665" i="23"/>
  <c r="C665" i="23"/>
  <c r="AG664" i="23"/>
  <c r="AF664" i="23"/>
  <c r="AE664" i="23"/>
  <c r="AD664" i="23"/>
  <c r="AC664" i="23"/>
  <c r="Z664" i="23"/>
  <c r="C664" i="23"/>
  <c r="AG663" i="23"/>
  <c r="AF663" i="23"/>
  <c r="AE663" i="23"/>
  <c r="AD663" i="23"/>
  <c r="AH663" i="23" s="1"/>
  <c r="AC663" i="23"/>
  <c r="Z663" i="23"/>
  <c r="C663" i="23"/>
  <c r="AG662" i="23"/>
  <c r="AF662" i="23"/>
  <c r="AE662" i="23"/>
  <c r="AD662" i="23"/>
  <c r="AC662" i="23"/>
  <c r="Z662" i="23"/>
  <c r="C662" i="23"/>
  <c r="AG661" i="23"/>
  <c r="AF661" i="23"/>
  <c r="AE661" i="23"/>
  <c r="AD661" i="23"/>
  <c r="AC661" i="23"/>
  <c r="Z661" i="23"/>
  <c r="C661" i="23"/>
  <c r="AG660" i="23"/>
  <c r="AF660" i="23"/>
  <c r="AE660" i="23"/>
  <c r="AD660" i="23"/>
  <c r="AC660" i="23"/>
  <c r="Z660" i="23"/>
  <c r="C660" i="23"/>
  <c r="AG659" i="23"/>
  <c r="AF659" i="23"/>
  <c r="AE659" i="23"/>
  <c r="AD659" i="23"/>
  <c r="AH659" i="23" s="1"/>
  <c r="AC659" i="23"/>
  <c r="Z659" i="23"/>
  <c r="C659" i="23"/>
  <c r="AG658" i="23"/>
  <c r="AF658" i="23"/>
  <c r="AE658" i="23"/>
  <c r="AD658" i="23"/>
  <c r="AC658" i="23"/>
  <c r="Z658" i="23"/>
  <c r="C658" i="23"/>
  <c r="AG657" i="23"/>
  <c r="AF657" i="23"/>
  <c r="AE657" i="23"/>
  <c r="AD657" i="23"/>
  <c r="AC657" i="23"/>
  <c r="Z657" i="23"/>
  <c r="C657" i="23"/>
  <c r="AG656" i="23"/>
  <c r="AF656" i="23"/>
  <c r="AE656" i="23"/>
  <c r="AD656" i="23"/>
  <c r="AC656" i="23"/>
  <c r="Z656" i="23"/>
  <c r="C656" i="23"/>
  <c r="AG655" i="23"/>
  <c r="AF655" i="23"/>
  <c r="AE655" i="23"/>
  <c r="AD655" i="23"/>
  <c r="AH655" i="23" s="1"/>
  <c r="AC655" i="23"/>
  <c r="Z655" i="23"/>
  <c r="C655" i="23"/>
  <c r="AG654" i="23"/>
  <c r="AF654" i="23"/>
  <c r="AE654" i="23"/>
  <c r="AD654" i="23"/>
  <c r="AC654" i="23"/>
  <c r="Z654" i="23"/>
  <c r="C654" i="23"/>
  <c r="AG653" i="23"/>
  <c r="AF653" i="23"/>
  <c r="AE653" i="23"/>
  <c r="AD653" i="23"/>
  <c r="AC653" i="23"/>
  <c r="Z653" i="23"/>
  <c r="C653" i="23"/>
  <c r="AG652" i="23"/>
  <c r="AF652" i="23"/>
  <c r="AE652" i="23"/>
  <c r="AD652" i="23"/>
  <c r="AC652" i="23"/>
  <c r="Z652" i="23"/>
  <c r="C652" i="23"/>
  <c r="AG651" i="23"/>
  <c r="AF651" i="23"/>
  <c r="AE651" i="23"/>
  <c r="AD651" i="23"/>
  <c r="AH651" i="23" s="1"/>
  <c r="AC651" i="23"/>
  <c r="Z651" i="23"/>
  <c r="C651" i="23"/>
  <c r="AG650" i="23"/>
  <c r="AF650" i="23"/>
  <c r="AE650" i="23"/>
  <c r="AD650" i="23"/>
  <c r="AC650" i="23"/>
  <c r="Z650" i="23"/>
  <c r="C650" i="23"/>
  <c r="AG649" i="23"/>
  <c r="AF649" i="23"/>
  <c r="AE649" i="23"/>
  <c r="AD649" i="23"/>
  <c r="AC649" i="23"/>
  <c r="Z649" i="23"/>
  <c r="C649" i="23"/>
  <c r="AG648" i="23"/>
  <c r="AF648" i="23"/>
  <c r="AE648" i="23"/>
  <c r="AD648" i="23"/>
  <c r="AC648" i="23"/>
  <c r="Z648" i="23"/>
  <c r="C648" i="23"/>
  <c r="AG647" i="23"/>
  <c r="AF647" i="23"/>
  <c r="AE647" i="23"/>
  <c r="AD647" i="23"/>
  <c r="AH647" i="23" s="1"/>
  <c r="AC647" i="23"/>
  <c r="Z647" i="23"/>
  <c r="C647" i="23"/>
  <c r="AG646" i="23"/>
  <c r="AF646" i="23"/>
  <c r="AE646" i="23"/>
  <c r="AD646" i="23"/>
  <c r="AC646" i="23"/>
  <c r="Z646" i="23"/>
  <c r="C646" i="23"/>
  <c r="AG645" i="23"/>
  <c r="AF645" i="23"/>
  <c r="AE645" i="23"/>
  <c r="AD645" i="23"/>
  <c r="AC645" i="23"/>
  <c r="Z645" i="23"/>
  <c r="C645" i="23"/>
  <c r="AG644" i="23"/>
  <c r="AF644" i="23"/>
  <c r="AE644" i="23"/>
  <c r="AD644" i="23"/>
  <c r="AC644" i="23"/>
  <c r="Z644" i="23"/>
  <c r="C644" i="23"/>
  <c r="AG643" i="23"/>
  <c r="AF643" i="23"/>
  <c r="AE643" i="23"/>
  <c r="AD643" i="23"/>
  <c r="AH643" i="23" s="1"/>
  <c r="AC643" i="23"/>
  <c r="Z643" i="23"/>
  <c r="C643" i="23"/>
  <c r="AG642" i="23"/>
  <c r="AF642" i="23"/>
  <c r="AE642" i="23"/>
  <c r="AD642" i="23"/>
  <c r="AC642" i="23"/>
  <c r="Z642" i="23"/>
  <c r="C642" i="23"/>
  <c r="AG641" i="23"/>
  <c r="AF641" i="23"/>
  <c r="AE641" i="23"/>
  <c r="AD641" i="23"/>
  <c r="AC641" i="23"/>
  <c r="Z641" i="23"/>
  <c r="C641" i="23"/>
  <c r="AG640" i="23"/>
  <c r="AF640" i="23"/>
  <c r="AE640" i="23"/>
  <c r="AD640" i="23"/>
  <c r="AC640" i="23"/>
  <c r="Z640" i="23"/>
  <c r="C640" i="23"/>
  <c r="AG639" i="23"/>
  <c r="AF639" i="23"/>
  <c r="AE639" i="23"/>
  <c r="AD639" i="23"/>
  <c r="AH639" i="23" s="1"/>
  <c r="AC639" i="23"/>
  <c r="Z639" i="23"/>
  <c r="C639" i="23"/>
  <c r="AG638" i="23"/>
  <c r="AF638" i="23"/>
  <c r="AE638" i="23"/>
  <c r="AD638" i="23"/>
  <c r="AC638" i="23"/>
  <c r="Z638" i="23"/>
  <c r="C638" i="23"/>
  <c r="AG637" i="23"/>
  <c r="AF637" i="23"/>
  <c r="AE637" i="23"/>
  <c r="AD637" i="23"/>
  <c r="AC637" i="23"/>
  <c r="Z637" i="23"/>
  <c r="C637" i="23"/>
  <c r="AG636" i="23"/>
  <c r="AF636" i="23"/>
  <c r="AE636" i="23"/>
  <c r="AD636" i="23"/>
  <c r="AC636" i="23"/>
  <c r="Z636" i="23"/>
  <c r="C636" i="23"/>
  <c r="AG635" i="23"/>
  <c r="AF635" i="23"/>
  <c r="AE635" i="23"/>
  <c r="AD635" i="23"/>
  <c r="AH635" i="23" s="1"/>
  <c r="AC635" i="23"/>
  <c r="Z635" i="23"/>
  <c r="C635" i="23"/>
  <c r="AG634" i="23"/>
  <c r="AF634" i="23"/>
  <c r="AE634" i="23"/>
  <c r="AD634" i="23"/>
  <c r="AC634" i="23"/>
  <c r="Z634" i="23"/>
  <c r="C634" i="23"/>
  <c r="AG633" i="23"/>
  <c r="AF633" i="23"/>
  <c r="AE633" i="23"/>
  <c r="AD633" i="23"/>
  <c r="AC633" i="23"/>
  <c r="Z633" i="23"/>
  <c r="C633" i="23"/>
  <c r="AG632" i="23"/>
  <c r="AF632" i="23"/>
  <c r="AE632" i="23"/>
  <c r="AD632" i="23"/>
  <c r="AC632" i="23"/>
  <c r="Z632" i="23"/>
  <c r="C632" i="23"/>
  <c r="AG631" i="23"/>
  <c r="AF631" i="23"/>
  <c r="AE631" i="23"/>
  <c r="AD631" i="23"/>
  <c r="AH631" i="23" s="1"/>
  <c r="AC631" i="23"/>
  <c r="Z631" i="23"/>
  <c r="C631" i="23"/>
  <c r="AG630" i="23"/>
  <c r="AF630" i="23"/>
  <c r="AE630" i="23"/>
  <c r="AD630" i="23"/>
  <c r="AC630" i="23"/>
  <c r="Z630" i="23"/>
  <c r="C630" i="23"/>
  <c r="AG629" i="23"/>
  <c r="AF629" i="23"/>
  <c r="AE629" i="23"/>
  <c r="AD629" i="23"/>
  <c r="AC629" i="23"/>
  <c r="Z629" i="23"/>
  <c r="C629" i="23"/>
  <c r="AG628" i="23"/>
  <c r="AF628" i="23"/>
  <c r="AE628" i="23"/>
  <c r="AD628" i="23"/>
  <c r="AC628" i="23"/>
  <c r="Z628" i="23"/>
  <c r="C628" i="23"/>
  <c r="AG627" i="23"/>
  <c r="AF627" i="23"/>
  <c r="AE627" i="23"/>
  <c r="AD627" i="23"/>
  <c r="AH627" i="23" s="1"/>
  <c r="AC627" i="23"/>
  <c r="Z627" i="23"/>
  <c r="C627" i="23"/>
  <c r="AG626" i="23"/>
  <c r="AF626" i="23"/>
  <c r="AE626" i="23"/>
  <c r="AD626" i="23"/>
  <c r="AC626" i="23"/>
  <c r="Z626" i="23"/>
  <c r="C626" i="23"/>
  <c r="AG625" i="23"/>
  <c r="AF625" i="23"/>
  <c r="AE625" i="23"/>
  <c r="AD625" i="23"/>
  <c r="AC625" i="23"/>
  <c r="Z625" i="23"/>
  <c r="C625" i="23"/>
  <c r="AG624" i="23"/>
  <c r="AF624" i="23"/>
  <c r="AE624" i="23"/>
  <c r="AD624" i="23"/>
  <c r="AC624" i="23"/>
  <c r="Z624" i="23"/>
  <c r="C624" i="23"/>
  <c r="AG623" i="23"/>
  <c r="AF623" i="23"/>
  <c r="AE623" i="23"/>
  <c r="AD623" i="23"/>
  <c r="AH623" i="23" s="1"/>
  <c r="AC623" i="23"/>
  <c r="Z623" i="23"/>
  <c r="C623" i="23"/>
  <c r="AG622" i="23"/>
  <c r="AF622" i="23"/>
  <c r="AE622" i="23"/>
  <c r="AD622" i="23"/>
  <c r="AC622" i="23"/>
  <c r="Z622" i="23"/>
  <c r="C622" i="23"/>
  <c r="AG621" i="23"/>
  <c r="AF621" i="23"/>
  <c r="AE621" i="23"/>
  <c r="AD621" i="23"/>
  <c r="AC621" i="23"/>
  <c r="Z621" i="23"/>
  <c r="C621" i="23"/>
  <c r="AG620" i="23"/>
  <c r="AF620" i="23"/>
  <c r="AE620" i="23"/>
  <c r="AD620" i="23"/>
  <c r="AC620" i="23"/>
  <c r="Z620" i="23"/>
  <c r="C620" i="23"/>
  <c r="AG619" i="23"/>
  <c r="AF619" i="23"/>
  <c r="AE619" i="23"/>
  <c r="AD619" i="23"/>
  <c r="AH619" i="23" s="1"/>
  <c r="AC619" i="23"/>
  <c r="Z619" i="23"/>
  <c r="C619" i="23"/>
  <c r="AG618" i="23"/>
  <c r="AF618" i="23"/>
  <c r="AE618" i="23"/>
  <c r="AD618" i="23"/>
  <c r="AC618" i="23"/>
  <c r="Z618" i="23"/>
  <c r="C618" i="23"/>
  <c r="AG617" i="23"/>
  <c r="AF617" i="23"/>
  <c r="AE617" i="23"/>
  <c r="AD617" i="23"/>
  <c r="AC617" i="23"/>
  <c r="Z617" i="23"/>
  <c r="C617" i="23"/>
  <c r="AG616" i="23"/>
  <c r="AF616" i="23"/>
  <c r="AE616" i="23"/>
  <c r="AD616" i="23"/>
  <c r="AC616" i="23"/>
  <c r="Z616" i="23"/>
  <c r="C616" i="23"/>
  <c r="AG615" i="23"/>
  <c r="AF615" i="23"/>
  <c r="AE615" i="23"/>
  <c r="AD615" i="23"/>
  <c r="AH615" i="23" s="1"/>
  <c r="AC615" i="23"/>
  <c r="Z615" i="23"/>
  <c r="C615" i="23"/>
  <c r="AG614" i="23"/>
  <c r="AF614" i="23"/>
  <c r="AE614" i="23"/>
  <c r="AD614" i="23"/>
  <c r="AC614" i="23"/>
  <c r="Z614" i="23"/>
  <c r="C614" i="23"/>
  <c r="AG613" i="23"/>
  <c r="AF613" i="23"/>
  <c r="AE613" i="23"/>
  <c r="AD613" i="23"/>
  <c r="AC613" i="23"/>
  <c r="Z613" i="23"/>
  <c r="C613" i="23"/>
  <c r="AG612" i="23"/>
  <c r="AF612" i="23"/>
  <c r="AE612" i="23"/>
  <c r="AD612" i="23"/>
  <c r="AC612" i="23"/>
  <c r="Z612" i="23"/>
  <c r="C612" i="23"/>
  <c r="AG611" i="23"/>
  <c r="AF611" i="23"/>
  <c r="AE611" i="23"/>
  <c r="AD611" i="23"/>
  <c r="AH611" i="23" s="1"/>
  <c r="AC611" i="23"/>
  <c r="Z611" i="23"/>
  <c r="C611" i="23"/>
  <c r="AG610" i="23"/>
  <c r="AF610" i="23"/>
  <c r="AE610" i="23"/>
  <c r="AD610" i="23"/>
  <c r="AC610" i="23"/>
  <c r="Z610" i="23"/>
  <c r="C610" i="23"/>
  <c r="AG609" i="23"/>
  <c r="AF609" i="23"/>
  <c r="AE609" i="23"/>
  <c r="AD609" i="23"/>
  <c r="AC609" i="23"/>
  <c r="Z609" i="23"/>
  <c r="C609" i="23"/>
  <c r="AG608" i="23"/>
  <c r="AF608" i="23"/>
  <c r="AE608" i="23"/>
  <c r="AD608" i="23"/>
  <c r="AC608" i="23"/>
  <c r="Z608" i="23"/>
  <c r="C608" i="23"/>
  <c r="AG607" i="23"/>
  <c r="AF607" i="23"/>
  <c r="AE607" i="23"/>
  <c r="AD607" i="23"/>
  <c r="AH607" i="23" s="1"/>
  <c r="AC607" i="23"/>
  <c r="Z607" i="23"/>
  <c r="C607" i="23"/>
  <c r="AG606" i="23"/>
  <c r="AF606" i="23"/>
  <c r="AE606" i="23"/>
  <c r="AD606" i="23"/>
  <c r="AC606" i="23"/>
  <c r="Z606" i="23"/>
  <c r="C606" i="23"/>
  <c r="AG605" i="23"/>
  <c r="AF605" i="23"/>
  <c r="AE605" i="23"/>
  <c r="AD605" i="23"/>
  <c r="AC605" i="23"/>
  <c r="Z605" i="23"/>
  <c r="C605" i="23"/>
  <c r="AG604" i="23"/>
  <c r="AF604" i="23"/>
  <c r="AE604" i="23"/>
  <c r="AD604" i="23"/>
  <c r="AC604" i="23"/>
  <c r="Z604" i="23"/>
  <c r="C604" i="23"/>
  <c r="AG603" i="23"/>
  <c r="AF603" i="23"/>
  <c r="AE603" i="23"/>
  <c r="AD603" i="23"/>
  <c r="AH603" i="23" s="1"/>
  <c r="AC603" i="23"/>
  <c r="Z603" i="23"/>
  <c r="C603" i="23"/>
  <c r="AG602" i="23"/>
  <c r="AF602" i="23"/>
  <c r="AE602" i="23"/>
  <c r="AD602" i="23"/>
  <c r="AC602" i="23"/>
  <c r="Z602" i="23"/>
  <c r="C602" i="23"/>
  <c r="AG601" i="23"/>
  <c r="AF601" i="23"/>
  <c r="AE601" i="23"/>
  <c r="AD601" i="23"/>
  <c r="AC601" i="23"/>
  <c r="Z601" i="23"/>
  <c r="C601" i="23"/>
  <c r="AG600" i="23"/>
  <c r="AF600" i="23"/>
  <c r="AE600" i="23"/>
  <c r="AD600" i="23"/>
  <c r="AC600" i="23"/>
  <c r="Z600" i="23"/>
  <c r="C600" i="23"/>
  <c r="AG599" i="23"/>
  <c r="AF599" i="23"/>
  <c r="AE599" i="23"/>
  <c r="AD599" i="23"/>
  <c r="AH599" i="23" s="1"/>
  <c r="AC599" i="23"/>
  <c r="Z599" i="23"/>
  <c r="C599" i="23"/>
  <c r="AG598" i="23"/>
  <c r="AF598" i="23"/>
  <c r="AE598" i="23"/>
  <c r="AD598" i="23"/>
  <c r="AC598" i="23"/>
  <c r="Z598" i="23"/>
  <c r="C598" i="23"/>
  <c r="AG597" i="23"/>
  <c r="AF597" i="23"/>
  <c r="AE597" i="23"/>
  <c r="AD597" i="23"/>
  <c r="AC597" i="23"/>
  <c r="Z597" i="23"/>
  <c r="C597" i="23"/>
  <c r="AG596" i="23"/>
  <c r="AF596" i="23"/>
  <c r="AE596" i="23"/>
  <c r="AD596" i="23"/>
  <c r="AC596" i="23"/>
  <c r="Z596" i="23"/>
  <c r="C596" i="23"/>
  <c r="AG595" i="23"/>
  <c r="AF595" i="23"/>
  <c r="AE595" i="23"/>
  <c r="AD595" i="23"/>
  <c r="AH595" i="23" s="1"/>
  <c r="AC595" i="23"/>
  <c r="Z595" i="23"/>
  <c r="C595" i="23"/>
  <c r="AG594" i="23"/>
  <c r="AF594" i="23"/>
  <c r="AE594" i="23"/>
  <c r="AD594" i="23"/>
  <c r="AC594" i="23"/>
  <c r="Z594" i="23"/>
  <c r="C594" i="23"/>
  <c r="AG593" i="23"/>
  <c r="AF593" i="23"/>
  <c r="AE593" i="23"/>
  <c r="AD593" i="23"/>
  <c r="AC593" i="23"/>
  <c r="Z593" i="23"/>
  <c r="C593" i="23"/>
  <c r="AG592" i="23"/>
  <c r="AF592" i="23"/>
  <c r="AE592" i="23"/>
  <c r="AD592" i="23"/>
  <c r="AC592" i="23"/>
  <c r="Z592" i="23"/>
  <c r="C592" i="23"/>
  <c r="AG591" i="23"/>
  <c r="AF591" i="23"/>
  <c r="AE591" i="23"/>
  <c r="AD591" i="23"/>
  <c r="AH591" i="23" s="1"/>
  <c r="AC591" i="23"/>
  <c r="Z591" i="23"/>
  <c r="C591" i="23"/>
  <c r="AG590" i="23"/>
  <c r="AF590" i="23"/>
  <c r="AE590" i="23"/>
  <c r="AD590" i="23"/>
  <c r="AC590" i="23"/>
  <c r="Z590" i="23"/>
  <c r="C590" i="23"/>
  <c r="AG589" i="23"/>
  <c r="AF589" i="23"/>
  <c r="AE589" i="23"/>
  <c r="AD589" i="23"/>
  <c r="AC589" i="23"/>
  <c r="Z589" i="23"/>
  <c r="C589" i="23"/>
  <c r="AG588" i="23"/>
  <c r="AF588" i="23"/>
  <c r="AE588" i="23"/>
  <c r="AD588" i="23"/>
  <c r="AC588" i="23"/>
  <c r="Z588" i="23"/>
  <c r="C588" i="23"/>
  <c r="AG587" i="23"/>
  <c r="AF587" i="23"/>
  <c r="AE587" i="23"/>
  <c r="AD587" i="23"/>
  <c r="AH587" i="23" s="1"/>
  <c r="AC587" i="23"/>
  <c r="Z587" i="23"/>
  <c r="C587" i="23"/>
  <c r="AG586" i="23"/>
  <c r="AF586" i="23"/>
  <c r="AE586" i="23"/>
  <c r="AD586" i="23"/>
  <c r="AC586" i="23"/>
  <c r="Z586" i="23"/>
  <c r="C586" i="23"/>
  <c r="AG585" i="23"/>
  <c r="AF585" i="23"/>
  <c r="AE585" i="23"/>
  <c r="AD585" i="23"/>
  <c r="AC585" i="23"/>
  <c r="Z585" i="23"/>
  <c r="C585" i="23"/>
  <c r="AG584" i="23"/>
  <c r="AF584" i="23"/>
  <c r="AE584" i="23"/>
  <c r="AD584" i="23"/>
  <c r="AC584" i="23"/>
  <c r="Z584" i="23"/>
  <c r="C584" i="23"/>
  <c r="AG583" i="23"/>
  <c r="AF583" i="23"/>
  <c r="AE583" i="23"/>
  <c r="AD583" i="23"/>
  <c r="AH583" i="23" s="1"/>
  <c r="AC583" i="23"/>
  <c r="Z583" i="23"/>
  <c r="C583" i="23"/>
  <c r="AG582" i="23"/>
  <c r="AF582" i="23"/>
  <c r="AE582" i="23"/>
  <c r="AD582" i="23"/>
  <c r="AC582" i="23"/>
  <c r="Z582" i="23"/>
  <c r="C582" i="23"/>
  <c r="AG581" i="23"/>
  <c r="AF581" i="23"/>
  <c r="AE581" i="23"/>
  <c r="AD581" i="23"/>
  <c r="AC581" i="23"/>
  <c r="Z581" i="23"/>
  <c r="C581" i="23"/>
  <c r="AG580" i="23"/>
  <c r="AF580" i="23"/>
  <c r="AE580" i="23"/>
  <c r="AD580" i="23"/>
  <c r="AC580" i="23"/>
  <c r="Z580" i="23"/>
  <c r="C580" i="23"/>
  <c r="AG579" i="23"/>
  <c r="AF579" i="23"/>
  <c r="AE579" i="23"/>
  <c r="AD579" i="23"/>
  <c r="AH579" i="23" s="1"/>
  <c r="AC579" i="23"/>
  <c r="Z579" i="23"/>
  <c r="C579" i="23"/>
  <c r="AG578" i="23"/>
  <c r="AF578" i="23"/>
  <c r="AE578" i="23"/>
  <c r="AD578" i="23"/>
  <c r="AC578" i="23"/>
  <c r="Z578" i="23"/>
  <c r="C578" i="23"/>
  <c r="AG577" i="23"/>
  <c r="AF577" i="23"/>
  <c r="AE577" i="23"/>
  <c r="AD577" i="23"/>
  <c r="AC577" i="23"/>
  <c r="Z577" i="23"/>
  <c r="C577" i="23"/>
  <c r="AG576" i="23"/>
  <c r="AF576" i="23"/>
  <c r="AE576" i="23"/>
  <c r="AD576" i="23"/>
  <c r="AC576" i="23"/>
  <c r="Z576" i="23"/>
  <c r="C576" i="23"/>
  <c r="AG575" i="23"/>
  <c r="AF575" i="23"/>
  <c r="AE575" i="23"/>
  <c r="AD575" i="23"/>
  <c r="AH575" i="23" s="1"/>
  <c r="AC575" i="23"/>
  <c r="Z575" i="23"/>
  <c r="C575" i="23"/>
  <c r="AG574" i="23"/>
  <c r="AF574" i="23"/>
  <c r="AE574" i="23"/>
  <c r="AD574" i="23"/>
  <c r="AC574" i="23"/>
  <c r="Z574" i="23"/>
  <c r="C574" i="23"/>
  <c r="AG573" i="23"/>
  <c r="AF573" i="23"/>
  <c r="AE573" i="23"/>
  <c r="AD573" i="23"/>
  <c r="AC573" i="23"/>
  <c r="Z573" i="23"/>
  <c r="C573" i="23"/>
  <c r="AG572" i="23"/>
  <c r="AF572" i="23"/>
  <c r="AE572" i="23"/>
  <c r="AD572" i="23"/>
  <c r="AC572" i="23"/>
  <c r="Z572" i="23"/>
  <c r="C572" i="23"/>
  <c r="AG571" i="23"/>
  <c r="AF571" i="23"/>
  <c r="AE571" i="23"/>
  <c r="AD571" i="23"/>
  <c r="AH571" i="23" s="1"/>
  <c r="AC571" i="23"/>
  <c r="Z571" i="23"/>
  <c r="C571" i="23"/>
  <c r="AG570" i="23"/>
  <c r="AF570" i="23"/>
  <c r="AE570" i="23"/>
  <c r="AD570" i="23"/>
  <c r="AC570" i="23"/>
  <c r="Z570" i="23"/>
  <c r="C570" i="23"/>
  <c r="AG569" i="23"/>
  <c r="AF569" i="23"/>
  <c r="AE569" i="23"/>
  <c r="AD569" i="23"/>
  <c r="AC569" i="23"/>
  <c r="Z569" i="23"/>
  <c r="C569" i="23"/>
  <c r="AG568" i="23"/>
  <c r="AF568" i="23"/>
  <c r="AE568" i="23"/>
  <c r="AD568" i="23"/>
  <c r="AC568" i="23"/>
  <c r="Z568" i="23"/>
  <c r="C568" i="23"/>
  <c r="AG567" i="23"/>
  <c r="AF567" i="23"/>
  <c r="AE567" i="23"/>
  <c r="AD567" i="23"/>
  <c r="AH567" i="23" s="1"/>
  <c r="AC567" i="23"/>
  <c r="Z567" i="23"/>
  <c r="C567" i="23"/>
  <c r="AG566" i="23"/>
  <c r="AF566" i="23"/>
  <c r="AE566" i="23"/>
  <c r="AD566" i="23"/>
  <c r="AC566" i="23"/>
  <c r="Z566" i="23"/>
  <c r="C566" i="23"/>
  <c r="AG565" i="23"/>
  <c r="AF565" i="23"/>
  <c r="AE565" i="23"/>
  <c r="AD565" i="23"/>
  <c r="AC565" i="23"/>
  <c r="Z565" i="23"/>
  <c r="C565" i="23"/>
  <c r="AG564" i="23"/>
  <c r="AF564" i="23"/>
  <c r="AE564" i="23"/>
  <c r="AD564" i="23"/>
  <c r="AC564" i="23"/>
  <c r="Z564" i="23"/>
  <c r="C564" i="23"/>
  <c r="AG563" i="23"/>
  <c r="AF563" i="23"/>
  <c r="AE563" i="23"/>
  <c r="AD563" i="23"/>
  <c r="AH563" i="23" s="1"/>
  <c r="AC563" i="23"/>
  <c r="Z563" i="23"/>
  <c r="C563" i="23"/>
  <c r="AG562" i="23"/>
  <c r="AF562" i="23"/>
  <c r="AE562" i="23"/>
  <c r="AD562" i="23"/>
  <c r="AC562" i="23"/>
  <c r="Z562" i="23"/>
  <c r="C562" i="23"/>
  <c r="AG561" i="23"/>
  <c r="AF561" i="23"/>
  <c r="AE561" i="23"/>
  <c r="AD561" i="23"/>
  <c r="AC561" i="23"/>
  <c r="Z561" i="23"/>
  <c r="C561" i="23"/>
  <c r="AG560" i="23"/>
  <c r="AF560" i="23"/>
  <c r="AE560" i="23"/>
  <c r="AD560" i="23"/>
  <c r="AC560" i="23"/>
  <c r="Z560" i="23"/>
  <c r="C560" i="23"/>
  <c r="AG559" i="23"/>
  <c r="AF559" i="23"/>
  <c r="AE559" i="23"/>
  <c r="AD559" i="23"/>
  <c r="AH559" i="23" s="1"/>
  <c r="AC559" i="23"/>
  <c r="Z559" i="23"/>
  <c r="C559" i="23"/>
  <c r="AG558" i="23"/>
  <c r="AF558" i="23"/>
  <c r="AE558" i="23"/>
  <c r="AD558" i="23"/>
  <c r="AC558" i="23"/>
  <c r="Z558" i="23"/>
  <c r="C558" i="23"/>
  <c r="AG557" i="23"/>
  <c r="AF557" i="23"/>
  <c r="AE557" i="23"/>
  <c r="AD557" i="23"/>
  <c r="AC557" i="23"/>
  <c r="Z557" i="23"/>
  <c r="C557" i="23"/>
  <c r="AG556" i="23"/>
  <c r="AF556" i="23"/>
  <c r="AE556" i="23"/>
  <c r="AD556" i="23"/>
  <c r="AC556" i="23"/>
  <c r="Z556" i="23"/>
  <c r="C556" i="23"/>
  <c r="AG555" i="23"/>
  <c r="AF555" i="23"/>
  <c r="AE555" i="23"/>
  <c r="AD555" i="23"/>
  <c r="AH555" i="23" s="1"/>
  <c r="AC555" i="23"/>
  <c r="Z555" i="23"/>
  <c r="C555" i="23"/>
  <c r="AG554" i="23"/>
  <c r="AF554" i="23"/>
  <c r="AE554" i="23"/>
  <c r="AD554" i="23"/>
  <c r="AC554" i="23"/>
  <c r="Z554" i="23"/>
  <c r="C554" i="23"/>
  <c r="AG553" i="23"/>
  <c r="AF553" i="23"/>
  <c r="AE553" i="23"/>
  <c r="AD553" i="23"/>
  <c r="AC553" i="23"/>
  <c r="Z553" i="23"/>
  <c r="C553" i="23"/>
  <c r="AG552" i="23"/>
  <c r="AF552" i="23"/>
  <c r="AE552" i="23"/>
  <c r="AD552" i="23"/>
  <c r="AC552" i="23"/>
  <c r="Z552" i="23"/>
  <c r="C552" i="23"/>
  <c r="AG551" i="23"/>
  <c r="AF551" i="23"/>
  <c r="AE551" i="23"/>
  <c r="AD551" i="23"/>
  <c r="AH551" i="23" s="1"/>
  <c r="AC551" i="23"/>
  <c r="Z551" i="23"/>
  <c r="C551" i="23"/>
  <c r="AG550" i="23"/>
  <c r="AF550" i="23"/>
  <c r="AE550" i="23"/>
  <c r="AD550" i="23"/>
  <c r="AC550" i="23"/>
  <c r="Z550" i="23"/>
  <c r="C550" i="23"/>
  <c r="AG549" i="23"/>
  <c r="AF549" i="23"/>
  <c r="AE549" i="23"/>
  <c r="AD549" i="23"/>
  <c r="AC549" i="23"/>
  <c r="Z549" i="23"/>
  <c r="C549" i="23"/>
  <c r="AG548" i="23"/>
  <c r="AF548" i="23"/>
  <c r="AE548" i="23"/>
  <c r="AD548" i="23"/>
  <c r="AC548" i="23"/>
  <c r="Z548" i="23"/>
  <c r="C548" i="23"/>
  <c r="AG547" i="23"/>
  <c r="AF547" i="23"/>
  <c r="AE547" i="23"/>
  <c r="AD547" i="23"/>
  <c r="AH547" i="23" s="1"/>
  <c r="AC547" i="23"/>
  <c r="Z547" i="23"/>
  <c r="C547" i="23"/>
  <c r="AG546" i="23"/>
  <c r="AF546" i="23"/>
  <c r="AE546" i="23"/>
  <c r="AD546" i="23"/>
  <c r="AC546" i="23"/>
  <c r="Z546" i="23"/>
  <c r="C546" i="23"/>
  <c r="AG545" i="23"/>
  <c r="AF545" i="23"/>
  <c r="AE545" i="23"/>
  <c r="AD545" i="23"/>
  <c r="AC545" i="23"/>
  <c r="Z545" i="23"/>
  <c r="C545" i="23"/>
  <c r="AG544" i="23"/>
  <c r="AF544" i="23"/>
  <c r="AE544" i="23"/>
  <c r="AD544" i="23"/>
  <c r="AC544" i="23"/>
  <c r="Z544" i="23"/>
  <c r="C544" i="23"/>
  <c r="AG543" i="23"/>
  <c r="AF543" i="23"/>
  <c r="AE543" i="23"/>
  <c r="AD543" i="23"/>
  <c r="AH543" i="23" s="1"/>
  <c r="AC543" i="23"/>
  <c r="Z543" i="23"/>
  <c r="C543" i="23"/>
  <c r="AG542" i="23"/>
  <c r="AF542" i="23"/>
  <c r="AE542" i="23"/>
  <c r="AD542" i="23"/>
  <c r="AC542" i="23"/>
  <c r="Z542" i="23"/>
  <c r="C542" i="23"/>
  <c r="AG541" i="23"/>
  <c r="AF541" i="23"/>
  <c r="AE541" i="23"/>
  <c r="AD541" i="23"/>
  <c r="AC541" i="23"/>
  <c r="Z541" i="23"/>
  <c r="C541" i="23"/>
  <c r="AG540" i="23"/>
  <c r="AF540" i="23"/>
  <c r="AE540" i="23"/>
  <c r="AD540" i="23"/>
  <c r="AC540" i="23"/>
  <c r="Z540" i="23"/>
  <c r="C540" i="23"/>
  <c r="AG539" i="23"/>
  <c r="AF539" i="23"/>
  <c r="AE539" i="23"/>
  <c r="AD539" i="23"/>
  <c r="AH539" i="23" s="1"/>
  <c r="AC539" i="23"/>
  <c r="Z539" i="23"/>
  <c r="C539" i="23"/>
  <c r="AG538" i="23"/>
  <c r="AF538" i="23"/>
  <c r="AE538" i="23"/>
  <c r="AD538" i="23"/>
  <c r="AC538" i="23"/>
  <c r="Z538" i="23"/>
  <c r="C538" i="23"/>
  <c r="AG537" i="23"/>
  <c r="AF537" i="23"/>
  <c r="AE537" i="23"/>
  <c r="AD537" i="23"/>
  <c r="AC537" i="23"/>
  <c r="Z537" i="23"/>
  <c r="C537" i="23"/>
  <c r="AG536" i="23"/>
  <c r="AF536" i="23"/>
  <c r="AE536" i="23"/>
  <c r="AD536" i="23"/>
  <c r="AC536" i="23"/>
  <c r="Z536" i="23"/>
  <c r="C536" i="23"/>
  <c r="AG535" i="23"/>
  <c r="AF535" i="23"/>
  <c r="AE535" i="23"/>
  <c r="AD535" i="23"/>
  <c r="AH535" i="23" s="1"/>
  <c r="AC535" i="23"/>
  <c r="Z535" i="23"/>
  <c r="C535" i="23"/>
  <c r="AG534" i="23"/>
  <c r="AF534" i="23"/>
  <c r="AE534" i="23"/>
  <c r="AD534" i="23"/>
  <c r="AC534" i="23"/>
  <c r="Z534" i="23"/>
  <c r="C534" i="23"/>
  <c r="AG533" i="23"/>
  <c r="AF533" i="23"/>
  <c r="AE533" i="23"/>
  <c r="AD533" i="23"/>
  <c r="AC533" i="23"/>
  <c r="Z533" i="23"/>
  <c r="C533" i="23"/>
  <c r="AG532" i="23"/>
  <c r="AF532" i="23"/>
  <c r="AE532" i="23"/>
  <c r="AD532" i="23"/>
  <c r="AC532" i="23"/>
  <c r="Z532" i="23"/>
  <c r="C532" i="23"/>
  <c r="AG531" i="23"/>
  <c r="AF531" i="23"/>
  <c r="AE531" i="23"/>
  <c r="AD531" i="23"/>
  <c r="AH531" i="23" s="1"/>
  <c r="AC531" i="23"/>
  <c r="Z531" i="23"/>
  <c r="C531" i="23"/>
  <c r="AG530" i="23"/>
  <c r="AF530" i="23"/>
  <c r="AE530" i="23"/>
  <c r="AD530" i="23"/>
  <c r="AC530" i="23"/>
  <c r="Z530" i="23"/>
  <c r="C530" i="23"/>
  <c r="AG529" i="23"/>
  <c r="AF529" i="23"/>
  <c r="AE529" i="23"/>
  <c r="AD529" i="23"/>
  <c r="AC529" i="23"/>
  <c r="Z529" i="23"/>
  <c r="C529" i="23"/>
  <c r="AG528" i="23"/>
  <c r="AF528" i="23"/>
  <c r="AE528" i="23"/>
  <c r="AD528" i="23"/>
  <c r="AC528" i="23"/>
  <c r="Z528" i="23"/>
  <c r="C528" i="23"/>
  <c r="AG527" i="23"/>
  <c r="AF527" i="23"/>
  <c r="AE527" i="23"/>
  <c r="AD527" i="23"/>
  <c r="AH527" i="23" s="1"/>
  <c r="AC527" i="23"/>
  <c r="Z527" i="23"/>
  <c r="C527" i="23"/>
  <c r="AG526" i="23"/>
  <c r="AF526" i="23"/>
  <c r="AE526" i="23"/>
  <c r="AD526" i="23"/>
  <c r="AC526" i="23"/>
  <c r="Z526" i="23"/>
  <c r="C526" i="23"/>
  <c r="AG525" i="23"/>
  <c r="AF525" i="23"/>
  <c r="AE525" i="23"/>
  <c r="AD525" i="23"/>
  <c r="AC525" i="23"/>
  <c r="Z525" i="23"/>
  <c r="C525" i="23"/>
  <c r="AG524" i="23"/>
  <c r="AF524" i="23"/>
  <c r="AE524" i="23"/>
  <c r="AD524" i="23"/>
  <c r="AC524" i="23"/>
  <c r="Z524" i="23"/>
  <c r="C524" i="23"/>
  <c r="AG523" i="23"/>
  <c r="AF523" i="23"/>
  <c r="AE523" i="23"/>
  <c r="AD523" i="23"/>
  <c r="AH523" i="23" s="1"/>
  <c r="AC523" i="23"/>
  <c r="Z523" i="23"/>
  <c r="C523" i="23"/>
  <c r="AG522" i="23"/>
  <c r="AF522" i="23"/>
  <c r="AE522" i="23"/>
  <c r="AD522" i="23"/>
  <c r="AC522" i="23"/>
  <c r="Z522" i="23"/>
  <c r="C522" i="23"/>
  <c r="AG521" i="23"/>
  <c r="AF521" i="23"/>
  <c r="AE521" i="23"/>
  <c r="AD521" i="23"/>
  <c r="AC521" i="23"/>
  <c r="Z521" i="23"/>
  <c r="C521" i="23"/>
  <c r="AG520" i="23"/>
  <c r="AF520" i="23"/>
  <c r="AE520" i="23"/>
  <c r="AD520" i="23"/>
  <c r="AC520" i="23"/>
  <c r="Z520" i="23"/>
  <c r="C520" i="23"/>
  <c r="AG519" i="23"/>
  <c r="AF519" i="23"/>
  <c r="AE519" i="23"/>
  <c r="AD519" i="23"/>
  <c r="AH519" i="23" s="1"/>
  <c r="AC519" i="23"/>
  <c r="Z519" i="23"/>
  <c r="C519" i="23"/>
  <c r="AG518" i="23"/>
  <c r="AF518" i="23"/>
  <c r="AE518" i="23"/>
  <c r="AD518" i="23"/>
  <c r="AC518" i="23"/>
  <c r="Z518" i="23"/>
  <c r="C518" i="23"/>
  <c r="AG517" i="23"/>
  <c r="AF517" i="23"/>
  <c r="AE517" i="23"/>
  <c r="AD517" i="23"/>
  <c r="AC517" i="23"/>
  <c r="Z517" i="23"/>
  <c r="C517" i="23"/>
  <c r="AG516" i="23"/>
  <c r="AF516" i="23"/>
  <c r="AE516" i="23"/>
  <c r="AD516" i="23"/>
  <c r="AC516" i="23"/>
  <c r="Z516" i="23"/>
  <c r="C516" i="23"/>
  <c r="AG515" i="23"/>
  <c r="AF515" i="23"/>
  <c r="AE515" i="23"/>
  <c r="AD515" i="23"/>
  <c r="AH515" i="23" s="1"/>
  <c r="AC515" i="23"/>
  <c r="Z515" i="23"/>
  <c r="C515" i="23"/>
  <c r="AG514" i="23"/>
  <c r="AF514" i="23"/>
  <c r="AE514" i="23"/>
  <c r="AD514" i="23"/>
  <c r="AC514" i="23"/>
  <c r="Z514" i="23"/>
  <c r="C514" i="23"/>
  <c r="AG513" i="23"/>
  <c r="AF513" i="23"/>
  <c r="AE513" i="23"/>
  <c r="AD513" i="23"/>
  <c r="AC513" i="23"/>
  <c r="Z513" i="23"/>
  <c r="C513" i="23"/>
  <c r="AG512" i="23"/>
  <c r="AF512" i="23"/>
  <c r="AE512" i="23"/>
  <c r="AD512" i="23"/>
  <c r="AC512" i="23"/>
  <c r="Z512" i="23"/>
  <c r="C512" i="23"/>
  <c r="AG511" i="23"/>
  <c r="AF511" i="23"/>
  <c r="AE511" i="23"/>
  <c r="AD511" i="23"/>
  <c r="AH511" i="23" s="1"/>
  <c r="AC511" i="23"/>
  <c r="Z511" i="23"/>
  <c r="C511" i="23"/>
  <c r="AG510" i="23"/>
  <c r="AF510" i="23"/>
  <c r="AE510" i="23"/>
  <c r="AD510" i="23"/>
  <c r="AC510" i="23"/>
  <c r="Z510" i="23"/>
  <c r="C510" i="23"/>
  <c r="AG509" i="23"/>
  <c r="AF509" i="23"/>
  <c r="AE509" i="23"/>
  <c r="AD509" i="23"/>
  <c r="AC509" i="23"/>
  <c r="Z509" i="23"/>
  <c r="C509" i="23"/>
  <c r="AG508" i="23"/>
  <c r="AF508" i="23"/>
  <c r="AE508" i="23"/>
  <c r="AD508" i="23"/>
  <c r="AC508" i="23"/>
  <c r="Z508" i="23"/>
  <c r="C508" i="23"/>
  <c r="AG507" i="23"/>
  <c r="AF507" i="23"/>
  <c r="AE507" i="23"/>
  <c r="AD507" i="23"/>
  <c r="AH507" i="23" s="1"/>
  <c r="AC507" i="23"/>
  <c r="Z507" i="23"/>
  <c r="C507" i="23"/>
  <c r="AG506" i="23"/>
  <c r="AF506" i="23"/>
  <c r="AE506" i="23"/>
  <c r="AD506" i="23"/>
  <c r="AC506" i="23"/>
  <c r="Z506" i="23"/>
  <c r="C506" i="23"/>
  <c r="AG505" i="23"/>
  <c r="AF505" i="23"/>
  <c r="AE505" i="23"/>
  <c r="AD505" i="23"/>
  <c r="AC505" i="23"/>
  <c r="Z505" i="23"/>
  <c r="C505" i="23"/>
  <c r="AG504" i="23"/>
  <c r="AF504" i="23"/>
  <c r="AE504" i="23"/>
  <c r="AD504" i="23"/>
  <c r="AC504" i="23"/>
  <c r="Z504" i="23"/>
  <c r="C504" i="23"/>
  <c r="AG503" i="23"/>
  <c r="AF503" i="23"/>
  <c r="AE503" i="23"/>
  <c r="AD503" i="23"/>
  <c r="AH503" i="23" s="1"/>
  <c r="AC503" i="23"/>
  <c r="Z503" i="23"/>
  <c r="C503" i="23"/>
  <c r="AG502" i="23"/>
  <c r="AF502" i="23"/>
  <c r="AE502" i="23"/>
  <c r="AD502" i="23"/>
  <c r="AC502" i="23"/>
  <c r="Z502" i="23"/>
  <c r="C502" i="23"/>
  <c r="AG501" i="23"/>
  <c r="AF501" i="23"/>
  <c r="AE501" i="23"/>
  <c r="AD501" i="23"/>
  <c r="AC501" i="23"/>
  <c r="Z501" i="23"/>
  <c r="C501" i="23"/>
  <c r="AG500" i="23"/>
  <c r="AF500" i="23"/>
  <c r="AE500" i="23"/>
  <c r="AD500" i="23"/>
  <c r="AC500" i="23"/>
  <c r="Z500" i="23"/>
  <c r="C500" i="23"/>
  <c r="AG499" i="23"/>
  <c r="AF499" i="23"/>
  <c r="AE499" i="23"/>
  <c r="AD499" i="23"/>
  <c r="AH499" i="23" s="1"/>
  <c r="AC499" i="23"/>
  <c r="Z499" i="23"/>
  <c r="C499" i="23"/>
  <c r="AG498" i="23"/>
  <c r="AF498" i="23"/>
  <c r="AE498" i="23"/>
  <c r="AD498" i="23"/>
  <c r="AC498" i="23"/>
  <c r="Z498" i="23"/>
  <c r="C498" i="23"/>
  <c r="AG497" i="23"/>
  <c r="AF497" i="23"/>
  <c r="AE497" i="23"/>
  <c r="AD497" i="23"/>
  <c r="AC497" i="23"/>
  <c r="Z497" i="23"/>
  <c r="C497" i="23"/>
  <c r="AG496" i="23"/>
  <c r="AF496" i="23"/>
  <c r="AE496" i="23"/>
  <c r="AD496" i="23"/>
  <c r="AC496" i="23"/>
  <c r="Z496" i="23"/>
  <c r="C496" i="23"/>
  <c r="AG495" i="23"/>
  <c r="AF495" i="23"/>
  <c r="AE495" i="23"/>
  <c r="AD495" i="23"/>
  <c r="AH495" i="23" s="1"/>
  <c r="AC495" i="23"/>
  <c r="Z495" i="23"/>
  <c r="C495" i="23"/>
  <c r="AG494" i="23"/>
  <c r="AF494" i="23"/>
  <c r="AE494" i="23"/>
  <c r="AD494" i="23"/>
  <c r="AC494" i="23"/>
  <c r="Z494" i="23"/>
  <c r="C494" i="23"/>
  <c r="AG493" i="23"/>
  <c r="AF493" i="23"/>
  <c r="AE493" i="23"/>
  <c r="AD493" i="23"/>
  <c r="AC493" i="23"/>
  <c r="Z493" i="23"/>
  <c r="C493" i="23"/>
  <c r="AG492" i="23"/>
  <c r="AF492" i="23"/>
  <c r="AE492" i="23"/>
  <c r="AD492" i="23"/>
  <c r="AC492" i="23"/>
  <c r="Z492" i="23"/>
  <c r="C492" i="23"/>
  <c r="AG491" i="23"/>
  <c r="AF491" i="23"/>
  <c r="AE491" i="23"/>
  <c r="AD491" i="23"/>
  <c r="AH491" i="23" s="1"/>
  <c r="AC491" i="23"/>
  <c r="Z491" i="23"/>
  <c r="C491" i="23"/>
  <c r="AG490" i="23"/>
  <c r="AF490" i="23"/>
  <c r="AE490" i="23"/>
  <c r="AD490" i="23"/>
  <c r="AC490" i="23"/>
  <c r="Z490" i="23"/>
  <c r="C490" i="23"/>
  <c r="AG489" i="23"/>
  <c r="AF489" i="23"/>
  <c r="AE489" i="23"/>
  <c r="AD489" i="23"/>
  <c r="AC489" i="23"/>
  <c r="Z489" i="23"/>
  <c r="C489" i="23"/>
  <c r="AG488" i="23"/>
  <c r="AF488" i="23"/>
  <c r="AE488" i="23"/>
  <c r="AD488" i="23"/>
  <c r="AC488" i="23"/>
  <c r="Z488" i="23"/>
  <c r="C488" i="23"/>
  <c r="AG487" i="23"/>
  <c r="AF487" i="23"/>
  <c r="AE487" i="23"/>
  <c r="AD487" i="23"/>
  <c r="AH487" i="23" s="1"/>
  <c r="AC487" i="23"/>
  <c r="Z487" i="23"/>
  <c r="C487" i="23"/>
  <c r="AG486" i="23"/>
  <c r="AF486" i="23"/>
  <c r="AE486" i="23"/>
  <c r="AD486" i="23"/>
  <c r="AC486" i="23"/>
  <c r="Z486" i="23"/>
  <c r="C486" i="23"/>
  <c r="AG485" i="23"/>
  <c r="AF485" i="23"/>
  <c r="AE485" i="23"/>
  <c r="AD485" i="23"/>
  <c r="AC485" i="23"/>
  <c r="Z485" i="23"/>
  <c r="C485" i="23"/>
  <c r="AG484" i="23"/>
  <c r="AF484" i="23"/>
  <c r="AE484" i="23"/>
  <c r="AD484" i="23"/>
  <c r="AC484" i="23"/>
  <c r="Z484" i="23"/>
  <c r="C484" i="23"/>
  <c r="AG483" i="23"/>
  <c r="AF483" i="23"/>
  <c r="AE483" i="23"/>
  <c r="AD483" i="23"/>
  <c r="AH483" i="23" s="1"/>
  <c r="AC483" i="23"/>
  <c r="Z483" i="23"/>
  <c r="C483" i="23"/>
  <c r="AG482" i="23"/>
  <c r="AF482" i="23"/>
  <c r="AE482" i="23"/>
  <c r="AD482" i="23"/>
  <c r="AC482" i="23"/>
  <c r="Z482" i="23"/>
  <c r="C482" i="23"/>
  <c r="AG481" i="23"/>
  <c r="AF481" i="23"/>
  <c r="AE481" i="23"/>
  <c r="AD481" i="23"/>
  <c r="AC481" i="23"/>
  <c r="Z481" i="23"/>
  <c r="C481" i="23"/>
  <c r="AG480" i="23"/>
  <c r="AF480" i="23"/>
  <c r="AE480" i="23"/>
  <c r="AD480" i="23"/>
  <c r="AC480" i="23"/>
  <c r="Z480" i="23"/>
  <c r="C480" i="23"/>
  <c r="AG479" i="23"/>
  <c r="AF479" i="23"/>
  <c r="AE479" i="23"/>
  <c r="AD479" i="23"/>
  <c r="AH479" i="23" s="1"/>
  <c r="AC479" i="23"/>
  <c r="Z479" i="23"/>
  <c r="C479" i="23"/>
  <c r="AG478" i="23"/>
  <c r="AF478" i="23"/>
  <c r="AE478" i="23"/>
  <c r="AD478" i="23"/>
  <c r="AC478" i="23"/>
  <c r="Z478" i="23"/>
  <c r="C478" i="23"/>
  <c r="AG477" i="23"/>
  <c r="AF477" i="23"/>
  <c r="AE477" i="23"/>
  <c r="AD477" i="23"/>
  <c r="AC477" i="23"/>
  <c r="Z477" i="23"/>
  <c r="C477" i="23"/>
  <c r="AG476" i="23"/>
  <c r="AF476" i="23"/>
  <c r="AE476" i="23"/>
  <c r="AD476" i="23"/>
  <c r="AC476" i="23"/>
  <c r="Z476" i="23"/>
  <c r="C476" i="23"/>
  <c r="AG475" i="23"/>
  <c r="AF475" i="23"/>
  <c r="AE475" i="23"/>
  <c r="AD475" i="23"/>
  <c r="AH475" i="23" s="1"/>
  <c r="AC475" i="23"/>
  <c r="Z475" i="23"/>
  <c r="C475" i="23"/>
  <c r="AG474" i="23"/>
  <c r="AF474" i="23"/>
  <c r="AE474" i="23"/>
  <c r="AD474" i="23"/>
  <c r="AC474" i="23"/>
  <c r="Z474" i="23"/>
  <c r="C474" i="23"/>
  <c r="AG473" i="23"/>
  <c r="AF473" i="23"/>
  <c r="AE473" i="23"/>
  <c r="AD473" i="23"/>
  <c r="AC473" i="23"/>
  <c r="Z473" i="23"/>
  <c r="C473" i="23"/>
  <c r="AG472" i="23"/>
  <c r="AF472" i="23"/>
  <c r="AE472" i="23"/>
  <c r="AD472" i="23"/>
  <c r="AC472" i="23"/>
  <c r="Z472" i="23"/>
  <c r="C472" i="23"/>
  <c r="AG471" i="23"/>
  <c r="AF471" i="23"/>
  <c r="AE471" i="23"/>
  <c r="AD471" i="23"/>
  <c r="AH471" i="23" s="1"/>
  <c r="AC471" i="23"/>
  <c r="Z471" i="23"/>
  <c r="C471" i="23"/>
  <c r="AG470" i="23"/>
  <c r="AF470" i="23"/>
  <c r="AE470" i="23"/>
  <c r="AD470" i="23"/>
  <c r="AC470" i="23"/>
  <c r="Z470" i="23"/>
  <c r="C470" i="23"/>
  <c r="AG469" i="23"/>
  <c r="AF469" i="23"/>
  <c r="AE469" i="23"/>
  <c r="AD469" i="23"/>
  <c r="AC469" i="23"/>
  <c r="Z469" i="23"/>
  <c r="C469" i="23"/>
  <c r="AG468" i="23"/>
  <c r="AF468" i="23"/>
  <c r="AE468" i="23"/>
  <c r="AD468" i="23"/>
  <c r="AC468" i="23"/>
  <c r="Z468" i="23"/>
  <c r="C468" i="23"/>
  <c r="AG467" i="23"/>
  <c r="AF467" i="23"/>
  <c r="AE467" i="23"/>
  <c r="AD467" i="23"/>
  <c r="AH467" i="23" s="1"/>
  <c r="AC467" i="23"/>
  <c r="Z467" i="23"/>
  <c r="C467" i="23"/>
  <c r="AG466" i="23"/>
  <c r="AF466" i="23"/>
  <c r="AE466" i="23"/>
  <c r="AD466" i="23"/>
  <c r="AC466" i="23"/>
  <c r="Z466" i="23"/>
  <c r="C466" i="23"/>
  <c r="AG465" i="23"/>
  <c r="AF465" i="23"/>
  <c r="AE465" i="23"/>
  <c r="AD465" i="23"/>
  <c r="AC465" i="23"/>
  <c r="Z465" i="23"/>
  <c r="C465" i="23"/>
  <c r="AG464" i="23"/>
  <c r="AF464" i="23"/>
  <c r="AE464" i="23"/>
  <c r="AD464" i="23"/>
  <c r="AC464" i="23"/>
  <c r="Z464" i="23"/>
  <c r="C464" i="23"/>
  <c r="AG463" i="23"/>
  <c r="AF463" i="23"/>
  <c r="AE463" i="23"/>
  <c r="AD463" i="23"/>
  <c r="AH463" i="23" s="1"/>
  <c r="AC463" i="23"/>
  <c r="Z463" i="23"/>
  <c r="C463" i="23"/>
  <c r="AG462" i="23"/>
  <c r="AF462" i="23"/>
  <c r="AE462" i="23"/>
  <c r="AD462" i="23"/>
  <c r="AC462" i="23"/>
  <c r="Z462" i="23"/>
  <c r="C462" i="23"/>
  <c r="AG461" i="23"/>
  <c r="AF461" i="23"/>
  <c r="AE461" i="23"/>
  <c r="AD461" i="23"/>
  <c r="AC461" i="23"/>
  <c r="Z461" i="23"/>
  <c r="C461" i="23"/>
  <c r="AG460" i="23"/>
  <c r="AF460" i="23"/>
  <c r="AE460" i="23"/>
  <c r="AD460" i="23"/>
  <c r="AC460" i="23"/>
  <c r="Z460" i="23"/>
  <c r="C460" i="23"/>
  <c r="AG459" i="23"/>
  <c r="AF459" i="23"/>
  <c r="AE459" i="23"/>
  <c r="AD459" i="23"/>
  <c r="AH459" i="23" s="1"/>
  <c r="AC459" i="23"/>
  <c r="Z459" i="23"/>
  <c r="C459" i="23"/>
  <c r="AG458" i="23"/>
  <c r="AF458" i="23"/>
  <c r="AE458" i="23"/>
  <c r="AD458" i="23"/>
  <c r="AC458" i="23"/>
  <c r="Z458" i="23"/>
  <c r="C458" i="23"/>
  <c r="AG457" i="23"/>
  <c r="AF457" i="23"/>
  <c r="AE457" i="23"/>
  <c r="AD457" i="23"/>
  <c r="AC457" i="23"/>
  <c r="Z457" i="23"/>
  <c r="C457" i="23"/>
  <c r="AG456" i="23"/>
  <c r="AF456" i="23"/>
  <c r="AE456" i="23"/>
  <c r="AD456" i="23"/>
  <c r="AC456" i="23"/>
  <c r="Z456" i="23"/>
  <c r="C456" i="23"/>
  <c r="AG455" i="23"/>
  <c r="AF455" i="23"/>
  <c r="AE455" i="23"/>
  <c r="AD455" i="23"/>
  <c r="AH455" i="23" s="1"/>
  <c r="AC455" i="23"/>
  <c r="Z455" i="23"/>
  <c r="C455" i="23"/>
  <c r="AG454" i="23"/>
  <c r="AF454" i="23"/>
  <c r="AE454" i="23"/>
  <c r="AD454" i="23"/>
  <c r="AC454" i="23"/>
  <c r="Z454" i="23"/>
  <c r="C454" i="23"/>
  <c r="AG453" i="23"/>
  <c r="AF453" i="23"/>
  <c r="AE453" i="23"/>
  <c r="AD453" i="23"/>
  <c r="AC453" i="23"/>
  <c r="Z453" i="23"/>
  <c r="C453" i="23"/>
  <c r="AG452" i="23"/>
  <c r="AF452" i="23"/>
  <c r="AE452" i="23"/>
  <c r="AD452" i="23"/>
  <c r="AC452" i="23"/>
  <c r="Z452" i="23"/>
  <c r="C452" i="23"/>
  <c r="AG451" i="23"/>
  <c r="AF451" i="23"/>
  <c r="AE451" i="23"/>
  <c r="AD451" i="23"/>
  <c r="AH451" i="23" s="1"/>
  <c r="AC451" i="23"/>
  <c r="Z451" i="23"/>
  <c r="C451" i="23"/>
  <c r="AG450" i="23"/>
  <c r="AF450" i="23"/>
  <c r="AE450" i="23"/>
  <c r="AD450" i="23"/>
  <c r="AC450" i="23"/>
  <c r="Z450" i="23"/>
  <c r="C450" i="23"/>
  <c r="AG449" i="23"/>
  <c r="AF449" i="23"/>
  <c r="AE449" i="23"/>
  <c r="AD449" i="23"/>
  <c r="AC449" i="23"/>
  <c r="Z449" i="23"/>
  <c r="C449" i="23"/>
  <c r="AG448" i="23"/>
  <c r="AF448" i="23"/>
  <c r="AE448" i="23"/>
  <c r="AD448" i="23"/>
  <c r="AC448" i="23"/>
  <c r="Z448" i="23"/>
  <c r="C448" i="23"/>
  <c r="AG447" i="23"/>
  <c r="AF447" i="23"/>
  <c r="AE447" i="23"/>
  <c r="AD447" i="23"/>
  <c r="AH447" i="23" s="1"/>
  <c r="AC447" i="23"/>
  <c r="Z447" i="23"/>
  <c r="C447" i="23"/>
  <c r="AG446" i="23"/>
  <c r="AF446" i="23"/>
  <c r="AE446" i="23"/>
  <c r="AD446" i="23"/>
  <c r="AC446" i="23"/>
  <c r="Z446" i="23"/>
  <c r="C446" i="23"/>
  <c r="AG445" i="23"/>
  <c r="AF445" i="23"/>
  <c r="AE445" i="23"/>
  <c r="AD445" i="23"/>
  <c r="AC445" i="23"/>
  <c r="Z445" i="23"/>
  <c r="C445" i="23"/>
  <c r="AG444" i="23"/>
  <c r="AF444" i="23"/>
  <c r="AE444" i="23"/>
  <c r="AD444" i="23"/>
  <c r="AC444" i="23"/>
  <c r="Z444" i="23"/>
  <c r="C444" i="23"/>
  <c r="AG443" i="23"/>
  <c r="AF443" i="23"/>
  <c r="AE443" i="23"/>
  <c r="AD443" i="23"/>
  <c r="AH443" i="23" s="1"/>
  <c r="AC443" i="23"/>
  <c r="Z443" i="23"/>
  <c r="C443" i="23"/>
  <c r="AG442" i="23"/>
  <c r="AF442" i="23"/>
  <c r="AE442" i="23"/>
  <c r="AD442" i="23"/>
  <c r="AC442" i="23"/>
  <c r="Z442" i="23"/>
  <c r="C442" i="23"/>
  <c r="AG441" i="23"/>
  <c r="AF441" i="23"/>
  <c r="AE441" i="23"/>
  <c r="AD441" i="23"/>
  <c r="AC441" i="23"/>
  <c r="Z441" i="23"/>
  <c r="C441" i="23"/>
  <c r="AG440" i="23"/>
  <c r="AF440" i="23"/>
  <c r="AE440" i="23"/>
  <c r="AD440" i="23"/>
  <c r="AC440" i="23"/>
  <c r="Z440" i="23"/>
  <c r="C440" i="23"/>
  <c r="AG439" i="23"/>
  <c r="AF439" i="23"/>
  <c r="AE439" i="23"/>
  <c r="AD439" i="23"/>
  <c r="AH439" i="23" s="1"/>
  <c r="AC439" i="23"/>
  <c r="Z439" i="23"/>
  <c r="C439" i="23"/>
  <c r="AG438" i="23"/>
  <c r="AF438" i="23"/>
  <c r="AE438" i="23"/>
  <c r="AD438" i="23"/>
  <c r="AC438" i="23"/>
  <c r="Z438" i="23"/>
  <c r="C438" i="23"/>
  <c r="AG437" i="23"/>
  <c r="AF437" i="23"/>
  <c r="AE437" i="23"/>
  <c r="AD437" i="23"/>
  <c r="AC437" i="23"/>
  <c r="Z437" i="23"/>
  <c r="C437" i="23"/>
  <c r="AG436" i="23"/>
  <c r="AF436" i="23"/>
  <c r="AE436" i="23"/>
  <c r="AD436" i="23"/>
  <c r="AC436" i="23"/>
  <c r="Z436" i="23"/>
  <c r="C436" i="23"/>
  <c r="AG435" i="23"/>
  <c r="AF435" i="23"/>
  <c r="AE435" i="23"/>
  <c r="AD435" i="23"/>
  <c r="AH435" i="23" s="1"/>
  <c r="AC435" i="23"/>
  <c r="Z435" i="23"/>
  <c r="C435" i="23"/>
  <c r="AG434" i="23"/>
  <c r="AF434" i="23"/>
  <c r="AE434" i="23"/>
  <c r="AD434" i="23"/>
  <c r="AC434" i="23"/>
  <c r="Z434" i="23"/>
  <c r="C434" i="23"/>
  <c r="AG433" i="23"/>
  <c r="AF433" i="23"/>
  <c r="AE433" i="23"/>
  <c r="AD433" i="23"/>
  <c r="AC433" i="23"/>
  <c r="Z433" i="23"/>
  <c r="C433" i="23"/>
  <c r="AG432" i="23"/>
  <c r="AF432" i="23"/>
  <c r="AE432" i="23"/>
  <c r="AD432" i="23"/>
  <c r="AC432" i="23"/>
  <c r="Z432" i="23"/>
  <c r="C432" i="23"/>
  <c r="AG431" i="23"/>
  <c r="AF431" i="23"/>
  <c r="AE431" i="23"/>
  <c r="AD431" i="23"/>
  <c r="AH431" i="23" s="1"/>
  <c r="AC431" i="23"/>
  <c r="Z431" i="23"/>
  <c r="C431" i="23"/>
  <c r="AG430" i="23"/>
  <c r="AF430" i="23"/>
  <c r="AE430" i="23"/>
  <c r="AD430" i="23"/>
  <c r="AC430" i="23"/>
  <c r="Z430" i="23"/>
  <c r="C430" i="23"/>
  <c r="AG429" i="23"/>
  <c r="AF429" i="23"/>
  <c r="AE429" i="23"/>
  <c r="AD429" i="23"/>
  <c r="AC429" i="23"/>
  <c r="Z429" i="23"/>
  <c r="C429" i="23"/>
  <c r="AG428" i="23"/>
  <c r="AF428" i="23"/>
  <c r="AE428" i="23"/>
  <c r="AD428" i="23"/>
  <c r="AC428" i="23"/>
  <c r="Z428" i="23"/>
  <c r="C428" i="23"/>
  <c r="AG427" i="23"/>
  <c r="AF427" i="23"/>
  <c r="AE427" i="23"/>
  <c r="AD427" i="23"/>
  <c r="AH427" i="23" s="1"/>
  <c r="AC427" i="23"/>
  <c r="Z427" i="23"/>
  <c r="C427" i="23"/>
  <c r="AG426" i="23"/>
  <c r="AF426" i="23"/>
  <c r="AE426" i="23"/>
  <c r="AD426" i="23"/>
  <c r="AC426" i="23"/>
  <c r="Z426" i="23"/>
  <c r="C426" i="23"/>
  <c r="AG425" i="23"/>
  <c r="AF425" i="23"/>
  <c r="AE425" i="23"/>
  <c r="AD425" i="23"/>
  <c r="AC425" i="23"/>
  <c r="Z425" i="23"/>
  <c r="C425" i="23"/>
  <c r="AG424" i="23"/>
  <c r="AF424" i="23"/>
  <c r="AE424" i="23"/>
  <c r="AD424" i="23"/>
  <c r="AC424" i="23"/>
  <c r="Z424" i="23"/>
  <c r="C424" i="23"/>
  <c r="AG423" i="23"/>
  <c r="AF423" i="23"/>
  <c r="AE423" i="23"/>
  <c r="AD423" i="23"/>
  <c r="AH423" i="23" s="1"/>
  <c r="AC423" i="23"/>
  <c r="Z423" i="23"/>
  <c r="C423" i="23"/>
  <c r="AG422" i="23"/>
  <c r="AF422" i="23"/>
  <c r="AE422" i="23"/>
  <c r="AD422" i="23"/>
  <c r="AC422" i="23"/>
  <c r="Z422" i="23"/>
  <c r="C422" i="23"/>
  <c r="AG421" i="23"/>
  <c r="AF421" i="23"/>
  <c r="AE421" i="23"/>
  <c r="AD421" i="23"/>
  <c r="AC421" i="23"/>
  <c r="Z421" i="23"/>
  <c r="C421" i="23"/>
  <c r="AG420" i="23"/>
  <c r="AF420" i="23"/>
  <c r="AE420" i="23"/>
  <c r="AD420" i="23"/>
  <c r="AC420" i="23"/>
  <c r="Z420" i="23"/>
  <c r="C420" i="23"/>
  <c r="AG419" i="23"/>
  <c r="AF419" i="23"/>
  <c r="AE419" i="23"/>
  <c r="AD419" i="23"/>
  <c r="AH419" i="23" s="1"/>
  <c r="AC419" i="23"/>
  <c r="Z419" i="23"/>
  <c r="C419" i="23"/>
  <c r="AG418" i="23"/>
  <c r="AF418" i="23"/>
  <c r="AE418" i="23"/>
  <c r="AD418" i="23"/>
  <c r="AC418" i="23"/>
  <c r="Z418" i="23"/>
  <c r="C418" i="23"/>
  <c r="AG417" i="23"/>
  <c r="AF417" i="23"/>
  <c r="AE417" i="23"/>
  <c r="AD417" i="23"/>
  <c r="AC417" i="23"/>
  <c r="Z417" i="23"/>
  <c r="C417" i="23"/>
  <c r="AG416" i="23"/>
  <c r="AF416" i="23"/>
  <c r="AE416" i="23"/>
  <c r="AD416" i="23"/>
  <c r="AC416" i="23"/>
  <c r="Z416" i="23"/>
  <c r="C416" i="23"/>
  <c r="AG415" i="23"/>
  <c r="AF415" i="23"/>
  <c r="AE415" i="23"/>
  <c r="AD415" i="23"/>
  <c r="AH415" i="23" s="1"/>
  <c r="AC415" i="23"/>
  <c r="Z415" i="23"/>
  <c r="C415" i="23"/>
  <c r="AG414" i="23"/>
  <c r="AF414" i="23"/>
  <c r="AE414" i="23"/>
  <c r="AD414" i="23"/>
  <c r="AC414" i="23"/>
  <c r="Z414" i="23"/>
  <c r="C414" i="23"/>
  <c r="AG413" i="23"/>
  <c r="AF413" i="23"/>
  <c r="AE413" i="23"/>
  <c r="AD413" i="23"/>
  <c r="AC413" i="23"/>
  <c r="Z413" i="23"/>
  <c r="C413" i="23"/>
  <c r="AG412" i="23"/>
  <c r="AF412" i="23"/>
  <c r="AE412" i="23"/>
  <c r="AD412" i="23"/>
  <c r="AC412" i="23"/>
  <c r="Z412" i="23"/>
  <c r="C412" i="23"/>
  <c r="AG411" i="23"/>
  <c r="AF411" i="23"/>
  <c r="AE411" i="23"/>
  <c r="AD411" i="23"/>
  <c r="AH411" i="23" s="1"/>
  <c r="AC411" i="23"/>
  <c r="Z411" i="23"/>
  <c r="C411" i="23"/>
  <c r="AG410" i="23"/>
  <c r="AF410" i="23"/>
  <c r="AE410" i="23"/>
  <c r="AD410" i="23"/>
  <c r="AC410" i="23"/>
  <c r="Z410" i="23"/>
  <c r="C410" i="23"/>
  <c r="AG409" i="23"/>
  <c r="AF409" i="23"/>
  <c r="AE409" i="23"/>
  <c r="AD409" i="23"/>
  <c r="AC409" i="23"/>
  <c r="Z409" i="23"/>
  <c r="C409" i="23"/>
  <c r="AG408" i="23"/>
  <c r="AF408" i="23"/>
  <c r="AE408" i="23"/>
  <c r="AD408" i="23"/>
  <c r="AC408" i="23"/>
  <c r="Z408" i="23"/>
  <c r="C408" i="23"/>
  <c r="AG407" i="23"/>
  <c r="AF407" i="23"/>
  <c r="AE407" i="23"/>
  <c r="AD407" i="23"/>
  <c r="AH407" i="23" s="1"/>
  <c r="AC407" i="23"/>
  <c r="Z407" i="23"/>
  <c r="C407" i="23"/>
  <c r="AG406" i="23"/>
  <c r="AF406" i="23"/>
  <c r="AE406" i="23"/>
  <c r="AD406" i="23"/>
  <c r="AC406" i="23"/>
  <c r="Z406" i="23"/>
  <c r="C406" i="23"/>
  <c r="AG405" i="23"/>
  <c r="AF405" i="23"/>
  <c r="AE405" i="23"/>
  <c r="AD405" i="23"/>
  <c r="AC405" i="23"/>
  <c r="Z405" i="23"/>
  <c r="C405" i="23"/>
  <c r="AG404" i="23"/>
  <c r="AF404" i="23"/>
  <c r="AE404" i="23"/>
  <c r="AD404" i="23"/>
  <c r="AC404" i="23"/>
  <c r="Z404" i="23"/>
  <c r="C404" i="23"/>
  <c r="AG403" i="23"/>
  <c r="AF403" i="23"/>
  <c r="AE403" i="23"/>
  <c r="AD403" i="23"/>
  <c r="AH403" i="23" s="1"/>
  <c r="AC403" i="23"/>
  <c r="Z403" i="23"/>
  <c r="C403" i="23"/>
  <c r="AG402" i="23"/>
  <c r="AF402" i="23"/>
  <c r="AE402" i="23"/>
  <c r="AD402" i="23"/>
  <c r="AC402" i="23"/>
  <c r="Z402" i="23"/>
  <c r="C402" i="23"/>
  <c r="AG401" i="23"/>
  <c r="AF401" i="23"/>
  <c r="AE401" i="23"/>
  <c r="AD401" i="23"/>
  <c r="AC401" i="23"/>
  <c r="Z401" i="23"/>
  <c r="C401" i="23"/>
  <c r="AG400" i="23"/>
  <c r="AF400" i="23"/>
  <c r="AE400" i="23"/>
  <c r="AD400" i="23"/>
  <c r="AC400" i="23"/>
  <c r="Z400" i="23"/>
  <c r="C400" i="23"/>
  <c r="AG399" i="23"/>
  <c r="AF399" i="23"/>
  <c r="AE399" i="23"/>
  <c r="AD399" i="23"/>
  <c r="AH399" i="23" s="1"/>
  <c r="AC399" i="23"/>
  <c r="Z399" i="23"/>
  <c r="C399" i="23"/>
  <c r="AG398" i="23"/>
  <c r="AF398" i="23"/>
  <c r="AE398" i="23"/>
  <c r="AD398" i="23"/>
  <c r="AC398" i="23"/>
  <c r="Z398" i="23"/>
  <c r="C398" i="23"/>
  <c r="AG397" i="23"/>
  <c r="AF397" i="23"/>
  <c r="AE397" i="23"/>
  <c r="AD397" i="23"/>
  <c r="AC397" i="23"/>
  <c r="Z397" i="23"/>
  <c r="C397" i="23"/>
  <c r="AG396" i="23"/>
  <c r="AF396" i="23"/>
  <c r="AE396" i="23"/>
  <c r="AD396" i="23"/>
  <c r="AC396" i="23"/>
  <c r="Z396" i="23"/>
  <c r="C396" i="23"/>
  <c r="AG395" i="23"/>
  <c r="AF395" i="23"/>
  <c r="AE395" i="23"/>
  <c r="AD395" i="23"/>
  <c r="AH395" i="23" s="1"/>
  <c r="AC395" i="23"/>
  <c r="Z395" i="23"/>
  <c r="C395" i="23"/>
  <c r="AG394" i="23"/>
  <c r="AF394" i="23"/>
  <c r="AE394" i="23"/>
  <c r="AD394" i="23"/>
  <c r="AC394" i="23"/>
  <c r="Z394" i="23"/>
  <c r="C394" i="23"/>
  <c r="AG393" i="23"/>
  <c r="AF393" i="23"/>
  <c r="AE393" i="23"/>
  <c r="AD393" i="23"/>
  <c r="AC393" i="23"/>
  <c r="Z393" i="23"/>
  <c r="C393" i="23"/>
  <c r="AG392" i="23"/>
  <c r="AF392" i="23"/>
  <c r="AE392" i="23"/>
  <c r="AD392" i="23"/>
  <c r="AC392" i="23"/>
  <c r="Z392" i="23"/>
  <c r="C392" i="23"/>
  <c r="AG391" i="23"/>
  <c r="AF391" i="23"/>
  <c r="AE391" i="23"/>
  <c r="AD391" i="23"/>
  <c r="AH391" i="23" s="1"/>
  <c r="AC391" i="23"/>
  <c r="Z391" i="23"/>
  <c r="C391" i="23"/>
  <c r="AG390" i="23"/>
  <c r="AF390" i="23"/>
  <c r="AE390" i="23"/>
  <c r="AD390" i="23"/>
  <c r="AC390" i="23"/>
  <c r="Z390" i="23"/>
  <c r="C390" i="23"/>
  <c r="AG389" i="23"/>
  <c r="AF389" i="23"/>
  <c r="AE389" i="23"/>
  <c r="AD389" i="23"/>
  <c r="AC389" i="23"/>
  <c r="Z389" i="23"/>
  <c r="C389" i="23"/>
  <c r="AG388" i="23"/>
  <c r="AF388" i="23"/>
  <c r="AE388" i="23"/>
  <c r="AD388" i="23"/>
  <c r="AC388" i="23"/>
  <c r="Z388" i="23"/>
  <c r="C388" i="23"/>
  <c r="AG387" i="23"/>
  <c r="AF387" i="23"/>
  <c r="AE387" i="23"/>
  <c r="AD387" i="23"/>
  <c r="AH387" i="23" s="1"/>
  <c r="AC387" i="23"/>
  <c r="Z387" i="23"/>
  <c r="C387" i="23"/>
  <c r="AG386" i="23"/>
  <c r="AF386" i="23"/>
  <c r="AE386" i="23"/>
  <c r="AD386" i="23"/>
  <c r="AC386" i="23"/>
  <c r="Z386" i="23"/>
  <c r="C386" i="23"/>
  <c r="AG385" i="23"/>
  <c r="AF385" i="23"/>
  <c r="AE385" i="23"/>
  <c r="AD385" i="23"/>
  <c r="AC385" i="23"/>
  <c r="Z385" i="23"/>
  <c r="C385" i="23"/>
  <c r="AG384" i="23"/>
  <c r="AF384" i="23"/>
  <c r="AE384" i="23"/>
  <c r="AD384" i="23"/>
  <c r="AC384" i="23"/>
  <c r="Z384" i="23"/>
  <c r="C384" i="23"/>
  <c r="AG383" i="23"/>
  <c r="AF383" i="23"/>
  <c r="AE383" i="23"/>
  <c r="AD383" i="23"/>
  <c r="AH383" i="23" s="1"/>
  <c r="AC383" i="23"/>
  <c r="Z383" i="23"/>
  <c r="C383" i="23"/>
  <c r="AG382" i="23"/>
  <c r="AF382" i="23"/>
  <c r="AE382" i="23"/>
  <c r="AD382" i="23"/>
  <c r="AC382" i="23"/>
  <c r="Z382" i="23"/>
  <c r="C382" i="23"/>
  <c r="AG381" i="23"/>
  <c r="AF381" i="23"/>
  <c r="AE381" i="23"/>
  <c r="AD381" i="23"/>
  <c r="AC381" i="23"/>
  <c r="Z381" i="23"/>
  <c r="C381" i="23"/>
  <c r="AG380" i="23"/>
  <c r="AF380" i="23"/>
  <c r="AE380" i="23"/>
  <c r="AD380" i="23"/>
  <c r="AC380" i="23"/>
  <c r="Z380" i="23"/>
  <c r="C380" i="23"/>
  <c r="AG379" i="23"/>
  <c r="AF379" i="23"/>
  <c r="AE379" i="23"/>
  <c r="AD379" i="23"/>
  <c r="AH379" i="23" s="1"/>
  <c r="AC379" i="23"/>
  <c r="Z379" i="23"/>
  <c r="C379" i="23"/>
  <c r="AG378" i="23"/>
  <c r="AF378" i="23"/>
  <c r="AE378" i="23"/>
  <c r="AD378" i="23"/>
  <c r="AC378" i="23"/>
  <c r="Z378" i="23"/>
  <c r="C378" i="23"/>
  <c r="AG377" i="23"/>
  <c r="AF377" i="23"/>
  <c r="AE377" i="23"/>
  <c r="AD377" i="23"/>
  <c r="AC377" i="23"/>
  <c r="Z377" i="23"/>
  <c r="C377" i="23"/>
  <c r="AG376" i="23"/>
  <c r="AF376" i="23"/>
  <c r="AE376" i="23"/>
  <c r="AD376" i="23"/>
  <c r="AC376" i="23"/>
  <c r="Z376" i="23"/>
  <c r="C376" i="23"/>
  <c r="AG375" i="23"/>
  <c r="AF375" i="23"/>
  <c r="AE375" i="23"/>
  <c r="AD375" i="23"/>
  <c r="AH375" i="23" s="1"/>
  <c r="AC375" i="23"/>
  <c r="Z375" i="23"/>
  <c r="C375" i="23"/>
  <c r="AG374" i="23"/>
  <c r="AF374" i="23"/>
  <c r="AE374" i="23"/>
  <c r="AD374" i="23"/>
  <c r="AC374" i="23"/>
  <c r="Z374" i="23"/>
  <c r="C374" i="23"/>
  <c r="AG373" i="23"/>
  <c r="AF373" i="23"/>
  <c r="AE373" i="23"/>
  <c r="AD373" i="23"/>
  <c r="AC373" i="23"/>
  <c r="Z373" i="23"/>
  <c r="C373" i="23"/>
  <c r="AG372" i="23"/>
  <c r="AF372" i="23"/>
  <c r="AE372" i="23"/>
  <c r="AD372" i="23"/>
  <c r="AC372" i="23"/>
  <c r="Z372" i="23"/>
  <c r="C372" i="23"/>
  <c r="AG371" i="23"/>
  <c r="AF371" i="23"/>
  <c r="AE371" i="23"/>
  <c r="AD371" i="23"/>
  <c r="AH371" i="23" s="1"/>
  <c r="AC371" i="23"/>
  <c r="Z371" i="23"/>
  <c r="C371" i="23"/>
  <c r="AG370" i="23"/>
  <c r="AF370" i="23"/>
  <c r="AE370" i="23"/>
  <c r="AD370" i="23"/>
  <c r="AC370" i="23"/>
  <c r="Z370" i="23"/>
  <c r="C370" i="23"/>
  <c r="AG369" i="23"/>
  <c r="AF369" i="23"/>
  <c r="AE369" i="23"/>
  <c r="AD369" i="23"/>
  <c r="AC369" i="23"/>
  <c r="Z369" i="23"/>
  <c r="C369" i="23"/>
  <c r="AG368" i="23"/>
  <c r="AF368" i="23"/>
  <c r="AE368" i="23"/>
  <c r="AD368" i="23"/>
  <c r="AC368" i="23"/>
  <c r="Z368" i="23"/>
  <c r="C368" i="23"/>
  <c r="AG367" i="23"/>
  <c r="AF367" i="23"/>
  <c r="AE367" i="23"/>
  <c r="AD367" i="23"/>
  <c r="AH367" i="23" s="1"/>
  <c r="AC367" i="23"/>
  <c r="Z367" i="23"/>
  <c r="C367" i="23"/>
  <c r="AG366" i="23"/>
  <c r="AF366" i="23"/>
  <c r="AE366" i="23"/>
  <c r="AD366" i="23"/>
  <c r="AC366" i="23"/>
  <c r="Z366" i="23"/>
  <c r="C366" i="23"/>
  <c r="AG365" i="23"/>
  <c r="AF365" i="23"/>
  <c r="AE365" i="23"/>
  <c r="AD365" i="23"/>
  <c r="AC365" i="23"/>
  <c r="Z365" i="23"/>
  <c r="C365" i="23"/>
  <c r="AG364" i="23"/>
  <c r="AF364" i="23"/>
  <c r="AE364" i="23"/>
  <c r="AD364" i="23"/>
  <c r="AC364" i="23"/>
  <c r="Z364" i="23"/>
  <c r="C364" i="23"/>
  <c r="AG363" i="23"/>
  <c r="AF363" i="23"/>
  <c r="AE363" i="23"/>
  <c r="AD363" i="23"/>
  <c r="AH363" i="23" s="1"/>
  <c r="AC363" i="23"/>
  <c r="Z363" i="23"/>
  <c r="C363" i="23"/>
  <c r="AG362" i="23"/>
  <c r="AF362" i="23"/>
  <c r="AE362" i="23"/>
  <c r="AD362" i="23"/>
  <c r="AC362" i="23"/>
  <c r="Z362" i="23"/>
  <c r="C362" i="23"/>
  <c r="AG361" i="23"/>
  <c r="AF361" i="23"/>
  <c r="AE361" i="23"/>
  <c r="AD361" i="23"/>
  <c r="AC361" i="23"/>
  <c r="Z361" i="23"/>
  <c r="C361" i="23"/>
  <c r="AG360" i="23"/>
  <c r="AF360" i="23"/>
  <c r="AE360" i="23"/>
  <c r="AD360" i="23"/>
  <c r="AC360" i="23"/>
  <c r="Z360" i="23"/>
  <c r="C360" i="23"/>
  <c r="AG359" i="23"/>
  <c r="AF359" i="23"/>
  <c r="AE359" i="23"/>
  <c r="AD359" i="23"/>
  <c r="AH359" i="23" s="1"/>
  <c r="AC359" i="23"/>
  <c r="Z359" i="23"/>
  <c r="C359" i="23"/>
  <c r="AG358" i="23"/>
  <c r="AF358" i="23"/>
  <c r="AE358" i="23"/>
  <c r="AD358" i="23"/>
  <c r="AC358" i="23"/>
  <c r="Z358" i="23"/>
  <c r="C358" i="23"/>
  <c r="AG357" i="23"/>
  <c r="AF357" i="23"/>
  <c r="AE357" i="23"/>
  <c r="AD357" i="23"/>
  <c r="AC357" i="23"/>
  <c r="Z357" i="23"/>
  <c r="C357" i="23"/>
  <c r="AG356" i="23"/>
  <c r="AF356" i="23"/>
  <c r="AE356" i="23"/>
  <c r="AD356" i="23"/>
  <c r="AC356" i="23"/>
  <c r="Z356" i="23"/>
  <c r="C356" i="23"/>
  <c r="AG355" i="23"/>
  <c r="AF355" i="23"/>
  <c r="AE355" i="23"/>
  <c r="AD355" i="23"/>
  <c r="AH355" i="23" s="1"/>
  <c r="AC355" i="23"/>
  <c r="Z355" i="23"/>
  <c r="C355" i="23"/>
  <c r="AG354" i="23"/>
  <c r="AF354" i="23"/>
  <c r="AE354" i="23"/>
  <c r="AD354" i="23"/>
  <c r="AC354" i="23"/>
  <c r="Z354" i="23"/>
  <c r="C354" i="23"/>
  <c r="AG353" i="23"/>
  <c r="AF353" i="23"/>
  <c r="AE353" i="23"/>
  <c r="AD353" i="23"/>
  <c r="AC353" i="23"/>
  <c r="Z353" i="23"/>
  <c r="C353" i="23"/>
  <c r="AG352" i="23"/>
  <c r="AF352" i="23"/>
  <c r="AE352" i="23"/>
  <c r="AD352" i="23"/>
  <c r="AC352" i="23"/>
  <c r="Z352" i="23"/>
  <c r="C352" i="23"/>
  <c r="AG351" i="23"/>
  <c r="AF351" i="23"/>
  <c r="AE351" i="23"/>
  <c r="AD351" i="23"/>
  <c r="AH351" i="23" s="1"/>
  <c r="AC351" i="23"/>
  <c r="Z351" i="23"/>
  <c r="C351" i="23"/>
  <c r="AG350" i="23"/>
  <c r="AF350" i="23"/>
  <c r="AE350" i="23"/>
  <c r="AD350" i="23"/>
  <c r="AC350" i="23"/>
  <c r="Z350" i="23"/>
  <c r="C350" i="23"/>
  <c r="AG349" i="23"/>
  <c r="AF349" i="23"/>
  <c r="AE349" i="23"/>
  <c r="AD349" i="23"/>
  <c r="AC349" i="23"/>
  <c r="Z349" i="23"/>
  <c r="C349" i="23"/>
  <c r="AG348" i="23"/>
  <c r="AF348" i="23"/>
  <c r="AE348" i="23"/>
  <c r="AD348" i="23"/>
  <c r="AC348" i="23"/>
  <c r="Z348" i="23"/>
  <c r="C348" i="23"/>
  <c r="AG347" i="23"/>
  <c r="AF347" i="23"/>
  <c r="AE347" i="23"/>
  <c r="AD347" i="23"/>
  <c r="AH347" i="23" s="1"/>
  <c r="AC347" i="23"/>
  <c r="Z347" i="23"/>
  <c r="C347" i="23"/>
  <c r="AG346" i="23"/>
  <c r="AF346" i="23"/>
  <c r="AE346" i="23"/>
  <c r="AD346" i="23"/>
  <c r="AC346" i="23"/>
  <c r="Z346" i="23"/>
  <c r="C346" i="23"/>
  <c r="AG345" i="23"/>
  <c r="AF345" i="23"/>
  <c r="AE345" i="23"/>
  <c r="AD345" i="23"/>
  <c r="AC345" i="23"/>
  <c r="Z345" i="23"/>
  <c r="C345" i="23"/>
  <c r="AG344" i="23"/>
  <c r="AF344" i="23"/>
  <c r="AE344" i="23"/>
  <c r="AD344" i="23"/>
  <c r="AC344" i="23"/>
  <c r="Z344" i="23"/>
  <c r="C344" i="23"/>
  <c r="AG343" i="23"/>
  <c r="AF343" i="23"/>
  <c r="AE343" i="23"/>
  <c r="AD343" i="23"/>
  <c r="AH343" i="23" s="1"/>
  <c r="AC343" i="23"/>
  <c r="Z343" i="23"/>
  <c r="C343" i="23"/>
  <c r="AG342" i="23"/>
  <c r="AF342" i="23"/>
  <c r="AE342" i="23"/>
  <c r="AD342" i="23"/>
  <c r="AC342" i="23"/>
  <c r="Z342" i="23"/>
  <c r="C342" i="23"/>
  <c r="AG341" i="23"/>
  <c r="AF341" i="23"/>
  <c r="AE341" i="23"/>
  <c r="AD341" i="23"/>
  <c r="AC341" i="23"/>
  <c r="Z341" i="23"/>
  <c r="C341" i="23"/>
  <c r="AG340" i="23"/>
  <c r="AF340" i="23"/>
  <c r="AE340" i="23"/>
  <c r="AD340" i="23"/>
  <c r="AC340" i="23"/>
  <c r="Z340" i="23"/>
  <c r="C340" i="23"/>
  <c r="AG339" i="23"/>
  <c r="AF339" i="23"/>
  <c r="AE339" i="23"/>
  <c r="AD339" i="23"/>
  <c r="AH339" i="23" s="1"/>
  <c r="AC339" i="23"/>
  <c r="Z339" i="23"/>
  <c r="C339" i="23"/>
  <c r="AG338" i="23"/>
  <c r="AF338" i="23"/>
  <c r="AE338" i="23"/>
  <c r="AD338" i="23"/>
  <c r="AC338" i="23"/>
  <c r="Z338" i="23"/>
  <c r="C338" i="23"/>
  <c r="AG337" i="23"/>
  <c r="AF337" i="23"/>
  <c r="AE337" i="23"/>
  <c r="AD337" i="23"/>
  <c r="AC337" i="23"/>
  <c r="Z337" i="23"/>
  <c r="C337" i="23"/>
  <c r="AG336" i="23"/>
  <c r="AF336" i="23"/>
  <c r="AE336" i="23"/>
  <c r="AD336" i="23"/>
  <c r="AC336" i="23"/>
  <c r="Z336" i="23"/>
  <c r="C336" i="23"/>
  <c r="AG335" i="23"/>
  <c r="AF335" i="23"/>
  <c r="AE335" i="23"/>
  <c r="AD335" i="23"/>
  <c r="AH335" i="23" s="1"/>
  <c r="AC335" i="23"/>
  <c r="Z335" i="23"/>
  <c r="C335" i="23"/>
  <c r="AG334" i="23"/>
  <c r="AF334" i="23"/>
  <c r="AE334" i="23"/>
  <c r="AD334" i="23"/>
  <c r="AC334" i="23"/>
  <c r="Z334" i="23"/>
  <c r="C334" i="23"/>
  <c r="AG333" i="23"/>
  <c r="AF333" i="23"/>
  <c r="AE333" i="23"/>
  <c r="AD333" i="23"/>
  <c r="AC333" i="23"/>
  <c r="Z333" i="23"/>
  <c r="C333" i="23"/>
  <c r="AG332" i="23"/>
  <c r="AF332" i="23"/>
  <c r="AE332" i="23"/>
  <c r="AD332" i="23"/>
  <c r="AC332" i="23"/>
  <c r="Z332" i="23"/>
  <c r="C332" i="23"/>
  <c r="AG331" i="23"/>
  <c r="AF331" i="23"/>
  <c r="AE331" i="23"/>
  <c r="AD331" i="23"/>
  <c r="AH331" i="23" s="1"/>
  <c r="AC331" i="23"/>
  <c r="Z331" i="23"/>
  <c r="C331" i="23"/>
  <c r="AG330" i="23"/>
  <c r="AF330" i="23"/>
  <c r="AE330" i="23"/>
  <c r="AD330" i="23"/>
  <c r="AC330" i="23"/>
  <c r="Z330" i="23"/>
  <c r="C330" i="23"/>
  <c r="AG329" i="23"/>
  <c r="AF329" i="23"/>
  <c r="AE329" i="23"/>
  <c r="AD329" i="23"/>
  <c r="AC329" i="23"/>
  <c r="Z329" i="23"/>
  <c r="C329" i="23"/>
  <c r="AG328" i="23"/>
  <c r="AF328" i="23"/>
  <c r="AE328" i="23"/>
  <c r="AD328" i="23"/>
  <c r="AC328" i="23"/>
  <c r="Z328" i="23"/>
  <c r="C328" i="23"/>
  <c r="AG327" i="23"/>
  <c r="AF327" i="23"/>
  <c r="AE327" i="23"/>
  <c r="AD327" i="23"/>
  <c r="AH327" i="23" s="1"/>
  <c r="AC327" i="23"/>
  <c r="Z327" i="23"/>
  <c r="C327" i="23"/>
  <c r="AG326" i="23"/>
  <c r="AF326" i="23"/>
  <c r="AE326" i="23"/>
  <c r="AD326" i="23"/>
  <c r="AC326" i="23"/>
  <c r="Z326" i="23"/>
  <c r="C326" i="23"/>
  <c r="AG325" i="23"/>
  <c r="AF325" i="23"/>
  <c r="AE325" i="23"/>
  <c r="AD325" i="23"/>
  <c r="AC325" i="23"/>
  <c r="Z325" i="23"/>
  <c r="C325" i="23"/>
  <c r="AG324" i="23"/>
  <c r="AF324" i="23"/>
  <c r="AE324" i="23"/>
  <c r="AD324" i="23"/>
  <c r="AC324" i="23"/>
  <c r="Z324" i="23"/>
  <c r="C324" i="23"/>
  <c r="AG323" i="23"/>
  <c r="AF323" i="23"/>
  <c r="AE323" i="23"/>
  <c r="AD323" i="23"/>
  <c r="AH323" i="23" s="1"/>
  <c r="AC323" i="23"/>
  <c r="Z323" i="23"/>
  <c r="C323" i="23"/>
  <c r="AG322" i="23"/>
  <c r="AF322" i="23"/>
  <c r="AE322" i="23"/>
  <c r="AD322" i="23"/>
  <c r="AC322" i="23"/>
  <c r="Z322" i="23"/>
  <c r="C322" i="23"/>
  <c r="AG321" i="23"/>
  <c r="AF321" i="23"/>
  <c r="AE321" i="23"/>
  <c r="AD321" i="23"/>
  <c r="AC321" i="23"/>
  <c r="Z321" i="23"/>
  <c r="C321" i="23"/>
  <c r="AG320" i="23"/>
  <c r="AF320" i="23"/>
  <c r="AE320" i="23"/>
  <c r="AD320" i="23"/>
  <c r="AC320" i="23"/>
  <c r="Z320" i="23"/>
  <c r="C320" i="23"/>
  <c r="AG319" i="23"/>
  <c r="AF319" i="23"/>
  <c r="AE319" i="23"/>
  <c r="AD319" i="23"/>
  <c r="AH319" i="23" s="1"/>
  <c r="AC319" i="23"/>
  <c r="Z319" i="23"/>
  <c r="C319" i="23"/>
  <c r="AG318" i="23"/>
  <c r="AF318" i="23"/>
  <c r="AE318" i="23"/>
  <c r="AD318" i="23"/>
  <c r="AC318" i="23"/>
  <c r="Z318" i="23"/>
  <c r="C318" i="23"/>
  <c r="AG317" i="23"/>
  <c r="AF317" i="23"/>
  <c r="AE317" i="23"/>
  <c r="AD317" i="23"/>
  <c r="AC317" i="23"/>
  <c r="Z317" i="23"/>
  <c r="C317" i="23"/>
  <c r="AG316" i="23"/>
  <c r="AF316" i="23"/>
  <c r="AE316" i="23"/>
  <c r="AD316" i="23"/>
  <c r="AC316" i="23"/>
  <c r="Z316" i="23"/>
  <c r="C316" i="23"/>
  <c r="AG315" i="23"/>
  <c r="AF315" i="23"/>
  <c r="AE315" i="23"/>
  <c r="AD315" i="23"/>
  <c r="AH315" i="23" s="1"/>
  <c r="AC315" i="23"/>
  <c r="Z315" i="23"/>
  <c r="C315" i="23"/>
  <c r="AG314" i="23"/>
  <c r="AF314" i="23"/>
  <c r="AE314" i="23"/>
  <c r="AD314" i="23"/>
  <c r="AC314" i="23"/>
  <c r="Z314" i="23"/>
  <c r="C314" i="23"/>
  <c r="AG313" i="23"/>
  <c r="AF313" i="23"/>
  <c r="AE313" i="23"/>
  <c r="AD313" i="23"/>
  <c r="AC313" i="23"/>
  <c r="Z313" i="23"/>
  <c r="C313" i="23"/>
  <c r="AG312" i="23"/>
  <c r="AF312" i="23"/>
  <c r="AE312" i="23"/>
  <c r="AD312" i="23"/>
  <c r="AC312" i="23"/>
  <c r="Z312" i="23"/>
  <c r="C312" i="23"/>
  <c r="AG311" i="23"/>
  <c r="AF311" i="23"/>
  <c r="AE311" i="23"/>
  <c r="AD311" i="23"/>
  <c r="AH311" i="23" s="1"/>
  <c r="AC311" i="23"/>
  <c r="Z311" i="23"/>
  <c r="C311" i="23"/>
  <c r="AG310" i="23"/>
  <c r="AF310" i="23"/>
  <c r="AE310" i="23"/>
  <c r="AD310" i="23"/>
  <c r="AC310" i="23"/>
  <c r="Z310" i="23"/>
  <c r="C310" i="23"/>
  <c r="AG309" i="23"/>
  <c r="AF309" i="23"/>
  <c r="AE309" i="23"/>
  <c r="AD309" i="23"/>
  <c r="AC309" i="23"/>
  <c r="Z309" i="23"/>
  <c r="C309" i="23"/>
  <c r="AG308" i="23"/>
  <c r="AF308" i="23"/>
  <c r="AE308" i="23"/>
  <c r="AD308" i="23"/>
  <c r="AC308" i="23"/>
  <c r="Z308" i="23"/>
  <c r="C308" i="23"/>
  <c r="AG307" i="23"/>
  <c r="AF307" i="23"/>
  <c r="AE307" i="23"/>
  <c r="AD307" i="23"/>
  <c r="AH307" i="23" s="1"/>
  <c r="AC307" i="23"/>
  <c r="Z307" i="23"/>
  <c r="C307" i="23"/>
  <c r="AG306" i="23"/>
  <c r="AF306" i="23"/>
  <c r="AE306" i="23"/>
  <c r="AD306" i="23"/>
  <c r="AC306" i="23"/>
  <c r="Z306" i="23"/>
  <c r="C306" i="23"/>
  <c r="AG305" i="23"/>
  <c r="AF305" i="23"/>
  <c r="AE305" i="23"/>
  <c r="AD305" i="23"/>
  <c r="AC305" i="23"/>
  <c r="Z305" i="23"/>
  <c r="C305" i="23"/>
  <c r="AG304" i="23"/>
  <c r="AF304" i="23"/>
  <c r="AE304" i="23"/>
  <c r="AD304" i="23"/>
  <c r="AC304" i="23"/>
  <c r="Z304" i="23"/>
  <c r="C304" i="23"/>
  <c r="AG303" i="23"/>
  <c r="AF303" i="23"/>
  <c r="AE303" i="23"/>
  <c r="AD303" i="23"/>
  <c r="AH303" i="23" s="1"/>
  <c r="AC303" i="23"/>
  <c r="Z303" i="23"/>
  <c r="C303" i="23"/>
  <c r="AG302" i="23"/>
  <c r="AF302" i="23"/>
  <c r="AE302" i="23"/>
  <c r="AD302" i="23"/>
  <c r="AC302" i="23"/>
  <c r="Z302" i="23"/>
  <c r="C302" i="23"/>
  <c r="AG301" i="23"/>
  <c r="AF301" i="23"/>
  <c r="AE301" i="23"/>
  <c r="AD301" i="23"/>
  <c r="AC301" i="23"/>
  <c r="Z301" i="23"/>
  <c r="C301" i="23"/>
  <c r="AG300" i="23"/>
  <c r="AF300" i="23"/>
  <c r="AE300" i="23"/>
  <c r="AD300" i="23"/>
  <c r="AC300" i="23"/>
  <c r="Z300" i="23"/>
  <c r="C300" i="23"/>
  <c r="AG299" i="23"/>
  <c r="AF299" i="23"/>
  <c r="AE299" i="23"/>
  <c r="AD299" i="23"/>
  <c r="AH299" i="23" s="1"/>
  <c r="AC299" i="23"/>
  <c r="Z299" i="23"/>
  <c r="C299" i="23"/>
  <c r="AG298" i="23"/>
  <c r="AF298" i="23"/>
  <c r="AE298" i="23"/>
  <c r="AD298" i="23"/>
  <c r="AC298" i="23"/>
  <c r="Z298" i="23"/>
  <c r="C298" i="23"/>
  <c r="AG297" i="23"/>
  <c r="AF297" i="23"/>
  <c r="AE297" i="23"/>
  <c r="AD297" i="23"/>
  <c r="AC297" i="23"/>
  <c r="Z297" i="23"/>
  <c r="C297" i="23"/>
  <c r="AG296" i="23"/>
  <c r="AF296" i="23"/>
  <c r="AE296" i="23"/>
  <c r="AD296" i="23"/>
  <c r="AC296" i="23"/>
  <c r="Z296" i="23"/>
  <c r="C296" i="23"/>
  <c r="AG295" i="23"/>
  <c r="AF295" i="23"/>
  <c r="AE295" i="23"/>
  <c r="AD295" i="23"/>
  <c r="AH295" i="23" s="1"/>
  <c r="AC295" i="23"/>
  <c r="Z295" i="23"/>
  <c r="C295" i="23"/>
  <c r="AG294" i="23"/>
  <c r="AF294" i="23"/>
  <c r="AE294" i="23"/>
  <c r="AD294" i="23"/>
  <c r="AC294" i="23"/>
  <c r="Z294" i="23"/>
  <c r="C294" i="23"/>
  <c r="AG293" i="23"/>
  <c r="AF293" i="23"/>
  <c r="AE293" i="23"/>
  <c r="AD293" i="23"/>
  <c r="AC293" i="23"/>
  <c r="Z293" i="23"/>
  <c r="C293" i="23"/>
  <c r="AG292" i="23"/>
  <c r="AF292" i="23"/>
  <c r="AE292" i="23"/>
  <c r="AD292" i="23"/>
  <c r="AC292" i="23"/>
  <c r="Z292" i="23"/>
  <c r="C292" i="23"/>
  <c r="AG291" i="23"/>
  <c r="AF291" i="23"/>
  <c r="AE291" i="23"/>
  <c r="AD291" i="23"/>
  <c r="AH291" i="23" s="1"/>
  <c r="AC291" i="23"/>
  <c r="Z291" i="23"/>
  <c r="C291" i="23"/>
  <c r="AG290" i="23"/>
  <c r="AF290" i="23"/>
  <c r="AE290" i="23"/>
  <c r="AD290" i="23"/>
  <c r="AC290" i="23"/>
  <c r="Z290" i="23"/>
  <c r="C290" i="23"/>
  <c r="AG289" i="23"/>
  <c r="AF289" i="23"/>
  <c r="AE289" i="23"/>
  <c r="AD289" i="23"/>
  <c r="AC289" i="23"/>
  <c r="Z289" i="23"/>
  <c r="C289" i="23"/>
  <c r="AG288" i="23"/>
  <c r="AF288" i="23"/>
  <c r="AE288" i="23"/>
  <c r="AD288" i="23"/>
  <c r="AC288" i="23"/>
  <c r="Z288" i="23"/>
  <c r="C288" i="23"/>
  <c r="AG287" i="23"/>
  <c r="AF287" i="23"/>
  <c r="AE287" i="23"/>
  <c r="AD287" i="23"/>
  <c r="AH287" i="23" s="1"/>
  <c r="AC287" i="23"/>
  <c r="Z287" i="23"/>
  <c r="C287" i="23"/>
  <c r="AG286" i="23"/>
  <c r="AF286" i="23"/>
  <c r="AE286" i="23"/>
  <c r="AD286" i="23"/>
  <c r="AC286" i="23"/>
  <c r="Z286" i="23"/>
  <c r="C286" i="23"/>
  <c r="AG285" i="23"/>
  <c r="AF285" i="23"/>
  <c r="AE285" i="23"/>
  <c r="AD285" i="23"/>
  <c r="AC285" i="23"/>
  <c r="Z285" i="23"/>
  <c r="C285" i="23"/>
  <c r="AG284" i="23"/>
  <c r="AF284" i="23"/>
  <c r="AE284" i="23"/>
  <c r="AD284" i="23"/>
  <c r="AC284" i="23"/>
  <c r="Z284" i="23"/>
  <c r="C284" i="23"/>
  <c r="AG283" i="23"/>
  <c r="AF283" i="23"/>
  <c r="AE283" i="23"/>
  <c r="AD283" i="23"/>
  <c r="AH283" i="23" s="1"/>
  <c r="AC283" i="23"/>
  <c r="Z283" i="23"/>
  <c r="C283" i="23"/>
  <c r="AG282" i="23"/>
  <c r="AF282" i="23"/>
  <c r="AE282" i="23"/>
  <c r="AD282" i="23"/>
  <c r="AC282" i="23"/>
  <c r="Z282" i="23"/>
  <c r="C282" i="23"/>
  <c r="AG281" i="23"/>
  <c r="AF281" i="23"/>
  <c r="AE281" i="23"/>
  <c r="AD281" i="23"/>
  <c r="AC281" i="23"/>
  <c r="Z281" i="23"/>
  <c r="C281" i="23"/>
  <c r="AG280" i="23"/>
  <c r="AF280" i="23"/>
  <c r="AE280" i="23"/>
  <c r="AD280" i="23"/>
  <c r="AC280" i="23"/>
  <c r="Z280" i="23"/>
  <c r="C280" i="23"/>
  <c r="AG279" i="23"/>
  <c r="AF279" i="23"/>
  <c r="AE279" i="23"/>
  <c r="AD279" i="23"/>
  <c r="AH279" i="23" s="1"/>
  <c r="AC279" i="23"/>
  <c r="Z279" i="23"/>
  <c r="C279" i="23"/>
  <c r="AG278" i="23"/>
  <c r="AF278" i="23"/>
  <c r="AE278" i="23"/>
  <c r="AD278" i="23"/>
  <c r="AC278" i="23"/>
  <c r="Z278" i="23"/>
  <c r="C278" i="23"/>
  <c r="AG277" i="23"/>
  <c r="AF277" i="23"/>
  <c r="AE277" i="23"/>
  <c r="AD277" i="23"/>
  <c r="AC277" i="23"/>
  <c r="Z277" i="23"/>
  <c r="C277" i="23"/>
  <c r="AG276" i="23"/>
  <c r="AF276" i="23"/>
  <c r="AE276" i="23"/>
  <c r="AD276" i="23"/>
  <c r="AC276" i="23"/>
  <c r="Z276" i="23"/>
  <c r="C276" i="23"/>
  <c r="AG275" i="23"/>
  <c r="AF275" i="23"/>
  <c r="AE275" i="23"/>
  <c r="AD275" i="23"/>
  <c r="AH275" i="23" s="1"/>
  <c r="AC275" i="23"/>
  <c r="Z275" i="23"/>
  <c r="C275" i="23"/>
  <c r="AG274" i="23"/>
  <c r="AF274" i="23"/>
  <c r="AE274" i="23"/>
  <c r="AD274" i="23"/>
  <c r="AC274" i="23"/>
  <c r="Z274" i="23"/>
  <c r="C274" i="23"/>
  <c r="AG273" i="23"/>
  <c r="AF273" i="23"/>
  <c r="AE273" i="23"/>
  <c r="AD273" i="23"/>
  <c r="AC273" i="23"/>
  <c r="Z273" i="23"/>
  <c r="C273" i="23"/>
  <c r="AG272" i="23"/>
  <c r="AF272" i="23"/>
  <c r="AE272" i="23"/>
  <c r="AD272" i="23"/>
  <c r="AC272" i="23"/>
  <c r="Z272" i="23"/>
  <c r="C272" i="23"/>
  <c r="AG271" i="23"/>
  <c r="AF271" i="23"/>
  <c r="AE271" i="23"/>
  <c r="AD271" i="23"/>
  <c r="AH271" i="23" s="1"/>
  <c r="AC271" i="23"/>
  <c r="Z271" i="23"/>
  <c r="C271" i="23"/>
  <c r="AG270" i="23"/>
  <c r="AF270" i="23"/>
  <c r="AE270" i="23"/>
  <c r="AD270" i="23"/>
  <c r="AC270" i="23"/>
  <c r="Z270" i="23"/>
  <c r="C270" i="23"/>
  <c r="AG269" i="23"/>
  <c r="AF269" i="23"/>
  <c r="AE269" i="23"/>
  <c r="AD269" i="23"/>
  <c r="AC269" i="23"/>
  <c r="Z269" i="23"/>
  <c r="C269" i="23"/>
  <c r="AG268" i="23"/>
  <c r="AF268" i="23"/>
  <c r="AE268" i="23"/>
  <c r="AD268" i="23"/>
  <c r="AC268" i="23"/>
  <c r="Z268" i="23"/>
  <c r="C268" i="23"/>
  <c r="AG267" i="23"/>
  <c r="AF267" i="23"/>
  <c r="AE267" i="23"/>
  <c r="AD267" i="23"/>
  <c r="AH267" i="23" s="1"/>
  <c r="AC267" i="23"/>
  <c r="Z267" i="23"/>
  <c r="C267" i="23"/>
  <c r="AG266" i="23"/>
  <c r="AF266" i="23"/>
  <c r="AE266" i="23"/>
  <c r="AD266" i="23"/>
  <c r="AC266" i="23"/>
  <c r="Z266" i="23"/>
  <c r="C266" i="23"/>
  <c r="AG265" i="23"/>
  <c r="AF265" i="23"/>
  <c r="AE265" i="23"/>
  <c r="AD265" i="23"/>
  <c r="AC265" i="23"/>
  <c r="Z265" i="23"/>
  <c r="C265" i="23"/>
  <c r="AG264" i="23"/>
  <c r="AF264" i="23"/>
  <c r="AE264" i="23"/>
  <c r="AD264" i="23"/>
  <c r="AC264" i="23"/>
  <c r="Z264" i="23"/>
  <c r="C264" i="23"/>
  <c r="AG263" i="23"/>
  <c r="AF263" i="23"/>
  <c r="AE263" i="23"/>
  <c r="AD263" i="23"/>
  <c r="AH263" i="23" s="1"/>
  <c r="AC263" i="23"/>
  <c r="Z263" i="23"/>
  <c r="C263" i="23"/>
  <c r="AG262" i="23"/>
  <c r="AF262" i="23"/>
  <c r="AE262" i="23"/>
  <c r="AD262" i="23"/>
  <c r="AC262" i="23"/>
  <c r="Z262" i="23"/>
  <c r="C262" i="23"/>
  <c r="AG261" i="23"/>
  <c r="AF261" i="23"/>
  <c r="AE261" i="23"/>
  <c r="AD261" i="23"/>
  <c r="AC261" i="23"/>
  <c r="Z261" i="23"/>
  <c r="C261" i="23"/>
  <c r="AG260" i="23"/>
  <c r="AF260" i="23"/>
  <c r="AE260" i="23"/>
  <c r="AD260" i="23"/>
  <c r="AC260" i="23"/>
  <c r="Z260" i="23"/>
  <c r="C260" i="23"/>
  <c r="AG259" i="23"/>
  <c r="AF259" i="23"/>
  <c r="AE259" i="23"/>
  <c r="AD259" i="23"/>
  <c r="AH259" i="23" s="1"/>
  <c r="AC259" i="23"/>
  <c r="Z259" i="23"/>
  <c r="C259" i="23"/>
  <c r="AG258" i="23"/>
  <c r="AF258" i="23"/>
  <c r="AE258" i="23"/>
  <c r="AD258" i="23"/>
  <c r="AC258" i="23"/>
  <c r="Z258" i="23"/>
  <c r="C258" i="23"/>
  <c r="AG257" i="23"/>
  <c r="AF257" i="23"/>
  <c r="AE257" i="23"/>
  <c r="AD257" i="23"/>
  <c r="AC257" i="23"/>
  <c r="Z257" i="23"/>
  <c r="C257" i="23"/>
  <c r="AG256" i="23"/>
  <c r="AF256" i="23"/>
  <c r="AE256" i="23"/>
  <c r="AD256" i="23"/>
  <c r="AC256" i="23"/>
  <c r="Z256" i="23"/>
  <c r="C256" i="23"/>
  <c r="AG255" i="23"/>
  <c r="AF255" i="23"/>
  <c r="AE255" i="23"/>
  <c r="AD255" i="23"/>
  <c r="AH255" i="23" s="1"/>
  <c r="AC255" i="23"/>
  <c r="Z255" i="23"/>
  <c r="C255" i="23"/>
  <c r="AG254" i="23"/>
  <c r="AF254" i="23"/>
  <c r="AE254" i="23"/>
  <c r="AD254" i="23"/>
  <c r="AC254" i="23"/>
  <c r="Z254" i="23"/>
  <c r="C254" i="23"/>
  <c r="AG253" i="23"/>
  <c r="AF253" i="23"/>
  <c r="AE253" i="23"/>
  <c r="AD253" i="23"/>
  <c r="AC253" i="23"/>
  <c r="Z253" i="23"/>
  <c r="C253" i="23"/>
  <c r="AG252" i="23"/>
  <c r="AF252" i="23"/>
  <c r="AE252" i="23"/>
  <c r="AD252" i="23"/>
  <c r="AC252" i="23"/>
  <c r="Z252" i="23"/>
  <c r="C252" i="23"/>
  <c r="AG251" i="23"/>
  <c r="AF251" i="23"/>
  <c r="AE251" i="23"/>
  <c r="AD251" i="23"/>
  <c r="AH251" i="23" s="1"/>
  <c r="AC251" i="23"/>
  <c r="Z251" i="23"/>
  <c r="C251" i="23"/>
  <c r="AG250" i="23"/>
  <c r="AF250" i="23"/>
  <c r="AE250" i="23"/>
  <c r="AD250" i="23"/>
  <c r="AC250" i="23"/>
  <c r="Z250" i="23"/>
  <c r="C250" i="23"/>
  <c r="AG249" i="23"/>
  <c r="AF249" i="23"/>
  <c r="AE249" i="23"/>
  <c r="AD249" i="23"/>
  <c r="AC249" i="23"/>
  <c r="Z249" i="23"/>
  <c r="C249" i="23"/>
  <c r="AG248" i="23"/>
  <c r="AF248" i="23"/>
  <c r="AE248" i="23"/>
  <c r="AD248" i="23"/>
  <c r="AC248" i="23"/>
  <c r="Z248" i="23"/>
  <c r="C248" i="23"/>
  <c r="AG247" i="23"/>
  <c r="AF247" i="23"/>
  <c r="AE247" i="23"/>
  <c r="AD247" i="23"/>
  <c r="AH247" i="23" s="1"/>
  <c r="AC247" i="23"/>
  <c r="Z247" i="23"/>
  <c r="C247" i="23"/>
  <c r="AG246" i="23"/>
  <c r="AF246" i="23"/>
  <c r="AE246" i="23"/>
  <c r="AD246" i="23"/>
  <c r="AC246" i="23"/>
  <c r="Z246" i="23"/>
  <c r="C246" i="23"/>
  <c r="AG245" i="23"/>
  <c r="AF245" i="23"/>
  <c r="AE245" i="23"/>
  <c r="AD245" i="23"/>
  <c r="AC245" i="23"/>
  <c r="Z245" i="23"/>
  <c r="C245" i="23"/>
  <c r="AG244" i="23"/>
  <c r="AF244" i="23"/>
  <c r="AE244" i="23"/>
  <c r="AD244" i="23"/>
  <c r="AC244" i="23"/>
  <c r="Z244" i="23"/>
  <c r="C244" i="23"/>
  <c r="AG243" i="23"/>
  <c r="AF243" i="23"/>
  <c r="AE243" i="23"/>
  <c r="AD243" i="23"/>
  <c r="AH243" i="23" s="1"/>
  <c r="AC243" i="23"/>
  <c r="Z243" i="23"/>
  <c r="C243" i="23"/>
  <c r="AG242" i="23"/>
  <c r="AF242" i="23"/>
  <c r="AE242" i="23"/>
  <c r="AD242" i="23"/>
  <c r="AC242" i="23"/>
  <c r="Z242" i="23"/>
  <c r="C242" i="23"/>
  <c r="AG241" i="23"/>
  <c r="AF241" i="23"/>
  <c r="AE241" i="23"/>
  <c r="AD241" i="23"/>
  <c r="AC241" i="23"/>
  <c r="Z241" i="23"/>
  <c r="C241" i="23"/>
  <c r="AG240" i="23"/>
  <c r="AF240" i="23"/>
  <c r="AE240" i="23"/>
  <c r="AD240" i="23"/>
  <c r="AC240" i="23"/>
  <c r="Z240" i="23"/>
  <c r="C240" i="23"/>
  <c r="AG239" i="23"/>
  <c r="AF239" i="23"/>
  <c r="AE239" i="23"/>
  <c r="AD239" i="23"/>
  <c r="AH239" i="23" s="1"/>
  <c r="AC239" i="23"/>
  <c r="Z239" i="23"/>
  <c r="C239" i="23"/>
  <c r="AG238" i="23"/>
  <c r="AF238" i="23"/>
  <c r="AE238" i="23"/>
  <c r="AD238" i="23"/>
  <c r="AC238" i="23"/>
  <c r="Z238" i="23"/>
  <c r="C238" i="23"/>
  <c r="AG237" i="23"/>
  <c r="AF237" i="23"/>
  <c r="AE237" i="23"/>
  <c r="AD237" i="23"/>
  <c r="AC237" i="23"/>
  <c r="Z237" i="23"/>
  <c r="C237" i="23"/>
  <c r="AG236" i="23"/>
  <c r="AF236" i="23"/>
  <c r="AE236" i="23"/>
  <c r="AD236" i="23"/>
  <c r="AC236" i="23"/>
  <c r="Z236" i="23"/>
  <c r="C236" i="23"/>
  <c r="AG235" i="23"/>
  <c r="AF235" i="23"/>
  <c r="AE235" i="23"/>
  <c r="AD235" i="23"/>
  <c r="AH235" i="23" s="1"/>
  <c r="AC235" i="23"/>
  <c r="Z235" i="23"/>
  <c r="C235" i="23"/>
  <c r="AG234" i="23"/>
  <c r="AF234" i="23"/>
  <c r="AE234" i="23"/>
  <c r="AD234" i="23"/>
  <c r="AC234" i="23"/>
  <c r="Z234" i="23"/>
  <c r="C234" i="23"/>
  <c r="AG233" i="23"/>
  <c r="AF233" i="23"/>
  <c r="AE233" i="23"/>
  <c r="AD233" i="23"/>
  <c r="AC233" i="23"/>
  <c r="Z233" i="23"/>
  <c r="C233" i="23"/>
  <c r="AG232" i="23"/>
  <c r="AF232" i="23"/>
  <c r="AE232" i="23"/>
  <c r="AD232" i="23"/>
  <c r="AC232" i="23"/>
  <c r="Z232" i="23"/>
  <c r="C232" i="23"/>
  <c r="AG231" i="23"/>
  <c r="AF231" i="23"/>
  <c r="AE231" i="23"/>
  <c r="AD231" i="23"/>
  <c r="AH231" i="23" s="1"/>
  <c r="AC231" i="23"/>
  <c r="Z231" i="23"/>
  <c r="C231" i="23"/>
  <c r="AG230" i="23"/>
  <c r="AF230" i="23"/>
  <c r="AE230" i="23"/>
  <c r="AD230" i="23"/>
  <c r="AC230" i="23"/>
  <c r="Z230" i="23"/>
  <c r="C230" i="23"/>
  <c r="AG229" i="23"/>
  <c r="AF229" i="23"/>
  <c r="AE229" i="23"/>
  <c r="AD229" i="23"/>
  <c r="AC229" i="23"/>
  <c r="Z229" i="23"/>
  <c r="C229" i="23"/>
  <c r="AG228" i="23"/>
  <c r="AF228" i="23"/>
  <c r="AE228" i="23"/>
  <c r="AD228" i="23"/>
  <c r="AC228" i="23"/>
  <c r="Z228" i="23"/>
  <c r="C228" i="23"/>
  <c r="AG227" i="23"/>
  <c r="AF227" i="23"/>
  <c r="AE227" i="23"/>
  <c r="AD227" i="23"/>
  <c r="AH227" i="23" s="1"/>
  <c r="AC227" i="23"/>
  <c r="Z227" i="23"/>
  <c r="C227" i="23"/>
  <c r="AG226" i="23"/>
  <c r="AF226" i="23"/>
  <c r="AE226" i="23"/>
  <c r="AD226" i="23"/>
  <c r="AC226" i="23"/>
  <c r="Z226" i="23"/>
  <c r="C226" i="23"/>
  <c r="AG225" i="23"/>
  <c r="AF225" i="23"/>
  <c r="AE225" i="23"/>
  <c r="AD225" i="23"/>
  <c r="AC225" i="23"/>
  <c r="Z225" i="23"/>
  <c r="C225" i="23"/>
  <c r="AG224" i="23"/>
  <c r="AF224" i="23"/>
  <c r="AE224" i="23"/>
  <c r="AD224" i="23"/>
  <c r="AC224" i="23"/>
  <c r="Z224" i="23"/>
  <c r="C224" i="23"/>
  <c r="AG223" i="23"/>
  <c r="AF223" i="23"/>
  <c r="AE223" i="23"/>
  <c r="AD223" i="23"/>
  <c r="AH223" i="23" s="1"/>
  <c r="AC223" i="23"/>
  <c r="Z223" i="23"/>
  <c r="C223" i="23"/>
  <c r="AG222" i="23"/>
  <c r="AF222" i="23"/>
  <c r="AE222" i="23"/>
  <c r="AD222" i="23"/>
  <c r="AC222" i="23"/>
  <c r="Z222" i="23"/>
  <c r="C222" i="23"/>
  <c r="AG221" i="23"/>
  <c r="AF221" i="23"/>
  <c r="AE221" i="23"/>
  <c r="AD221" i="23"/>
  <c r="AC221" i="23"/>
  <c r="Z221" i="23"/>
  <c r="C221" i="23"/>
  <c r="AG220" i="23"/>
  <c r="AF220" i="23"/>
  <c r="AE220" i="23"/>
  <c r="AD220" i="23"/>
  <c r="AC220" i="23"/>
  <c r="Z220" i="23"/>
  <c r="C220" i="23"/>
  <c r="AG219" i="23"/>
  <c r="AF219" i="23"/>
  <c r="AE219" i="23"/>
  <c r="AD219" i="23"/>
  <c r="AH219" i="23" s="1"/>
  <c r="AC219" i="23"/>
  <c r="Z219" i="23"/>
  <c r="C219" i="23"/>
  <c r="AG218" i="23"/>
  <c r="AF218" i="23"/>
  <c r="AE218" i="23"/>
  <c r="AD218" i="23"/>
  <c r="AC218" i="23"/>
  <c r="Z218" i="23"/>
  <c r="C218" i="23"/>
  <c r="AG217" i="23"/>
  <c r="AF217" i="23"/>
  <c r="AE217" i="23"/>
  <c r="AD217" i="23"/>
  <c r="AC217" i="23"/>
  <c r="Z217" i="23"/>
  <c r="C217" i="23"/>
  <c r="AG216" i="23"/>
  <c r="AF216" i="23"/>
  <c r="AE216" i="23"/>
  <c r="AD216" i="23"/>
  <c r="AC216" i="23"/>
  <c r="Z216" i="23"/>
  <c r="C216" i="23"/>
  <c r="AG215" i="23"/>
  <c r="AF215" i="23"/>
  <c r="AE215" i="23"/>
  <c r="AD215" i="23"/>
  <c r="AH215" i="23" s="1"/>
  <c r="AC215" i="23"/>
  <c r="Z215" i="23"/>
  <c r="C215" i="23"/>
  <c r="AG214" i="23"/>
  <c r="AF214" i="23"/>
  <c r="AE214" i="23"/>
  <c r="AD214" i="23"/>
  <c r="AC214" i="23"/>
  <c r="Z214" i="23"/>
  <c r="C214" i="23"/>
  <c r="AG213" i="23"/>
  <c r="AF213" i="23"/>
  <c r="AE213" i="23"/>
  <c r="AD213" i="23"/>
  <c r="AC213" i="23"/>
  <c r="Z213" i="23"/>
  <c r="C213" i="23"/>
  <c r="AG212" i="23"/>
  <c r="AF212" i="23"/>
  <c r="AE212" i="23"/>
  <c r="AD212" i="23"/>
  <c r="AC212" i="23"/>
  <c r="Z212" i="23"/>
  <c r="C212" i="23"/>
  <c r="AG211" i="23"/>
  <c r="AF211" i="23"/>
  <c r="AE211" i="23"/>
  <c r="AD211" i="23"/>
  <c r="AH211" i="23" s="1"/>
  <c r="AC211" i="23"/>
  <c r="Z211" i="23"/>
  <c r="C211" i="23"/>
  <c r="AG210" i="23"/>
  <c r="AF210" i="23"/>
  <c r="AE210" i="23"/>
  <c r="AD210" i="23"/>
  <c r="AC210" i="23"/>
  <c r="Z210" i="23"/>
  <c r="C210" i="23"/>
  <c r="AG209" i="23"/>
  <c r="AF209" i="23"/>
  <c r="AE209" i="23"/>
  <c r="AD209" i="23"/>
  <c r="AC209" i="23"/>
  <c r="Z209" i="23"/>
  <c r="C209" i="23"/>
  <c r="AG208" i="23"/>
  <c r="AF208" i="23"/>
  <c r="AE208" i="23"/>
  <c r="AD208" i="23"/>
  <c r="AC208" i="23"/>
  <c r="Z208" i="23"/>
  <c r="C208" i="23"/>
  <c r="AG207" i="23"/>
  <c r="AF207" i="23"/>
  <c r="AE207" i="23"/>
  <c r="AD207" i="23"/>
  <c r="AH207" i="23" s="1"/>
  <c r="AC207" i="23"/>
  <c r="Z207" i="23"/>
  <c r="C207" i="23"/>
  <c r="AG206" i="23"/>
  <c r="AF206" i="23"/>
  <c r="AE206" i="23"/>
  <c r="AD206" i="23"/>
  <c r="AC206" i="23"/>
  <c r="Z206" i="23"/>
  <c r="C206" i="23"/>
  <c r="AG205" i="23"/>
  <c r="AF205" i="23"/>
  <c r="AE205" i="23"/>
  <c r="AD205" i="23"/>
  <c r="AC205" i="23"/>
  <c r="Z205" i="23"/>
  <c r="C205" i="23"/>
  <c r="AG204" i="23"/>
  <c r="AF204" i="23"/>
  <c r="AE204" i="23"/>
  <c r="AD204" i="23"/>
  <c r="AC204" i="23"/>
  <c r="Z204" i="23"/>
  <c r="C204" i="23"/>
  <c r="AG203" i="23"/>
  <c r="AF203" i="23"/>
  <c r="AE203" i="23"/>
  <c r="AD203" i="23"/>
  <c r="AH203" i="23" s="1"/>
  <c r="AC203" i="23"/>
  <c r="Z203" i="23"/>
  <c r="C203" i="23"/>
  <c r="AG202" i="23"/>
  <c r="AF202" i="23"/>
  <c r="AE202" i="23"/>
  <c r="AD202" i="23"/>
  <c r="AC202" i="23"/>
  <c r="Z202" i="23"/>
  <c r="C202" i="23"/>
  <c r="AG201" i="23"/>
  <c r="AF201" i="23"/>
  <c r="AE201" i="23"/>
  <c r="AD201" i="23"/>
  <c r="AC201" i="23"/>
  <c r="Z201" i="23"/>
  <c r="C201" i="23"/>
  <c r="AG200" i="23"/>
  <c r="AF200" i="23"/>
  <c r="AE200" i="23"/>
  <c r="AD200" i="23"/>
  <c r="AC200" i="23"/>
  <c r="Z200" i="23"/>
  <c r="C200" i="23"/>
  <c r="AG199" i="23"/>
  <c r="AF199" i="23"/>
  <c r="AE199" i="23"/>
  <c r="AD199" i="23"/>
  <c r="AH199" i="23" s="1"/>
  <c r="AC199" i="23"/>
  <c r="Z199" i="23"/>
  <c r="C199" i="23"/>
  <c r="AG198" i="23"/>
  <c r="AF198" i="23"/>
  <c r="AE198" i="23"/>
  <c r="AD198" i="23"/>
  <c r="AC198" i="23"/>
  <c r="Z198" i="23"/>
  <c r="C198" i="23"/>
  <c r="AG197" i="23"/>
  <c r="AF197" i="23"/>
  <c r="AE197" i="23"/>
  <c r="AD197" i="23"/>
  <c r="AC197" i="23"/>
  <c r="Z197" i="23"/>
  <c r="C197" i="23"/>
  <c r="AG196" i="23"/>
  <c r="AF196" i="23"/>
  <c r="AE196" i="23"/>
  <c r="AD196" i="23"/>
  <c r="AC196" i="23"/>
  <c r="Z196" i="23"/>
  <c r="C196" i="23"/>
  <c r="AG195" i="23"/>
  <c r="AF195" i="23"/>
  <c r="AE195" i="23"/>
  <c r="AD195" i="23"/>
  <c r="AH195" i="23" s="1"/>
  <c r="AC195" i="23"/>
  <c r="Z195" i="23"/>
  <c r="C195" i="23"/>
  <c r="AG194" i="23"/>
  <c r="AF194" i="23"/>
  <c r="AE194" i="23"/>
  <c r="AD194" i="23"/>
  <c r="AC194" i="23"/>
  <c r="Z194" i="23"/>
  <c r="C194" i="23"/>
  <c r="AG193" i="23"/>
  <c r="AF193" i="23"/>
  <c r="AE193" i="23"/>
  <c r="AD193" i="23"/>
  <c r="AC193" i="23"/>
  <c r="Z193" i="23"/>
  <c r="C193" i="23"/>
  <c r="AG192" i="23"/>
  <c r="AF192" i="23"/>
  <c r="AE192" i="23"/>
  <c r="AD192" i="23"/>
  <c r="AC192" i="23"/>
  <c r="Z192" i="23"/>
  <c r="C192" i="23"/>
  <c r="AG191" i="23"/>
  <c r="AF191" i="23"/>
  <c r="AE191" i="23"/>
  <c r="AD191" i="23"/>
  <c r="AH191" i="23" s="1"/>
  <c r="AC191" i="23"/>
  <c r="Z191" i="23"/>
  <c r="C191" i="23"/>
  <c r="AG190" i="23"/>
  <c r="AF190" i="23"/>
  <c r="AE190" i="23"/>
  <c r="AD190" i="23"/>
  <c r="AC190" i="23"/>
  <c r="Z190" i="23"/>
  <c r="C190" i="23"/>
  <c r="AG189" i="23"/>
  <c r="AF189" i="23"/>
  <c r="AE189" i="23"/>
  <c r="AD189" i="23"/>
  <c r="AC189" i="23"/>
  <c r="Z189" i="23"/>
  <c r="C189" i="23"/>
  <c r="AG188" i="23"/>
  <c r="AF188" i="23"/>
  <c r="AE188" i="23"/>
  <c r="AD188" i="23"/>
  <c r="AC188" i="23"/>
  <c r="Z188" i="23"/>
  <c r="C188" i="23"/>
  <c r="AG187" i="23"/>
  <c r="AF187" i="23"/>
  <c r="AE187" i="23"/>
  <c r="AD187" i="23"/>
  <c r="AH187" i="23" s="1"/>
  <c r="AC187" i="23"/>
  <c r="Z187" i="23"/>
  <c r="C187" i="23"/>
  <c r="AG186" i="23"/>
  <c r="AF186" i="23"/>
  <c r="AE186" i="23"/>
  <c r="AD186" i="23"/>
  <c r="AC186" i="23"/>
  <c r="Z186" i="23"/>
  <c r="C186" i="23"/>
  <c r="AG185" i="23"/>
  <c r="AF185" i="23"/>
  <c r="AE185" i="23"/>
  <c r="AD185" i="23"/>
  <c r="AC185" i="23"/>
  <c r="Z185" i="23"/>
  <c r="C185" i="23"/>
  <c r="AG184" i="23"/>
  <c r="AF184" i="23"/>
  <c r="AE184" i="23"/>
  <c r="AD184" i="23"/>
  <c r="AC184" i="23"/>
  <c r="Z184" i="23"/>
  <c r="C184" i="23"/>
  <c r="AG183" i="23"/>
  <c r="AF183" i="23"/>
  <c r="AE183" i="23"/>
  <c r="AD183" i="23"/>
  <c r="AH183" i="23" s="1"/>
  <c r="AC183" i="23"/>
  <c r="Z183" i="23"/>
  <c r="C183" i="23"/>
  <c r="AG182" i="23"/>
  <c r="AF182" i="23"/>
  <c r="AE182" i="23"/>
  <c r="AD182" i="23"/>
  <c r="AC182" i="23"/>
  <c r="Z182" i="23"/>
  <c r="C182" i="23"/>
  <c r="AG181" i="23"/>
  <c r="AF181" i="23"/>
  <c r="AE181" i="23"/>
  <c r="AD181" i="23"/>
  <c r="AC181" i="23"/>
  <c r="Z181" i="23"/>
  <c r="C181" i="23"/>
  <c r="AG180" i="23"/>
  <c r="AF180" i="23"/>
  <c r="AE180" i="23"/>
  <c r="AD180" i="23"/>
  <c r="AC180" i="23"/>
  <c r="Z180" i="23"/>
  <c r="C180" i="23"/>
  <c r="AG179" i="23"/>
  <c r="AF179" i="23"/>
  <c r="AE179" i="23"/>
  <c r="AD179" i="23"/>
  <c r="AH179" i="23" s="1"/>
  <c r="AC179" i="23"/>
  <c r="Z179" i="23"/>
  <c r="C179" i="23"/>
  <c r="AG178" i="23"/>
  <c r="AF178" i="23"/>
  <c r="AE178" i="23"/>
  <c r="AD178" i="23"/>
  <c r="AC178" i="23"/>
  <c r="Z178" i="23"/>
  <c r="C178" i="23"/>
  <c r="AG177" i="23"/>
  <c r="AF177" i="23"/>
  <c r="AE177" i="23"/>
  <c r="AD177" i="23"/>
  <c r="AC177" i="23"/>
  <c r="Z177" i="23"/>
  <c r="C177" i="23"/>
  <c r="AG176" i="23"/>
  <c r="AF176" i="23"/>
  <c r="AE176" i="23"/>
  <c r="AD176" i="23"/>
  <c r="AC176" i="23"/>
  <c r="Z176" i="23"/>
  <c r="C176" i="23"/>
  <c r="AG175" i="23"/>
  <c r="AF175" i="23"/>
  <c r="AE175" i="23"/>
  <c r="AD175" i="23"/>
  <c r="AH175" i="23" s="1"/>
  <c r="AC175" i="23"/>
  <c r="Z175" i="23"/>
  <c r="C175" i="23"/>
  <c r="AG174" i="23"/>
  <c r="AF174" i="23"/>
  <c r="AE174" i="23"/>
  <c r="AD174" i="23"/>
  <c r="AC174" i="23"/>
  <c r="Z174" i="23"/>
  <c r="C174" i="23"/>
  <c r="AG173" i="23"/>
  <c r="AF173" i="23"/>
  <c r="AE173" i="23"/>
  <c r="AD173" i="23"/>
  <c r="AC173" i="23"/>
  <c r="Z173" i="23"/>
  <c r="C173" i="23"/>
  <c r="AG172" i="23"/>
  <c r="AF172" i="23"/>
  <c r="AE172" i="23"/>
  <c r="AD172" i="23"/>
  <c r="AC172" i="23"/>
  <c r="Z172" i="23"/>
  <c r="C172" i="23"/>
  <c r="AG171" i="23"/>
  <c r="AF171" i="23"/>
  <c r="AE171" i="23"/>
  <c r="AD171" i="23"/>
  <c r="AH171" i="23" s="1"/>
  <c r="AC171" i="23"/>
  <c r="Z171" i="23"/>
  <c r="C171" i="23"/>
  <c r="AG170" i="23"/>
  <c r="AF170" i="23"/>
  <c r="AE170" i="23"/>
  <c r="AD170" i="23"/>
  <c r="AC170" i="23"/>
  <c r="Z170" i="23"/>
  <c r="C170" i="23"/>
  <c r="AG169" i="23"/>
  <c r="AF169" i="23"/>
  <c r="AE169" i="23"/>
  <c r="AD169" i="23"/>
  <c r="AC169" i="23"/>
  <c r="Z169" i="23"/>
  <c r="C169" i="23"/>
  <c r="AG168" i="23"/>
  <c r="AF168" i="23"/>
  <c r="AE168" i="23"/>
  <c r="AD168" i="23"/>
  <c r="AC168" i="23"/>
  <c r="Z168" i="23"/>
  <c r="C168" i="23"/>
  <c r="AG167" i="23"/>
  <c r="AF167" i="23"/>
  <c r="AE167" i="23"/>
  <c r="AD167" i="23"/>
  <c r="AH167" i="23" s="1"/>
  <c r="AC167" i="23"/>
  <c r="Z167" i="23"/>
  <c r="C167" i="23"/>
  <c r="AG166" i="23"/>
  <c r="AF166" i="23"/>
  <c r="AE166" i="23"/>
  <c r="AD166" i="23"/>
  <c r="AC166" i="23"/>
  <c r="Z166" i="23"/>
  <c r="C166" i="23"/>
  <c r="AG165" i="23"/>
  <c r="AF165" i="23"/>
  <c r="AE165" i="23"/>
  <c r="AD165" i="23"/>
  <c r="AC165" i="23"/>
  <c r="Z165" i="23"/>
  <c r="C165" i="23"/>
  <c r="AG164" i="23"/>
  <c r="AF164" i="23"/>
  <c r="AE164" i="23"/>
  <c r="AD164" i="23"/>
  <c r="AC164" i="23"/>
  <c r="Z164" i="23"/>
  <c r="C164" i="23"/>
  <c r="AG163" i="23"/>
  <c r="AF163" i="23"/>
  <c r="AE163" i="23"/>
  <c r="AD163" i="23"/>
  <c r="AH163" i="23" s="1"/>
  <c r="AC163" i="23"/>
  <c r="Z163" i="23"/>
  <c r="C163" i="23"/>
  <c r="AG162" i="23"/>
  <c r="AF162" i="23"/>
  <c r="AE162" i="23"/>
  <c r="AD162" i="23"/>
  <c r="AC162" i="23"/>
  <c r="Z162" i="23"/>
  <c r="C162" i="23"/>
  <c r="AG161" i="23"/>
  <c r="AF161" i="23"/>
  <c r="AE161" i="23"/>
  <c r="AD161" i="23"/>
  <c r="AC161" i="23"/>
  <c r="Z161" i="23"/>
  <c r="C161" i="23"/>
  <c r="AG160" i="23"/>
  <c r="AF160" i="23"/>
  <c r="AE160" i="23"/>
  <c r="AD160" i="23"/>
  <c r="AC160" i="23"/>
  <c r="Z160" i="23"/>
  <c r="C160" i="23"/>
  <c r="AG159" i="23"/>
  <c r="AF159" i="23"/>
  <c r="AE159" i="23"/>
  <c r="AD159" i="23"/>
  <c r="AH159" i="23" s="1"/>
  <c r="AC159" i="23"/>
  <c r="Z159" i="23"/>
  <c r="C159" i="23"/>
  <c r="AG158" i="23"/>
  <c r="AF158" i="23"/>
  <c r="AE158" i="23"/>
  <c r="AD158" i="23"/>
  <c r="AC158" i="23"/>
  <c r="Z158" i="23"/>
  <c r="C158" i="23"/>
  <c r="AG157" i="23"/>
  <c r="AF157" i="23"/>
  <c r="AE157" i="23"/>
  <c r="AD157" i="23"/>
  <c r="AC157" i="23"/>
  <c r="Z157" i="23"/>
  <c r="C157" i="23"/>
  <c r="AG156" i="23"/>
  <c r="AF156" i="23"/>
  <c r="AE156" i="23"/>
  <c r="AD156" i="23"/>
  <c r="AC156" i="23"/>
  <c r="Z156" i="23"/>
  <c r="C156" i="23"/>
  <c r="AG155" i="23"/>
  <c r="AF155" i="23"/>
  <c r="AE155" i="23"/>
  <c r="AD155" i="23"/>
  <c r="AH155" i="23" s="1"/>
  <c r="AC155" i="23"/>
  <c r="Z155" i="23"/>
  <c r="C155" i="23"/>
  <c r="AG154" i="23"/>
  <c r="AF154" i="23"/>
  <c r="AE154" i="23"/>
  <c r="AD154" i="23"/>
  <c r="AC154" i="23"/>
  <c r="Z154" i="23"/>
  <c r="C154" i="23"/>
  <c r="AG153" i="23"/>
  <c r="AF153" i="23"/>
  <c r="AE153" i="23"/>
  <c r="AD153" i="23"/>
  <c r="AC153" i="23"/>
  <c r="Z153" i="23"/>
  <c r="C153" i="23"/>
  <c r="AG152" i="23"/>
  <c r="AF152" i="23"/>
  <c r="AE152" i="23"/>
  <c r="AD152" i="23"/>
  <c r="AC152" i="23"/>
  <c r="Z152" i="23"/>
  <c r="C152" i="23"/>
  <c r="AG151" i="23"/>
  <c r="AF151" i="23"/>
  <c r="AE151" i="23"/>
  <c r="AD151" i="23"/>
  <c r="AH151" i="23" s="1"/>
  <c r="AC151" i="23"/>
  <c r="Z151" i="23"/>
  <c r="C151" i="23"/>
  <c r="AG150" i="23"/>
  <c r="AF150" i="23"/>
  <c r="AE150" i="23"/>
  <c r="AD150" i="23"/>
  <c r="AC150" i="23"/>
  <c r="Z150" i="23"/>
  <c r="C150" i="23"/>
  <c r="AG149" i="23"/>
  <c r="AF149" i="23"/>
  <c r="AE149" i="23"/>
  <c r="AD149" i="23"/>
  <c r="AC149" i="23"/>
  <c r="Z149" i="23"/>
  <c r="C149" i="23"/>
  <c r="AG148" i="23"/>
  <c r="AF148" i="23"/>
  <c r="AE148" i="23"/>
  <c r="AD148" i="23"/>
  <c r="AC148" i="23"/>
  <c r="Z148" i="23"/>
  <c r="C148" i="23"/>
  <c r="AG147" i="23"/>
  <c r="AF147" i="23"/>
  <c r="AE147" i="23"/>
  <c r="AD147" i="23"/>
  <c r="AH147" i="23" s="1"/>
  <c r="AC147" i="23"/>
  <c r="Z147" i="23"/>
  <c r="C147" i="23"/>
  <c r="AG146" i="23"/>
  <c r="AF146" i="23"/>
  <c r="AE146" i="23"/>
  <c r="AD146" i="23"/>
  <c r="AC146" i="23"/>
  <c r="Z146" i="23"/>
  <c r="C146" i="23"/>
  <c r="AG145" i="23"/>
  <c r="AF145" i="23"/>
  <c r="AE145" i="23"/>
  <c r="AD145" i="23"/>
  <c r="AC145" i="23"/>
  <c r="Z145" i="23"/>
  <c r="C145" i="23"/>
  <c r="AG144" i="23"/>
  <c r="AF144" i="23"/>
  <c r="AE144" i="23"/>
  <c r="AD144" i="23"/>
  <c r="AC144" i="23"/>
  <c r="Z144" i="23"/>
  <c r="C144" i="23"/>
  <c r="AG143" i="23"/>
  <c r="AF143" i="23"/>
  <c r="AE143" i="23"/>
  <c r="AD143" i="23"/>
  <c r="AH143" i="23" s="1"/>
  <c r="AC143" i="23"/>
  <c r="Z143" i="23"/>
  <c r="C143" i="23"/>
  <c r="AG142" i="23"/>
  <c r="AF142" i="23"/>
  <c r="AE142" i="23"/>
  <c r="AD142" i="23"/>
  <c r="AC142" i="23"/>
  <c r="Z142" i="23"/>
  <c r="C142" i="23"/>
  <c r="AG141" i="23"/>
  <c r="AF141" i="23"/>
  <c r="AE141" i="23"/>
  <c r="AD141" i="23"/>
  <c r="AC141" i="23"/>
  <c r="Z141" i="23"/>
  <c r="C141" i="23"/>
  <c r="AG140" i="23"/>
  <c r="AF140" i="23"/>
  <c r="AE140" i="23"/>
  <c r="AD140" i="23"/>
  <c r="AC140" i="23"/>
  <c r="Z140" i="23"/>
  <c r="C140" i="23"/>
  <c r="AG139" i="23"/>
  <c r="AF139" i="23"/>
  <c r="AE139" i="23"/>
  <c r="AD139" i="23"/>
  <c r="AH139" i="23" s="1"/>
  <c r="AC139" i="23"/>
  <c r="Z139" i="23"/>
  <c r="C139" i="23"/>
  <c r="AG138" i="23"/>
  <c r="AF138" i="23"/>
  <c r="AE138" i="23"/>
  <c r="AD138" i="23"/>
  <c r="AC138" i="23"/>
  <c r="Z138" i="23"/>
  <c r="C138" i="23"/>
  <c r="AG137" i="23"/>
  <c r="AF137" i="23"/>
  <c r="AE137" i="23"/>
  <c r="AD137" i="23"/>
  <c r="AC137" i="23"/>
  <c r="Z137" i="23"/>
  <c r="C137" i="23"/>
  <c r="AG136" i="23"/>
  <c r="AF136" i="23"/>
  <c r="AE136" i="23"/>
  <c r="AD136" i="23"/>
  <c r="AC136" i="23"/>
  <c r="Z136" i="23"/>
  <c r="C136" i="23"/>
  <c r="AG135" i="23"/>
  <c r="AF135" i="23"/>
  <c r="AE135" i="23"/>
  <c r="AD135" i="23"/>
  <c r="AH135" i="23" s="1"/>
  <c r="AC135" i="23"/>
  <c r="Z135" i="23"/>
  <c r="C135" i="23"/>
  <c r="AG134" i="23"/>
  <c r="AF134" i="23"/>
  <c r="AE134" i="23"/>
  <c r="AD134" i="23"/>
  <c r="AC134" i="23"/>
  <c r="Z134" i="23"/>
  <c r="C134" i="23"/>
  <c r="AG133" i="23"/>
  <c r="AF133" i="23"/>
  <c r="AE133" i="23"/>
  <c r="AD133" i="23"/>
  <c r="AC133" i="23"/>
  <c r="Z133" i="23"/>
  <c r="C133" i="23"/>
  <c r="AG132" i="23"/>
  <c r="AF132" i="23"/>
  <c r="AE132" i="23"/>
  <c r="AD132" i="23"/>
  <c r="AC132" i="23"/>
  <c r="Z132" i="23"/>
  <c r="C132" i="23"/>
  <c r="AG131" i="23"/>
  <c r="AF131" i="23"/>
  <c r="AE131" i="23"/>
  <c r="AD131" i="23"/>
  <c r="AH131" i="23" s="1"/>
  <c r="AC131" i="23"/>
  <c r="Z131" i="23"/>
  <c r="C131" i="23"/>
  <c r="AG130" i="23"/>
  <c r="AF130" i="23"/>
  <c r="AE130" i="23"/>
  <c r="AD130" i="23"/>
  <c r="AC130" i="23"/>
  <c r="Z130" i="23"/>
  <c r="C130" i="23"/>
  <c r="AG129" i="23"/>
  <c r="AF129" i="23"/>
  <c r="AE129" i="23"/>
  <c r="AD129" i="23"/>
  <c r="AC129" i="23"/>
  <c r="Z129" i="23"/>
  <c r="C129" i="23"/>
  <c r="AG128" i="23"/>
  <c r="AF128" i="23"/>
  <c r="AE128" i="23"/>
  <c r="AD128" i="23"/>
  <c r="AC128" i="23"/>
  <c r="Z128" i="23"/>
  <c r="C128" i="23"/>
  <c r="AG127" i="23"/>
  <c r="AF127" i="23"/>
  <c r="AE127" i="23"/>
  <c r="AD127" i="23"/>
  <c r="AH127" i="23" s="1"/>
  <c r="AC127" i="23"/>
  <c r="Z127" i="23"/>
  <c r="C127" i="23"/>
  <c r="AG126" i="23"/>
  <c r="AF126" i="23"/>
  <c r="AE126" i="23"/>
  <c r="AD126" i="23"/>
  <c r="AC126" i="23"/>
  <c r="Z126" i="23"/>
  <c r="C126" i="23"/>
  <c r="AG125" i="23"/>
  <c r="AF125" i="23"/>
  <c r="AE125" i="23"/>
  <c r="AD125" i="23"/>
  <c r="AC125" i="23"/>
  <c r="Z125" i="23"/>
  <c r="C125" i="23"/>
  <c r="AG124" i="23"/>
  <c r="AF124" i="23"/>
  <c r="AE124" i="23"/>
  <c r="AD124" i="23"/>
  <c r="AC124" i="23"/>
  <c r="Z124" i="23"/>
  <c r="C124" i="23"/>
  <c r="AG123" i="23"/>
  <c r="AF123" i="23"/>
  <c r="AE123" i="23"/>
  <c r="AD123" i="23"/>
  <c r="AH123" i="23" s="1"/>
  <c r="AC123" i="23"/>
  <c r="Z123" i="23"/>
  <c r="C123" i="23"/>
  <c r="AG122" i="23"/>
  <c r="AF122" i="23"/>
  <c r="AE122" i="23"/>
  <c r="AD122" i="23"/>
  <c r="AC122" i="23"/>
  <c r="Z122" i="23"/>
  <c r="C122" i="23"/>
  <c r="AG121" i="23"/>
  <c r="AF121" i="23"/>
  <c r="AE121" i="23"/>
  <c r="AD121" i="23"/>
  <c r="AC121" i="23"/>
  <c r="Z121" i="23"/>
  <c r="C121" i="23"/>
  <c r="AG120" i="23"/>
  <c r="AF120" i="23"/>
  <c r="AE120" i="23"/>
  <c r="AD120" i="23"/>
  <c r="AC120" i="23"/>
  <c r="Z120" i="23"/>
  <c r="C120" i="23"/>
  <c r="AG119" i="23"/>
  <c r="AF119" i="23"/>
  <c r="AE119" i="23"/>
  <c r="AD119" i="23"/>
  <c r="AH119" i="23" s="1"/>
  <c r="AC119" i="23"/>
  <c r="Z119" i="23"/>
  <c r="C119" i="23"/>
  <c r="AG118" i="23"/>
  <c r="AF118" i="23"/>
  <c r="AE118" i="23"/>
  <c r="AD118" i="23"/>
  <c r="AC118" i="23"/>
  <c r="Z118" i="23"/>
  <c r="C118" i="23"/>
  <c r="AG117" i="23"/>
  <c r="AF117" i="23"/>
  <c r="AE117" i="23"/>
  <c r="AD117" i="23"/>
  <c r="AC117" i="23"/>
  <c r="Z117" i="23"/>
  <c r="C117" i="23"/>
  <c r="AG116" i="23"/>
  <c r="AF116" i="23"/>
  <c r="AE116" i="23"/>
  <c r="AD116" i="23"/>
  <c r="AC116" i="23"/>
  <c r="Z116" i="23"/>
  <c r="C116" i="23"/>
  <c r="AG115" i="23"/>
  <c r="AF115" i="23"/>
  <c r="AE115" i="23"/>
  <c r="AD115" i="23"/>
  <c r="AH115" i="23" s="1"/>
  <c r="AC115" i="23"/>
  <c r="Z115" i="23"/>
  <c r="C115" i="23"/>
  <c r="AG114" i="23"/>
  <c r="AF114" i="23"/>
  <c r="AE114" i="23"/>
  <c r="AD114" i="23"/>
  <c r="AC114" i="23"/>
  <c r="Z114" i="23"/>
  <c r="C114" i="23"/>
  <c r="AG113" i="23"/>
  <c r="AF113" i="23"/>
  <c r="AE113" i="23"/>
  <c r="AD113" i="23"/>
  <c r="AC113" i="23"/>
  <c r="Z113" i="23"/>
  <c r="C113" i="23"/>
  <c r="AG112" i="23"/>
  <c r="AF112" i="23"/>
  <c r="AE112" i="23"/>
  <c r="AD112" i="23"/>
  <c r="AC112" i="23"/>
  <c r="Z112" i="23"/>
  <c r="C112" i="23"/>
  <c r="AG111" i="23"/>
  <c r="AF111" i="23"/>
  <c r="AE111" i="23"/>
  <c r="AD111" i="23"/>
  <c r="AH111" i="23" s="1"/>
  <c r="AC111" i="23"/>
  <c r="Z111" i="23"/>
  <c r="C111" i="23"/>
  <c r="AG110" i="23"/>
  <c r="AF110" i="23"/>
  <c r="AE110" i="23"/>
  <c r="AD110" i="23"/>
  <c r="AC110" i="23"/>
  <c r="Z110" i="23"/>
  <c r="C110" i="23"/>
  <c r="AG109" i="23"/>
  <c r="AF109" i="23"/>
  <c r="AE109" i="23"/>
  <c r="AD109" i="23"/>
  <c r="AC109" i="23"/>
  <c r="Z109" i="23"/>
  <c r="C109" i="23"/>
  <c r="AG108" i="23"/>
  <c r="AF108" i="23"/>
  <c r="AE108" i="23"/>
  <c r="AD108" i="23"/>
  <c r="AC108" i="23"/>
  <c r="Z108" i="23"/>
  <c r="C108" i="23"/>
  <c r="AG107" i="23"/>
  <c r="AF107" i="23"/>
  <c r="AE107" i="23"/>
  <c r="AD107" i="23"/>
  <c r="AH107" i="23" s="1"/>
  <c r="AC107" i="23"/>
  <c r="Z107" i="23"/>
  <c r="C107" i="23"/>
  <c r="AG106" i="23"/>
  <c r="AF106" i="23"/>
  <c r="AE106" i="23"/>
  <c r="AD106" i="23"/>
  <c r="AC106" i="23"/>
  <c r="Z106" i="23"/>
  <c r="C106" i="23"/>
  <c r="AG105" i="23"/>
  <c r="AF105" i="23"/>
  <c r="AE105" i="23"/>
  <c r="AD105" i="23"/>
  <c r="AC105" i="23"/>
  <c r="Z105" i="23"/>
  <c r="C105" i="23"/>
  <c r="AG104" i="23"/>
  <c r="AF104" i="23"/>
  <c r="AE104" i="23"/>
  <c r="AD104" i="23"/>
  <c r="AC104" i="23"/>
  <c r="Z104" i="23"/>
  <c r="C104" i="23"/>
  <c r="AG103" i="23"/>
  <c r="AF103" i="23"/>
  <c r="AE103" i="23"/>
  <c r="AD103" i="23"/>
  <c r="AC103" i="23"/>
  <c r="Z103" i="23"/>
  <c r="C103" i="23"/>
  <c r="AG102" i="23"/>
  <c r="AF102" i="23"/>
  <c r="AE102" i="23"/>
  <c r="AD102" i="23"/>
  <c r="AH102" i="23" s="1"/>
  <c r="AC102" i="23"/>
  <c r="Z102" i="23"/>
  <c r="C102" i="23"/>
  <c r="AG101" i="23"/>
  <c r="AF101" i="23"/>
  <c r="AE101" i="23"/>
  <c r="AD101" i="23"/>
  <c r="AC101" i="23"/>
  <c r="Z101" i="23"/>
  <c r="C101" i="23"/>
  <c r="AG100" i="23"/>
  <c r="AF100" i="23"/>
  <c r="AE100" i="23"/>
  <c r="AD100" i="23"/>
  <c r="AC100" i="23"/>
  <c r="Z100" i="23"/>
  <c r="C100" i="23"/>
  <c r="AG99" i="23"/>
  <c r="AF99" i="23"/>
  <c r="AE99" i="23"/>
  <c r="AD99" i="23"/>
  <c r="AC99" i="23"/>
  <c r="Z99" i="23"/>
  <c r="C99" i="23"/>
  <c r="AG98" i="23"/>
  <c r="AF98" i="23"/>
  <c r="AE98" i="23"/>
  <c r="AD98" i="23"/>
  <c r="AH98" i="23" s="1"/>
  <c r="AC98" i="23"/>
  <c r="Z98" i="23"/>
  <c r="C98" i="23"/>
  <c r="AG97" i="23"/>
  <c r="AF97" i="23"/>
  <c r="AE97" i="23"/>
  <c r="AD97" i="23"/>
  <c r="AC97" i="23"/>
  <c r="Z97" i="23"/>
  <c r="C97" i="23"/>
  <c r="AG96" i="23"/>
  <c r="AF96" i="23"/>
  <c r="AE96" i="23"/>
  <c r="AD96" i="23"/>
  <c r="AC96" i="23"/>
  <c r="Z96" i="23"/>
  <c r="C96" i="23"/>
  <c r="AG95" i="23"/>
  <c r="AF95" i="23"/>
  <c r="AE95" i="23"/>
  <c r="AD95" i="23"/>
  <c r="AC95" i="23"/>
  <c r="Z95" i="23"/>
  <c r="C95" i="23"/>
  <c r="AG94" i="23"/>
  <c r="AF94" i="23"/>
  <c r="AE94" i="23"/>
  <c r="AD94" i="23"/>
  <c r="AH94" i="23" s="1"/>
  <c r="AC94" i="23"/>
  <c r="Z94" i="23"/>
  <c r="C94" i="23"/>
  <c r="AG93" i="23"/>
  <c r="AF93" i="23"/>
  <c r="AE93" i="23"/>
  <c r="AD93" i="23"/>
  <c r="AC93" i="23"/>
  <c r="Z93" i="23"/>
  <c r="C93" i="23"/>
  <c r="AG92" i="23"/>
  <c r="AF92" i="23"/>
  <c r="AE92" i="23"/>
  <c r="AD92" i="23"/>
  <c r="AC92" i="23"/>
  <c r="Z92" i="23"/>
  <c r="C92" i="23"/>
  <c r="AG91" i="23"/>
  <c r="AF91" i="23"/>
  <c r="AE91" i="23"/>
  <c r="AD91" i="23"/>
  <c r="AC91" i="23"/>
  <c r="Z91" i="23"/>
  <c r="C91" i="23"/>
  <c r="AG90" i="23"/>
  <c r="AF90" i="23"/>
  <c r="AE90" i="23"/>
  <c r="AD90" i="23"/>
  <c r="AH90" i="23" s="1"/>
  <c r="AC90" i="23"/>
  <c r="Z90" i="23"/>
  <c r="C90" i="23"/>
  <c r="AG89" i="23"/>
  <c r="AF89" i="23"/>
  <c r="AE89" i="23"/>
  <c r="AD89" i="23"/>
  <c r="AC89" i="23"/>
  <c r="Z89" i="23"/>
  <c r="C89" i="23"/>
  <c r="AG88" i="23"/>
  <c r="AF88" i="23"/>
  <c r="AE88" i="23"/>
  <c r="AD88" i="23"/>
  <c r="AC88" i="23"/>
  <c r="Z88" i="23"/>
  <c r="C88" i="23"/>
  <c r="AG87" i="23"/>
  <c r="AF87" i="23"/>
  <c r="AE87" i="23"/>
  <c r="AD87" i="23"/>
  <c r="AC87" i="23"/>
  <c r="Z87" i="23"/>
  <c r="C87" i="23"/>
  <c r="AG86" i="23"/>
  <c r="AF86" i="23"/>
  <c r="AE86" i="23"/>
  <c r="AD86" i="23"/>
  <c r="AH86" i="23" s="1"/>
  <c r="AC86" i="23"/>
  <c r="Z86" i="23"/>
  <c r="C86" i="23"/>
  <c r="AG85" i="23"/>
  <c r="AF85" i="23"/>
  <c r="AE85" i="23"/>
  <c r="AD85" i="23"/>
  <c r="AC85" i="23"/>
  <c r="Z85" i="23"/>
  <c r="C85" i="23"/>
  <c r="AG84" i="23"/>
  <c r="AF84" i="23"/>
  <c r="AE84" i="23"/>
  <c r="AD84" i="23"/>
  <c r="AC84" i="23"/>
  <c r="Z84" i="23"/>
  <c r="C84" i="23"/>
  <c r="AG83" i="23"/>
  <c r="AF83" i="23"/>
  <c r="AE83" i="23"/>
  <c r="AD83" i="23"/>
  <c r="AC83" i="23"/>
  <c r="Z83" i="23"/>
  <c r="C83" i="23"/>
  <c r="AG82" i="23"/>
  <c r="AF82" i="23"/>
  <c r="AE82" i="23"/>
  <c r="AD82" i="23"/>
  <c r="AH82" i="23" s="1"/>
  <c r="AC82" i="23"/>
  <c r="Z82" i="23"/>
  <c r="C82" i="23"/>
  <c r="AG81" i="23"/>
  <c r="AF81" i="23"/>
  <c r="AE81" i="23"/>
  <c r="AD81" i="23"/>
  <c r="AC81" i="23"/>
  <c r="Z81" i="23"/>
  <c r="C81" i="23"/>
  <c r="AG80" i="23"/>
  <c r="AF80" i="23"/>
  <c r="AE80" i="23"/>
  <c r="AD80" i="23"/>
  <c r="AC80" i="23"/>
  <c r="Z80" i="23"/>
  <c r="C80" i="23"/>
  <c r="AG79" i="23"/>
  <c r="AF79" i="23"/>
  <c r="AE79" i="23"/>
  <c r="AD79" i="23"/>
  <c r="AC79" i="23"/>
  <c r="Z79" i="23"/>
  <c r="C79" i="23"/>
  <c r="AG78" i="23"/>
  <c r="AF78" i="23"/>
  <c r="AE78" i="23"/>
  <c r="AD78" i="23"/>
  <c r="AH78" i="23" s="1"/>
  <c r="AC78" i="23"/>
  <c r="Z78" i="23"/>
  <c r="C78" i="23"/>
  <c r="AG77" i="23"/>
  <c r="AF77" i="23"/>
  <c r="AE77" i="23"/>
  <c r="AD77" i="23"/>
  <c r="AC77" i="23"/>
  <c r="Z77" i="23"/>
  <c r="C77" i="23"/>
  <c r="AG76" i="23"/>
  <c r="AF76" i="23"/>
  <c r="AE76" i="23"/>
  <c r="AD76" i="23"/>
  <c r="AC76" i="23"/>
  <c r="Z76" i="23"/>
  <c r="C76" i="23"/>
  <c r="AG75" i="23"/>
  <c r="AF75" i="23"/>
  <c r="AE75" i="23"/>
  <c r="AD75" i="23"/>
  <c r="AC75" i="23"/>
  <c r="Z75" i="23"/>
  <c r="C75" i="23"/>
  <c r="AG74" i="23"/>
  <c r="AF74" i="23"/>
  <c r="AE74" i="23"/>
  <c r="AD74" i="23"/>
  <c r="AH74" i="23" s="1"/>
  <c r="AC74" i="23"/>
  <c r="Z74" i="23"/>
  <c r="C74" i="23"/>
  <c r="AG73" i="23"/>
  <c r="AF73" i="23"/>
  <c r="AE73" i="23"/>
  <c r="AD73" i="23"/>
  <c r="AC73" i="23"/>
  <c r="Z73" i="23"/>
  <c r="C73" i="23"/>
  <c r="AG72" i="23"/>
  <c r="AF72" i="23"/>
  <c r="AE72" i="23"/>
  <c r="AD72" i="23"/>
  <c r="AC72" i="23"/>
  <c r="Z72" i="23"/>
  <c r="C72" i="23"/>
  <c r="AG71" i="23"/>
  <c r="AF71" i="23"/>
  <c r="AE71" i="23"/>
  <c r="AD71" i="23"/>
  <c r="AC71" i="23"/>
  <c r="Z71" i="23"/>
  <c r="C71" i="23"/>
  <c r="AG70" i="23"/>
  <c r="AF70" i="23"/>
  <c r="AE70" i="23"/>
  <c r="AD70" i="23"/>
  <c r="AH70" i="23" s="1"/>
  <c r="AC70" i="23"/>
  <c r="Z70" i="23"/>
  <c r="C70" i="23"/>
  <c r="AG69" i="23"/>
  <c r="AF69" i="23"/>
  <c r="AE69" i="23"/>
  <c r="AD69" i="23"/>
  <c r="AC69" i="23"/>
  <c r="Z69" i="23"/>
  <c r="C69" i="23"/>
  <c r="AG68" i="23"/>
  <c r="AF68" i="23"/>
  <c r="AE68" i="23"/>
  <c r="AD68" i="23"/>
  <c r="AC68" i="23"/>
  <c r="Z68" i="23"/>
  <c r="C68" i="23"/>
  <c r="AG67" i="23"/>
  <c r="AF67" i="23"/>
  <c r="AE67" i="23"/>
  <c r="AD67" i="23"/>
  <c r="AC67" i="23"/>
  <c r="Z67" i="23"/>
  <c r="C67" i="23"/>
  <c r="AG66" i="23"/>
  <c r="AF66" i="23"/>
  <c r="AE66" i="23"/>
  <c r="AD66" i="23"/>
  <c r="AH66" i="23" s="1"/>
  <c r="AC66" i="23"/>
  <c r="Z66" i="23"/>
  <c r="C66" i="23"/>
  <c r="AG65" i="23"/>
  <c r="AF65" i="23"/>
  <c r="AE65" i="23"/>
  <c r="AD65" i="23"/>
  <c r="AC65" i="23"/>
  <c r="Z65" i="23"/>
  <c r="C65" i="23"/>
  <c r="AG64" i="23"/>
  <c r="AF64" i="23"/>
  <c r="AE64" i="23"/>
  <c r="AD64" i="23"/>
  <c r="AC64" i="23"/>
  <c r="Z64" i="23"/>
  <c r="C64" i="23"/>
  <c r="AG63" i="23"/>
  <c r="AF63" i="23"/>
  <c r="AE63" i="23"/>
  <c r="AD63" i="23"/>
  <c r="AC63" i="23"/>
  <c r="Z63" i="23"/>
  <c r="C63" i="23"/>
  <c r="AG62" i="23"/>
  <c r="AF62" i="23"/>
  <c r="AE62" i="23"/>
  <c r="AD62" i="23"/>
  <c r="AH62" i="23" s="1"/>
  <c r="AC62" i="23"/>
  <c r="Z62" i="23"/>
  <c r="C62" i="23"/>
  <c r="AG61" i="23"/>
  <c r="AF61" i="23"/>
  <c r="AE61" i="23"/>
  <c r="AD61" i="23"/>
  <c r="AC61" i="23"/>
  <c r="Z61" i="23"/>
  <c r="C61" i="23"/>
  <c r="AG60" i="23"/>
  <c r="AF60" i="23"/>
  <c r="AE60" i="23"/>
  <c r="AD60" i="23"/>
  <c r="AC60" i="23"/>
  <c r="Z60" i="23"/>
  <c r="C60" i="23"/>
  <c r="AG59" i="23"/>
  <c r="AF59" i="23"/>
  <c r="AE59" i="23"/>
  <c r="AD59" i="23"/>
  <c r="AC59" i="23"/>
  <c r="Z59" i="23"/>
  <c r="C59" i="23"/>
  <c r="AG58" i="23"/>
  <c r="AF58" i="23"/>
  <c r="AE58" i="23"/>
  <c r="AD58" i="23"/>
  <c r="AH58" i="23" s="1"/>
  <c r="AC58" i="23"/>
  <c r="Z58" i="23"/>
  <c r="C58" i="23"/>
  <c r="AG57" i="23"/>
  <c r="AF57" i="23"/>
  <c r="AE57" i="23"/>
  <c r="AD57" i="23"/>
  <c r="AC57" i="23"/>
  <c r="Z57" i="23"/>
  <c r="C57" i="23"/>
  <c r="AG56" i="23"/>
  <c r="AF56" i="23"/>
  <c r="AE56" i="23"/>
  <c r="AD56" i="23"/>
  <c r="AC56" i="23"/>
  <c r="Z56" i="23"/>
  <c r="C56" i="23"/>
  <c r="AG55" i="23"/>
  <c r="AF55" i="23"/>
  <c r="AE55" i="23"/>
  <c r="AD55" i="23"/>
  <c r="AC55" i="23"/>
  <c r="Z55" i="23"/>
  <c r="C55" i="23"/>
  <c r="AG54" i="23"/>
  <c r="AF54" i="23"/>
  <c r="AE54" i="23"/>
  <c r="AD54" i="23"/>
  <c r="AH54" i="23" s="1"/>
  <c r="AC54" i="23"/>
  <c r="Z54" i="23"/>
  <c r="C54" i="23"/>
  <c r="AG53" i="23"/>
  <c r="AF53" i="23"/>
  <c r="AE53" i="23"/>
  <c r="AD53" i="23"/>
  <c r="AC53" i="23"/>
  <c r="Z53" i="23"/>
  <c r="C53" i="23"/>
  <c r="AG52" i="23"/>
  <c r="AF52" i="23"/>
  <c r="AE52" i="23"/>
  <c r="AD52" i="23"/>
  <c r="AC52" i="23"/>
  <c r="Z52" i="23"/>
  <c r="C52" i="23"/>
  <c r="AG51" i="23"/>
  <c r="AF51" i="23"/>
  <c r="AE51" i="23"/>
  <c r="AD51" i="23"/>
  <c r="AC51" i="23"/>
  <c r="Z51" i="23"/>
  <c r="C51" i="23"/>
  <c r="AG50" i="23"/>
  <c r="AF50" i="23"/>
  <c r="AE50" i="23"/>
  <c r="AD50" i="23"/>
  <c r="AH50" i="23" s="1"/>
  <c r="AC50" i="23"/>
  <c r="Z50" i="23"/>
  <c r="C50" i="23"/>
  <c r="AG49" i="23"/>
  <c r="AF49" i="23"/>
  <c r="AE49" i="23"/>
  <c r="AD49" i="23"/>
  <c r="AC49" i="23"/>
  <c r="Z49" i="23"/>
  <c r="C49" i="23"/>
  <c r="AG48" i="23"/>
  <c r="AF48" i="23"/>
  <c r="AE48" i="23"/>
  <c r="AD48" i="23"/>
  <c r="AC48" i="23"/>
  <c r="Z48" i="23"/>
  <c r="C48" i="23"/>
  <c r="AG47" i="23"/>
  <c r="AF47" i="23"/>
  <c r="AE47" i="23"/>
  <c r="AD47" i="23"/>
  <c r="AC47" i="23"/>
  <c r="Z47" i="23"/>
  <c r="C47" i="23"/>
  <c r="AG46" i="23"/>
  <c r="AF46" i="23"/>
  <c r="AE46" i="23"/>
  <c r="AD46" i="23"/>
  <c r="AH46" i="23" s="1"/>
  <c r="AC46" i="23"/>
  <c r="Z46" i="23"/>
  <c r="C46" i="23"/>
  <c r="AG45" i="23"/>
  <c r="AF45" i="23"/>
  <c r="AE45" i="23"/>
  <c r="AD45" i="23"/>
  <c r="AC45" i="23"/>
  <c r="Z45" i="23"/>
  <c r="C45" i="23"/>
  <c r="AG44" i="23"/>
  <c r="AF44" i="23"/>
  <c r="AE44" i="23"/>
  <c r="AD44" i="23"/>
  <c r="AC44" i="23"/>
  <c r="Z44" i="23"/>
  <c r="C44" i="23"/>
  <c r="AG43" i="23"/>
  <c r="AF43" i="23"/>
  <c r="AE43" i="23"/>
  <c r="AD43" i="23"/>
  <c r="AC43" i="23"/>
  <c r="Z43" i="23"/>
  <c r="C43" i="23"/>
  <c r="AG42" i="23"/>
  <c r="AF42" i="23"/>
  <c r="AE42" i="23"/>
  <c r="AD42" i="23"/>
  <c r="AH42" i="23" s="1"/>
  <c r="AC42" i="23"/>
  <c r="Z42" i="23"/>
  <c r="C42" i="23"/>
  <c r="AG41" i="23"/>
  <c r="AF41" i="23"/>
  <c r="AE41" i="23"/>
  <c r="AD41" i="23"/>
  <c r="AC41" i="23"/>
  <c r="Z41" i="23"/>
  <c r="C41" i="23"/>
  <c r="AG40" i="23"/>
  <c r="AF40" i="23"/>
  <c r="AE40" i="23"/>
  <c r="AD40" i="23"/>
  <c r="AC40" i="23"/>
  <c r="Z40" i="23"/>
  <c r="C40" i="23"/>
  <c r="AG39" i="23"/>
  <c r="AF39" i="23"/>
  <c r="AE39" i="23"/>
  <c r="AD39" i="23"/>
  <c r="AC39" i="23"/>
  <c r="Z39" i="23"/>
  <c r="C39" i="23"/>
  <c r="AG38" i="23"/>
  <c r="AF38" i="23"/>
  <c r="AE38" i="23"/>
  <c r="AD38" i="23"/>
  <c r="AH38" i="23" s="1"/>
  <c r="AC38" i="23"/>
  <c r="Z38" i="23"/>
  <c r="C38" i="23"/>
  <c r="AG37" i="23"/>
  <c r="AF37" i="23"/>
  <c r="AE37" i="23"/>
  <c r="AD37" i="23"/>
  <c r="AC37" i="23"/>
  <c r="Z37" i="23"/>
  <c r="C37" i="23"/>
  <c r="AG36" i="23"/>
  <c r="AF36" i="23"/>
  <c r="AE36" i="23"/>
  <c r="AD36" i="23"/>
  <c r="AC36" i="23"/>
  <c r="Z36" i="23"/>
  <c r="C36" i="23"/>
  <c r="AG35" i="23"/>
  <c r="AF35" i="23"/>
  <c r="AE35" i="23"/>
  <c r="AD35" i="23"/>
  <c r="AC35" i="23"/>
  <c r="Z35" i="23"/>
  <c r="C35" i="23"/>
  <c r="AG34" i="23"/>
  <c r="AF34" i="23"/>
  <c r="AE34" i="23"/>
  <c r="AD34" i="23"/>
  <c r="AH34" i="23" s="1"/>
  <c r="AC34" i="23"/>
  <c r="Z34" i="23"/>
  <c r="C34" i="23"/>
  <c r="AG33" i="23"/>
  <c r="AF33" i="23"/>
  <c r="AE33" i="23"/>
  <c r="AD33" i="23"/>
  <c r="AC33" i="23"/>
  <c r="Z33" i="23"/>
  <c r="C33" i="23"/>
  <c r="AG32" i="23"/>
  <c r="AF32" i="23"/>
  <c r="AE32" i="23"/>
  <c r="AD32" i="23"/>
  <c r="AC32" i="23"/>
  <c r="Z32" i="23"/>
  <c r="C32" i="23"/>
  <c r="AG31" i="23"/>
  <c r="AF31" i="23"/>
  <c r="AE31" i="23"/>
  <c r="AD31" i="23"/>
  <c r="AC31" i="23"/>
  <c r="Z31" i="23"/>
  <c r="C31" i="23"/>
  <c r="AG30" i="23"/>
  <c r="AF30" i="23"/>
  <c r="AE30" i="23"/>
  <c r="AD30" i="23"/>
  <c r="AH30" i="23" s="1"/>
  <c r="AC30" i="23"/>
  <c r="Z30" i="23"/>
  <c r="C30" i="23"/>
  <c r="AG29" i="23"/>
  <c r="AF29" i="23"/>
  <c r="AE29" i="23"/>
  <c r="AD29" i="23"/>
  <c r="AC29" i="23"/>
  <c r="Z29" i="23"/>
  <c r="C29" i="23"/>
  <c r="AG28" i="23"/>
  <c r="AF28" i="23"/>
  <c r="AE28" i="23"/>
  <c r="AD28" i="23"/>
  <c r="AC28" i="23"/>
  <c r="Z28" i="23"/>
  <c r="C28" i="23"/>
  <c r="AG27" i="23"/>
  <c r="AF27" i="23"/>
  <c r="AE27" i="23"/>
  <c r="AD27" i="23"/>
  <c r="AC27" i="23"/>
  <c r="Z27" i="23"/>
  <c r="C27" i="23"/>
  <c r="AG26" i="23"/>
  <c r="AF26" i="23"/>
  <c r="AE26" i="23"/>
  <c r="AD26" i="23"/>
  <c r="AH26" i="23" s="1"/>
  <c r="AC26" i="23"/>
  <c r="Z26" i="23"/>
  <c r="C26" i="23"/>
  <c r="AG25" i="23"/>
  <c r="AF25" i="23"/>
  <c r="AE25" i="23"/>
  <c r="AD25" i="23"/>
  <c r="AC25" i="23"/>
  <c r="Z25" i="23"/>
  <c r="C25" i="23"/>
  <c r="AG24" i="23"/>
  <c r="AF24" i="23"/>
  <c r="AE24" i="23"/>
  <c r="AD24" i="23"/>
  <c r="AC24" i="23"/>
  <c r="Z24" i="23"/>
  <c r="C24" i="23"/>
  <c r="AG23" i="23"/>
  <c r="AF23" i="23"/>
  <c r="AE23" i="23"/>
  <c r="AD23" i="23"/>
  <c r="AC23" i="23"/>
  <c r="Z23" i="23"/>
  <c r="C23" i="23"/>
  <c r="AG22" i="23"/>
  <c r="AF22" i="23"/>
  <c r="AE22" i="23"/>
  <c r="AD22" i="23"/>
  <c r="AH22" i="23" s="1"/>
  <c r="AC22" i="23"/>
  <c r="Z22" i="23"/>
  <c r="C22" i="23"/>
  <c r="AG21" i="23"/>
  <c r="AF21" i="23"/>
  <c r="AE21" i="23"/>
  <c r="AD21" i="23"/>
  <c r="AC21" i="23"/>
  <c r="Z21" i="23"/>
  <c r="C21" i="23"/>
  <c r="AG20" i="23"/>
  <c r="AF20" i="23"/>
  <c r="AE20" i="23"/>
  <c r="AD20" i="23"/>
  <c r="AC20" i="23"/>
  <c r="Z20" i="23"/>
  <c r="C20" i="23"/>
  <c r="AG19" i="23"/>
  <c r="AF19" i="23"/>
  <c r="AE19" i="23"/>
  <c r="AD19" i="23"/>
  <c r="AC19" i="23"/>
  <c r="Z19" i="23"/>
  <c r="C19" i="23"/>
  <c r="AG18" i="23"/>
  <c r="AF18" i="23"/>
  <c r="AE18" i="23"/>
  <c r="AD18" i="23"/>
  <c r="AH18" i="23" s="1"/>
  <c r="AC18" i="23"/>
  <c r="Z18" i="23"/>
  <c r="C18" i="23"/>
  <c r="AG17" i="23"/>
  <c r="AF17" i="23"/>
  <c r="AE17" i="23"/>
  <c r="AD17" i="23"/>
  <c r="AC17" i="23"/>
  <c r="Z17" i="23"/>
  <c r="C17" i="23"/>
  <c r="AG16" i="23"/>
  <c r="AF16" i="23"/>
  <c r="AE16" i="23"/>
  <c r="AD16" i="23"/>
  <c r="AC16" i="23"/>
  <c r="Z16" i="23"/>
  <c r="C16" i="23"/>
  <c r="AG15" i="23"/>
  <c r="AF15" i="23"/>
  <c r="AE15" i="23"/>
  <c r="AD15" i="23"/>
  <c r="AH15" i="23" s="1"/>
  <c r="AC15" i="23"/>
  <c r="Z15" i="23"/>
  <c r="C15" i="23"/>
  <c r="AG14" i="23"/>
  <c r="AF14" i="23"/>
  <c r="AE14" i="23"/>
  <c r="AD14" i="23"/>
  <c r="AC14" i="23"/>
  <c r="Z14" i="23"/>
  <c r="C14" i="23"/>
  <c r="AG13" i="23"/>
  <c r="AF13" i="23"/>
  <c r="AE13" i="23"/>
  <c r="AD13" i="23"/>
  <c r="AC13" i="23"/>
  <c r="Z13" i="23"/>
  <c r="C13" i="23"/>
  <c r="AG12" i="23"/>
  <c r="AF12" i="23"/>
  <c r="AE12" i="23"/>
  <c r="AD12" i="23"/>
  <c r="AC12" i="23"/>
  <c r="Z12" i="23"/>
  <c r="C12" i="23"/>
  <c r="AG11" i="23"/>
  <c r="AF11" i="23"/>
  <c r="AE11" i="23"/>
  <c r="AD11" i="23"/>
  <c r="AH11" i="23" s="1"/>
  <c r="AC11" i="23"/>
  <c r="Z11" i="23"/>
  <c r="C11" i="23"/>
  <c r="AG10" i="23"/>
  <c r="AF10" i="23"/>
  <c r="AE10" i="23"/>
  <c r="AD10" i="23"/>
  <c r="AC10" i="23"/>
  <c r="Z10" i="23"/>
  <c r="C10" i="23"/>
  <c r="AG9" i="23"/>
  <c r="AF9" i="23"/>
  <c r="AE9" i="23"/>
  <c r="AD9" i="23"/>
  <c r="AC9" i="23"/>
  <c r="Z9" i="23"/>
  <c r="C9" i="23"/>
  <c r="AG8" i="23"/>
  <c r="AF8" i="23"/>
  <c r="AE8" i="23"/>
  <c r="AD8" i="23"/>
  <c r="AC8" i="23"/>
  <c r="Z8" i="23"/>
  <c r="C8" i="23"/>
  <c r="AG7" i="23"/>
  <c r="AF7" i="23"/>
  <c r="AE7" i="23"/>
  <c r="AD7" i="23"/>
  <c r="AH7" i="23" s="1"/>
  <c r="AC7" i="23"/>
  <c r="Z7" i="23"/>
  <c r="C7" i="23"/>
  <c r="AG6" i="23"/>
  <c r="AF6" i="23"/>
  <c r="AE6" i="23"/>
  <c r="AD6" i="23"/>
  <c r="AC6" i="23"/>
  <c r="Z6" i="23"/>
  <c r="C6" i="23"/>
  <c r="AG5" i="23"/>
  <c r="AF5" i="23"/>
  <c r="AE5" i="23"/>
  <c r="AD5" i="23"/>
  <c r="AC5" i="23"/>
  <c r="Z5" i="23"/>
  <c r="C5" i="23"/>
  <c r="AG4" i="23"/>
  <c r="AF4" i="23"/>
  <c r="AE4" i="23"/>
  <c r="AD4" i="23"/>
  <c r="AC4" i="23"/>
  <c r="Z4" i="23"/>
  <c r="C4" i="23"/>
  <c r="AG3" i="23"/>
  <c r="AF3" i="23"/>
  <c r="AE3" i="23"/>
  <c r="AD3" i="23"/>
  <c r="AH3" i="23" s="1"/>
  <c r="AC3" i="23"/>
  <c r="Z3" i="23"/>
  <c r="C3" i="23"/>
  <c r="AH106" i="23" l="1"/>
  <c r="AH138" i="23"/>
  <c r="AH154" i="23"/>
  <c r="AH166" i="23"/>
  <c r="AH170" i="23"/>
  <c r="AH174" i="23"/>
  <c r="AH178" i="23"/>
  <c r="AH182" i="23"/>
  <c r="AH186" i="23"/>
  <c r="AH190" i="23"/>
  <c r="AH194" i="23"/>
  <c r="AH198" i="23"/>
  <c r="AH202" i="23"/>
  <c r="AH206" i="23"/>
  <c r="AH210" i="23"/>
  <c r="AH214" i="23"/>
  <c r="AH218" i="23"/>
  <c r="AH222" i="23"/>
  <c r="AH226" i="23"/>
  <c r="AH230" i="23"/>
  <c r="AH234" i="23"/>
  <c r="AH238" i="23"/>
  <c r="AH242" i="23"/>
  <c r="AH6" i="23"/>
  <c r="AH14" i="23"/>
  <c r="AH110" i="23"/>
  <c r="AH114" i="23"/>
  <c r="AH118" i="23"/>
  <c r="AH130" i="23"/>
  <c r="AH134" i="23"/>
  <c r="AH142" i="23"/>
  <c r="AH150" i="23"/>
  <c r="AH158" i="23"/>
  <c r="AH162" i="23"/>
  <c r="AH21" i="23"/>
  <c r="AH29" i="23"/>
  <c r="AH33" i="23"/>
  <c r="AH41" i="23"/>
  <c r="AH45" i="23"/>
  <c r="AH57" i="23"/>
  <c r="AH61" i="23"/>
  <c r="AH77" i="23"/>
  <c r="AH85" i="23"/>
  <c r="AH89" i="23"/>
  <c r="AH101" i="23"/>
  <c r="AH104" i="23"/>
  <c r="AH10" i="23"/>
  <c r="AH122" i="23"/>
  <c r="AH126" i="23"/>
  <c r="AH146" i="23"/>
  <c r="AH5" i="23"/>
  <c r="AH9" i="23"/>
  <c r="AH13" i="23"/>
  <c r="AH17" i="23"/>
  <c r="AH25" i="23"/>
  <c r="AH37" i="23"/>
  <c r="AH49" i="23"/>
  <c r="AH53" i="23"/>
  <c r="AH65" i="23"/>
  <c r="AH69" i="23"/>
  <c r="AH73" i="23"/>
  <c r="AH81" i="23"/>
  <c r="AH93" i="23"/>
  <c r="AH97" i="23"/>
  <c r="AH246" i="23"/>
  <c r="AH250" i="23"/>
  <c r="AH258" i="23"/>
  <c r="AH266" i="23"/>
  <c r="AH270" i="23"/>
  <c r="AH274" i="23"/>
  <c r="AH278" i="23"/>
  <c r="AH282" i="23"/>
  <c r="AH286" i="23"/>
  <c r="AH290" i="23"/>
  <c r="AH294" i="23"/>
  <c r="AH298" i="23"/>
  <c r="AH302" i="23"/>
  <c r="AH306" i="23"/>
  <c r="AH310" i="23"/>
  <c r="AH314" i="23"/>
  <c r="AH318" i="23"/>
  <c r="AH322" i="23"/>
  <c r="AH326" i="23"/>
  <c r="AH330" i="23"/>
  <c r="AH334" i="23"/>
  <c r="AH338" i="23"/>
  <c r="AH342" i="23"/>
  <c r="AH346" i="23"/>
  <c r="AH350" i="23"/>
  <c r="AH354" i="23"/>
  <c r="AH358" i="23"/>
  <c r="AH362" i="23"/>
  <c r="AH366" i="23"/>
  <c r="AH370" i="23"/>
  <c r="AH374" i="23"/>
  <c r="AH378" i="23"/>
  <c r="AH382" i="23"/>
  <c r="AH386" i="23"/>
  <c r="AH390" i="23"/>
  <c r="AH394" i="23"/>
  <c r="AH398" i="23"/>
  <c r="AH402" i="23"/>
  <c r="AH406" i="23"/>
  <c r="AH410" i="23"/>
  <c r="AH414" i="23"/>
  <c r="AH418" i="23"/>
  <c r="AH422" i="23"/>
  <c r="AH426" i="23"/>
  <c r="AH430" i="23"/>
  <c r="AH434" i="23"/>
  <c r="AH438" i="23"/>
  <c r="AH442" i="23"/>
  <c r="AH446" i="23"/>
  <c r="AH450" i="23"/>
  <c r="AH454" i="23"/>
  <c r="AH458" i="23"/>
  <c r="AH462" i="23"/>
  <c r="AH466" i="23"/>
  <c r="AH470" i="23"/>
  <c r="AH474" i="23"/>
  <c r="AH478" i="23"/>
  <c r="AH482" i="23"/>
  <c r="AH486" i="23"/>
  <c r="AH490" i="23"/>
  <c r="AH494" i="23"/>
  <c r="AH498" i="23"/>
  <c r="AH502" i="23"/>
  <c r="AH506" i="23"/>
  <c r="AH510" i="23"/>
  <c r="AH514" i="23"/>
  <c r="AH518" i="23"/>
  <c r="AH522" i="23"/>
  <c r="AH526" i="23"/>
  <c r="AH530" i="23"/>
  <c r="AH534" i="23"/>
  <c r="AH538" i="23"/>
  <c r="AH542" i="23"/>
  <c r="AH546" i="23"/>
  <c r="AH550" i="23"/>
  <c r="AH554" i="23"/>
  <c r="AH558" i="23"/>
  <c r="AH562" i="23"/>
  <c r="AH566" i="23"/>
  <c r="AH570" i="23"/>
  <c r="AH574" i="23"/>
  <c r="AH578" i="23"/>
  <c r="AH582" i="23"/>
  <c r="AH586" i="23"/>
  <c r="AH590" i="23"/>
  <c r="AH254" i="23"/>
  <c r="AH262" i="23"/>
  <c r="AH4" i="23"/>
  <c r="AH8" i="23"/>
  <c r="AH12" i="23"/>
  <c r="AH16" i="23"/>
  <c r="AH20" i="23"/>
  <c r="AH24" i="23"/>
  <c r="AH28" i="23"/>
  <c r="AH32" i="23"/>
  <c r="AH36" i="23"/>
  <c r="AH40" i="23"/>
  <c r="AH44" i="23"/>
  <c r="AH48" i="23"/>
  <c r="AH52" i="23"/>
  <c r="AH56" i="23"/>
  <c r="AH60" i="23"/>
  <c r="AH64" i="23"/>
  <c r="AH68" i="23"/>
  <c r="AH72" i="23"/>
  <c r="AH76" i="23"/>
  <c r="AH80" i="23"/>
  <c r="AH84" i="23"/>
  <c r="AH88" i="23"/>
  <c r="AH92" i="23"/>
  <c r="AH96" i="23"/>
  <c r="AH100" i="23"/>
  <c r="AH105" i="23"/>
  <c r="AH109" i="23"/>
  <c r="AH113" i="23"/>
  <c r="AH117" i="23"/>
  <c r="AH121" i="23"/>
  <c r="AH125" i="23"/>
  <c r="AH129" i="23"/>
  <c r="AH133" i="23"/>
  <c r="AH137" i="23"/>
  <c r="AH141" i="23"/>
  <c r="AH145" i="23"/>
  <c r="AH149" i="23"/>
  <c r="AH153" i="23"/>
  <c r="AH157" i="23"/>
  <c r="AH161" i="23"/>
  <c r="AH165" i="23"/>
  <c r="AH169" i="23"/>
  <c r="AH173" i="23"/>
  <c r="AH177" i="23"/>
  <c r="AH181" i="23"/>
  <c r="AH185" i="23"/>
  <c r="AH189" i="23"/>
  <c r="AH193" i="23"/>
  <c r="AH197" i="23"/>
  <c r="AH201" i="23"/>
  <c r="AH205" i="23"/>
  <c r="AH209" i="23"/>
  <c r="AH213" i="23"/>
  <c r="AH217" i="23"/>
  <c r="AH221" i="23"/>
  <c r="AH225" i="23"/>
  <c r="AH229" i="23"/>
  <c r="AH233" i="23"/>
  <c r="AH237" i="23"/>
  <c r="AH241" i="23"/>
  <c r="AH245" i="23"/>
  <c r="AH249" i="23"/>
  <c r="AH253" i="23"/>
  <c r="AH257" i="23"/>
  <c r="AH261" i="23"/>
  <c r="AH265" i="23"/>
  <c r="AH269" i="23"/>
  <c r="AH273" i="23"/>
  <c r="AH277" i="23"/>
  <c r="AH281" i="23"/>
  <c r="AH285" i="23"/>
  <c r="AH289" i="23"/>
  <c r="AH293" i="23"/>
  <c r="AH297" i="23"/>
  <c r="AH301" i="23"/>
  <c r="AH19" i="23"/>
  <c r="AH23" i="23"/>
  <c r="AH27" i="23"/>
  <c r="AH31" i="23"/>
  <c r="AH35" i="23"/>
  <c r="AH39" i="23"/>
  <c r="AH43" i="23"/>
  <c r="AH47" i="23"/>
  <c r="AH51" i="23"/>
  <c r="AH55" i="23"/>
  <c r="AH59" i="23"/>
  <c r="AH63" i="23"/>
  <c r="AH67" i="23"/>
  <c r="AH71" i="23"/>
  <c r="AH75" i="23"/>
  <c r="AH79" i="23"/>
  <c r="AH83" i="23"/>
  <c r="AH87" i="23"/>
  <c r="AH91" i="23"/>
  <c r="AH95" i="23"/>
  <c r="AH99" i="23"/>
  <c r="AH103" i="23"/>
  <c r="AH108" i="23"/>
  <c r="AH112" i="23"/>
  <c r="AH116" i="23"/>
  <c r="AH120" i="23"/>
  <c r="AH124" i="23"/>
  <c r="AH128" i="23"/>
  <c r="AH132" i="23"/>
  <c r="AH136" i="23"/>
  <c r="AH140" i="23"/>
  <c r="AH144" i="23"/>
  <c r="AH148" i="23"/>
  <c r="AH152" i="23"/>
  <c r="AH156" i="23"/>
  <c r="AH160" i="23"/>
  <c r="AH164" i="23"/>
  <c r="AH168" i="23"/>
  <c r="AH172" i="23"/>
  <c r="AH176" i="23"/>
  <c r="AH180" i="23"/>
  <c r="AH184" i="23"/>
  <c r="AH188" i="23"/>
  <c r="AH192" i="23"/>
  <c r="AH196" i="23"/>
  <c r="AH200" i="23"/>
  <c r="AH204" i="23"/>
  <c r="AH208" i="23"/>
  <c r="AH212" i="23"/>
  <c r="AH216" i="23"/>
  <c r="AH220" i="23"/>
  <c r="AH224" i="23"/>
  <c r="AH228" i="23"/>
  <c r="AH232" i="23"/>
  <c r="AH236" i="23"/>
  <c r="AH240" i="23"/>
  <c r="AH244" i="23"/>
  <c r="AH248" i="23"/>
  <c r="AH252" i="23"/>
  <c r="AH256" i="23"/>
  <c r="AH260" i="23"/>
  <c r="AH264" i="23"/>
  <c r="AH268" i="23"/>
  <c r="AH272" i="23"/>
  <c r="AH276" i="23"/>
  <c r="AH280" i="23"/>
  <c r="AH284" i="23"/>
  <c r="AH288" i="23"/>
  <c r="AH292" i="23"/>
  <c r="AH296" i="23"/>
  <c r="AH300" i="23"/>
  <c r="AH305" i="23"/>
  <c r="AH309" i="23"/>
  <c r="AH313" i="23"/>
  <c r="AH317" i="23"/>
  <c r="AH321" i="23"/>
  <c r="AH325" i="23"/>
  <c r="AH329" i="23"/>
  <c r="AH333" i="23"/>
  <c r="AH337" i="23"/>
  <c r="AH341" i="23"/>
  <c r="AH345" i="23"/>
  <c r="AH349" i="23"/>
  <c r="AH353" i="23"/>
  <c r="AH357" i="23"/>
  <c r="AH361" i="23"/>
  <c r="AH365" i="23"/>
  <c r="AH369" i="23"/>
  <c r="AH373" i="23"/>
  <c r="AH377" i="23"/>
  <c r="AH381" i="23"/>
  <c r="AH385" i="23"/>
  <c r="AH389" i="23"/>
  <c r="AH393" i="23"/>
  <c r="AH397" i="23"/>
  <c r="AH401" i="23"/>
  <c r="AH405" i="23"/>
  <c r="AH409" i="23"/>
  <c r="AH413" i="23"/>
  <c r="AH417" i="23"/>
  <c r="AH421" i="23"/>
  <c r="AH425" i="23"/>
  <c r="AH429" i="23"/>
  <c r="AH433" i="23"/>
  <c r="AH437" i="23"/>
  <c r="AH441" i="23"/>
  <c r="AH445" i="23"/>
  <c r="AH449" i="23"/>
  <c r="AH453" i="23"/>
  <c r="AH457" i="23"/>
  <c r="AH461" i="23"/>
  <c r="AH465" i="23"/>
  <c r="AH469" i="23"/>
  <c r="AH473" i="23"/>
  <c r="AH477" i="23"/>
  <c r="AH481" i="23"/>
  <c r="AH485" i="23"/>
  <c r="AH489" i="23"/>
  <c r="AH493" i="23"/>
  <c r="AH497" i="23"/>
  <c r="AH501" i="23"/>
  <c r="AH505" i="23"/>
  <c r="AH509" i="23"/>
  <c r="AH513" i="23"/>
  <c r="AH517" i="23"/>
  <c r="AH521" i="23"/>
  <c r="AH525" i="23"/>
  <c r="AH529" i="23"/>
  <c r="AH533" i="23"/>
  <c r="AH537" i="23"/>
  <c r="AH541" i="23"/>
  <c r="AH545" i="23"/>
  <c r="AH549" i="23"/>
  <c r="AH553" i="23"/>
  <c r="AH557" i="23"/>
  <c r="AH561" i="23"/>
  <c r="AH565" i="23"/>
  <c r="AH569" i="23"/>
  <c r="AH573" i="23"/>
  <c r="AH577" i="23"/>
  <c r="AH581" i="23"/>
  <c r="AH585" i="23"/>
  <c r="AH589" i="23"/>
  <c r="AH593" i="23"/>
  <c r="AH597" i="23"/>
  <c r="AH601" i="23"/>
  <c r="AH605" i="23"/>
  <c r="AH609" i="23"/>
  <c r="AH613" i="23"/>
  <c r="AH617" i="23"/>
  <c r="AH621" i="23"/>
  <c r="AH625" i="23"/>
  <c r="AH629" i="23"/>
  <c r="AH633" i="23"/>
  <c r="AH637" i="23"/>
  <c r="AH641" i="23"/>
  <c r="AH304" i="23"/>
  <c r="AH308" i="23"/>
  <c r="AH312" i="23"/>
  <c r="AH316" i="23"/>
  <c r="AH320" i="23"/>
  <c r="AH324" i="23"/>
  <c r="AH328" i="23"/>
  <c r="AH332" i="23"/>
  <c r="AH336" i="23"/>
  <c r="AH340" i="23"/>
  <c r="AH344" i="23"/>
  <c r="AH348" i="23"/>
  <c r="AH352" i="23"/>
  <c r="AH356" i="23"/>
  <c r="AH360" i="23"/>
  <c r="AH364" i="23"/>
  <c r="AH368" i="23"/>
  <c r="AH372" i="23"/>
  <c r="AH376" i="23"/>
  <c r="AH380" i="23"/>
  <c r="AH384" i="23"/>
  <c r="AH388" i="23"/>
  <c r="AH392" i="23"/>
  <c r="AH396" i="23"/>
  <c r="AH400" i="23"/>
  <c r="AH404" i="23"/>
  <c r="AH408" i="23"/>
  <c r="AH412" i="23"/>
  <c r="AH416" i="23"/>
  <c r="AH420" i="23"/>
  <c r="AH424" i="23"/>
  <c r="AH428" i="23"/>
  <c r="AH432" i="23"/>
  <c r="AH436" i="23"/>
  <c r="AH440" i="23"/>
  <c r="AH444" i="23"/>
  <c r="AH448" i="23"/>
  <c r="AH452" i="23"/>
  <c r="AH456" i="23"/>
  <c r="AH460" i="23"/>
  <c r="AH464" i="23"/>
  <c r="AH468" i="23"/>
  <c r="AH472" i="23"/>
  <c r="AH476" i="23"/>
  <c r="AH480" i="23"/>
  <c r="AH484" i="23"/>
  <c r="AH488" i="23"/>
  <c r="AH492" i="23"/>
  <c r="AH496" i="23"/>
  <c r="AH500" i="23"/>
  <c r="AH504" i="23"/>
  <c r="AH508" i="23"/>
  <c r="AH512" i="23"/>
  <c r="AH516" i="23"/>
  <c r="AH520" i="23"/>
  <c r="AH524" i="23"/>
  <c r="AH528" i="23"/>
  <c r="AH532" i="23"/>
  <c r="AH536" i="23"/>
  <c r="AH540" i="23"/>
  <c r="AH544" i="23"/>
  <c r="AH548" i="23"/>
  <c r="AH552" i="23"/>
  <c r="AH556" i="23"/>
  <c r="AH560" i="23"/>
  <c r="AH564" i="23"/>
  <c r="AH568" i="23"/>
  <c r="AH572" i="23"/>
  <c r="AH576" i="23"/>
  <c r="AH580" i="23"/>
  <c r="AH584" i="23"/>
  <c r="AH588" i="23"/>
  <c r="AH594" i="23"/>
  <c r="AH598" i="23"/>
  <c r="AH602" i="23"/>
  <c r="AH606" i="23"/>
  <c r="AH610" i="23"/>
  <c r="AH614" i="23"/>
  <c r="AH618" i="23"/>
  <c r="AH622" i="23"/>
  <c r="AH626" i="23"/>
  <c r="AH630" i="23"/>
  <c r="AH634" i="23"/>
  <c r="AH638" i="23"/>
  <c r="AH642" i="23"/>
  <c r="AH646" i="23"/>
  <c r="AH650" i="23"/>
  <c r="AH654" i="23"/>
  <c r="AH658" i="23"/>
  <c r="AH662" i="23"/>
  <c r="AH666" i="23"/>
  <c r="AH670" i="23"/>
  <c r="AH674" i="23"/>
  <c r="AH678" i="23"/>
  <c r="AH682" i="23"/>
  <c r="AH686" i="23"/>
  <c r="AH690" i="23"/>
  <c r="AH694" i="23"/>
  <c r="AH698" i="23"/>
  <c r="AH702" i="23"/>
  <c r="AH706" i="23"/>
  <c r="AH710" i="23"/>
  <c r="AH714" i="23"/>
  <c r="AH718" i="23"/>
  <c r="AH722" i="23"/>
  <c r="AH726" i="23"/>
  <c r="AH730" i="23"/>
  <c r="AH734" i="23"/>
  <c r="AH738" i="23"/>
  <c r="AH742" i="23"/>
  <c r="AH746" i="23"/>
  <c r="AH750" i="23"/>
  <c r="AH754" i="23"/>
  <c r="AH758" i="23"/>
  <c r="AH762" i="23"/>
  <c r="AH766" i="23"/>
  <c r="AH770" i="23"/>
  <c r="AH774" i="23"/>
  <c r="AH778" i="23"/>
  <c r="AH782" i="23"/>
  <c r="AH786" i="23"/>
  <c r="AH790" i="23"/>
  <c r="AH794" i="23"/>
  <c r="AH798" i="23"/>
  <c r="AH802" i="23"/>
  <c r="AH806" i="23"/>
  <c r="AH810" i="23"/>
  <c r="AH814" i="23"/>
  <c r="AH818" i="23"/>
  <c r="AH822" i="23"/>
  <c r="AH826" i="23"/>
  <c r="AH830" i="23"/>
  <c r="AH834" i="23"/>
  <c r="AH838" i="23"/>
  <c r="AH842" i="23"/>
  <c r="AH846" i="23"/>
  <c r="AH645" i="23"/>
  <c r="AH649" i="23"/>
  <c r="AH653" i="23"/>
  <c r="AH657" i="23"/>
  <c r="AH661" i="23"/>
  <c r="AH665" i="23"/>
  <c r="AH669" i="23"/>
  <c r="AH673" i="23"/>
  <c r="AH677" i="23"/>
  <c r="AH681" i="23"/>
  <c r="AH685" i="23"/>
  <c r="AH689" i="23"/>
  <c r="AH693" i="23"/>
  <c r="AH697" i="23"/>
  <c r="AH701" i="23"/>
  <c r="AH705" i="23"/>
  <c r="AH709" i="23"/>
  <c r="AH713" i="23"/>
  <c r="AH717" i="23"/>
  <c r="AH721" i="23"/>
  <c r="AH725" i="23"/>
  <c r="AH729" i="23"/>
  <c r="AH733" i="23"/>
  <c r="AH737" i="23"/>
  <c r="AH741" i="23"/>
  <c r="AH745" i="23"/>
  <c r="AH749" i="23"/>
  <c r="AH753" i="23"/>
  <c r="AH757" i="23"/>
  <c r="AH761" i="23"/>
  <c r="AH765" i="23"/>
  <c r="AH769" i="23"/>
  <c r="AH773" i="23"/>
  <c r="AH777" i="23"/>
  <c r="AH781" i="23"/>
  <c r="AH785" i="23"/>
  <c r="AH789" i="23"/>
  <c r="AH793" i="23"/>
  <c r="AH797" i="23"/>
  <c r="AH801" i="23"/>
  <c r="AH805" i="23"/>
  <c r="AH809" i="23"/>
  <c r="AH813" i="23"/>
  <c r="AH817" i="23"/>
  <c r="AH821" i="23"/>
  <c r="AH825" i="23"/>
  <c r="AH829" i="23"/>
  <c r="AH833" i="23"/>
  <c r="AH837" i="23"/>
  <c r="AH841" i="23"/>
  <c r="AH845" i="23"/>
  <c r="AH592" i="23"/>
  <c r="AH596" i="23"/>
  <c r="AH600" i="23"/>
  <c r="AH604" i="23"/>
  <c r="AH608" i="23"/>
  <c r="AH612" i="23"/>
  <c r="AH616" i="23"/>
  <c r="AH620" i="23"/>
  <c r="AH624" i="23"/>
  <c r="AH628" i="23"/>
  <c r="AH632" i="23"/>
  <c r="AH636" i="23"/>
  <c r="AH640" i="23"/>
  <c r="AH644" i="23"/>
  <c r="AH648" i="23"/>
  <c r="AH652" i="23"/>
  <c r="AH656" i="23"/>
  <c r="AH660" i="23"/>
  <c r="AH664" i="23"/>
  <c r="AH668" i="23"/>
  <c r="AH672" i="23"/>
  <c r="AH676" i="23"/>
  <c r="AH680" i="23"/>
  <c r="AH684" i="23"/>
  <c r="AH688" i="23"/>
  <c r="AH692" i="23"/>
  <c r="AH696" i="23"/>
  <c r="AH700" i="23"/>
  <c r="AH704" i="23"/>
  <c r="AH708" i="23"/>
  <c r="AH712" i="23"/>
  <c r="AH716" i="23"/>
  <c r="AH720" i="23"/>
  <c r="AH724" i="23"/>
  <c r="AH728" i="23"/>
  <c r="AH732" i="23"/>
  <c r="AH736" i="23"/>
  <c r="AH740" i="23"/>
  <c r="AH744" i="23"/>
  <c r="AH748" i="23"/>
  <c r="AH752" i="23"/>
  <c r="AH756" i="23"/>
  <c r="AH760" i="23"/>
  <c r="AH764" i="23"/>
  <c r="AH768" i="23"/>
  <c r="AH772" i="23"/>
  <c r="AH776" i="23"/>
  <c r="AH780" i="23"/>
  <c r="AH784" i="23"/>
  <c r="AH788" i="23"/>
  <c r="AH792" i="23"/>
  <c r="AH796" i="23"/>
  <c r="AH800" i="23"/>
  <c r="AH804" i="23"/>
  <c r="AH808" i="23"/>
  <c r="AH812" i="23"/>
  <c r="AH816" i="23"/>
  <c r="AH820" i="23"/>
  <c r="AH824" i="23"/>
  <c r="AH828" i="23"/>
  <c r="AH832" i="23"/>
  <c r="AH836" i="23"/>
  <c r="AH840" i="23"/>
  <c r="AH844" i="23"/>
  <c r="AH851" i="23"/>
  <c r="AH855" i="23"/>
  <c r="AH859" i="23"/>
  <c r="AH863" i="23"/>
  <c r="AH867" i="23"/>
  <c r="AH871" i="23"/>
  <c r="AH875" i="23"/>
  <c r="AH879" i="23"/>
  <c r="AH883" i="23"/>
  <c r="AH887" i="23"/>
  <c r="AH891" i="23"/>
  <c r="AH895" i="23"/>
  <c r="AH899" i="23"/>
  <c r="AH903" i="23"/>
  <c r="AH907" i="23"/>
  <c r="AH911" i="23"/>
  <c r="AH915" i="23"/>
  <c r="AH919" i="23"/>
  <c r="AH923" i="23"/>
  <c r="AH927" i="23"/>
  <c r="AH931" i="23"/>
  <c r="AH850" i="23"/>
  <c r="AH854" i="23"/>
  <c r="AH858" i="23"/>
  <c r="AH862" i="23"/>
  <c r="AH866" i="23"/>
  <c r="AH870" i="23"/>
  <c r="AH874" i="23"/>
  <c r="AH849" i="23"/>
  <c r="AH853" i="23"/>
  <c r="AH857" i="23"/>
  <c r="AH861" i="23"/>
  <c r="AH865" i="23"/>
  <c r="AH869" i="23"/>
  <c r="AH873" i="23"/>
  <c r="AH877" i="23"/>
  <c r="AH881" i="23"/>
  <c r="AH885" i="23"/>
  <c r="AH889" i="23"/>
  <c r="AH893" i="23"/>
  <c r="AH897" i="23"/>
  <c r="AH901" i="23"/>
  <c r="AH905" i="23"/>
  <c r="AH909" i="23"/>
  <c r="AH913" i="23"/>
  <c r="AH917" i="23"/>
  <c r="AH921" i="23"/>
  <c r="AH925" i="23"/>
  <c r="AH929" i="23"/>
  <c r="AH848" i="23"/>
  <c r="AH852" i="23"/>
  <c r="AH856" i="23"/>
  <c r="AH860" i="23"/>
  <c r="AH864" i="23"/>
  <c r="AH868" i="23"/>
  <c r="AH872" i="23"/>
  <c r="AH876" i="23"/>
  <c r="AH880" i="23"/>
  <c r="AH884" i="23"/>
  <c r="AH888" i="23"/>
  <c r="AH892" i="23"/>
  <c r="AH896" i="23"/>
  <c r="AH900" i="23"/>
  <c r="AH904" i="23"/>
  <c r="AH908" i="23"/>
  <c r="AH912" i="23"/>
  <c r="AH916" i="23"/>
  <c r="AH920" i="23"/>
  <c r="AH924" i="23"/>
  <c r="AH928" i="23"/>
  <c r="AH932" i="23"/>
  <c r="AG78" i="20" l="1"/>
  <c r="AG79" i="20"/>
  <c r="AG80" i="20"/>
  <c r="AG81" i="20"/>
  <c r="AG82" i="20"/>
  <c r="AG83" i="20"/>
  <c r="AG84" i="20"/>
  <c r="AG85" i="20"/>
  <c r="AG86" i="20"/>
  <c r="AG87" i="20"/>
  <c r="AG88" i="20"/>
  <c r="AG89" i="20"/>
  <c r="AG90" i="20"/>
  <c r="AG91" i="20"/>
  <c r="AG92" i="20"/>
  <c r="AG93" i="20"/>
  <c r="AG94" i="20"/>
  <c r="AG95" i="20"/>
  <c r="AG96" i="20"/>
  <c r="AG97" i="20"/>
  <c r="AG98" i="20"/>
  <c r="AG99" i="20"/>
  <c r="AG100" i="20"/>
  <c r="AG101" i="20"/>
  <c r="AG102" i="20"/>
  <c r="AG103" i="20"/>
  <c r="AG104" i="20"/>
  <c r="AG105" i="20"/>
  <c r="AG106" i="20"/>
  <c r="AG107" i="20"/>
  <c r="AG108" i="20"/>
  <c r="AG109" i="20"/>
  <c r="AG110" i="20"/>
  <c r="AG111" i="20"/>
  <c r="AG112" i="20"/>
  <c r="AG113" i="20"/>
  <c r="AG114" i="20"/>
  <c r="AG115" i="20"/>
  <c r="AG116" i="20"/>
  <c r="AG117" i="20"/>
  <c r="AG118" i="20"/>
  <c r="AG119" i="20"/>
  <c r="AG120" i="20"/>
  <c r="AG121" i="20"/>
  <c r="AG122" i="20"/>
  <c r="AG123" i="20"/>
  <c r="AG124" i="20"/>
  <c r="AG125" i="20"/>
  <c r="AG126" i="20"/>
  <c r="AG127" i="20"/>
  <c r="AG128" i="20"/>
  <c r="AG129" i="20"/>
  <c r="AG130" i="20"/>
  <c r="AG131" i="20"/>
  <c r="AG132" i="20"/>
  <c r="AG133" i="20"/>
  <c r="AG134" i="20"/>
  <c r="AG135" i="20"/>
  <c r="AG136" i="20"/>
  <c r="AG137" i="20"/>
  <c r="AG138" i="20"/>
  <c r="AG139" i="20"/>
  <c r="AG140" i="20"/>
  <c r="AG141" i="20"/>
  <c r="AG142" i="20"/>
  <c r="AG143" i="20"/>
  <c r="AG144" i="20"/>
  <c r="AG145" i="20"/>
  <c r="AG146" i="20"/>
  <c r="AG147" i="20"/>
  <c r="AG148" i="20"/>
  <c r="AG149" i="20"/>
  <c r="AG150" i="20"/>
  <c r="AG151" i="20"/>
  <c r="AG152" i="20"/>
  <c r="AG153" i="20"/>
  <c r="AG154" i="20"/>
  <c r="AG155" i="20"/>
  <c r="AG156" i="20"/>
  <c r="AG157" i="20"/>
  <c r="AG158" i="20"/>
  <c r="AG159" i="20"/>
  <c r="AG160" i="20"/>
  <c r="AG161" i="20"/>
  <c r="AG162" i="20"/>
  <c r="AG163" i="20"/>
  <c r="AG164" i="20"/>
  <c r="AG165" i="20"/>
  <c r="AG166" i="20"/>
  <c r="AG167" i="20"/>
  <c r="AG168" i="20"/>
  <c r="AG169" i="20"/>
  <c r="AG170" i="20"/>
  <c r="AG171" i="20"/>
  <c r="AG172" i="20"/>
  <c r="AG173" i="20"/>
  <c r="AG174" i="20"/>
  <c r="AG175" i="20"/>
  <c r="AG176" i="20"/>
  <c r="AG177" i="20"/>
  <c r="AG178" i="20"/>
  <c r="AG179" i="20"/>
  <c r="AG180" i="20"/>
  <c r="AG181" i="20"/>
  <c r="AG182" i="20"/>
  <c r="AG183" i="20"/>
  <c r="AG184" i="20"/>
  <c r="AG185" i="20"/>
  <c r="AG186" i="20"/>
  <c r="AG187" i="20"/>
  <c r="AG188" i="20"/>
  <c r="AG189" i="20"/>
  <c r="AG190" i="20"/>
  <c r="AG191" i="20"/>
  <c r="AG192" i="20"/>
  <c r="AG193" i="20"/>
  <c r="AG194" i="20"/>
  <c r="AG195" i="20"/>
  <c r="AG196" i="20"/>
  <c r="AG197" i="20"/>
  <c r="AG198" i="20"/>
  <c r="AG199" i="20"/>
  <c r="AG200" i="20"/>
  <c r="AG201" i="20"/>
  <c r="AG202" i="20"/>
  <c r="AG203" i="20"/>
  <c r="AG204" i="20"/>
  <c r="AG205" i="20"/>
  <c r="AG206" i="20"/>
  <c r="AG207" i="20"/>
  <c r="AG208" i="20"/>
  <c r="AG209" i="20"/>
  <c r="AG210" i="20"/>
  <c r="AG211" i="20"/>
  <c r="AG212" i="20"/>
  <c r="AG213" i="20"/>
  <c r="AG214" i="20"/>
  <c r="AG215" i="20"/>
  <c r="AG216" i="20"/>
  <c r="AG217" i="20"/>
  <c r="AG218" i="20"/>
  <c r="AG219" i="20"/>
  <c r="AG220" i="20"/>
  <c r="AG221" i="20"/>
  <c r="AG222" i="20"/>
  <c r="AG223" i="20"/>
  <c r="AG224" i="20"/>
  <c r="AG225" i="20"/>
  <c r="AG226" i="20"/>
  <c r="AG227" i="20"/>
  <c r="AG228" i="20"/>
  <c r="AG229" i="20"/>
  <c r="AG230" i="20"/>
  <c r="AG231" i="20"/>
  <c r="AG232" i="20"/>
  <c r="AG233" i="20"/>
  <c r="AG234" i="20"/>
  <c r="AG235" i="20"/>
  <c r="AG236" i="20"/>
  <c r="AG237" i="20"/>
  <c r="AG238" i="20"/>
  <c r="AG239" i="20"/>
  <c r="AG240" i="20"/>
  <c r="AG241" i="20"/>
  <c r="AG242" i="20"/>
  <c r="AG243" i="20"/>
  <c r="AG244" i="20"/>
  <c r="AG245" i="20"/>
  <c r="AG246" i="20"/>
  <c r="AG247" i="20"/>
  <c r="AG248" i="20"/>
  <c r="AG249" i="20"/>
  <c r="AG250" i="20"/>
  <c r="AG251" i="20"/>
  <c r="AG252" i="20"/>
  <c r="AG253" i="20"/>
  <c r="AG254" i="20"/>
  <c r="AG255" i="20"/>
  <c r="AG256" i="20"/>
  <c r="AG257" i="20"/>
  <c r="AG258" i="20"/>
  <c r="AG259" i="20"/>
  <c r="AG260" i="20"/>
  <c r="AG261" i="20"/>
  <c r="AG262" i="20"/>
  <c r="AG263" i="20"/>
  <c r="AG264" i="20"/>
  <c r="AG265" i="20"/>
  <c r="AG266" i="20"/>
  <c r="AG267" i="20"/>
  <c r="AG268" i="20"/>
  <c r="AG269" i="20"/>
  <c r="AG270" i="20"/>
  <c r="AG271" i="20"/>
  <c r="AG272" i="20"/>
  <c r="AG273" i="20"/>
  <c r="AG274" i="20"/>
  <c r="AG275" i="20"/>
  <c r="AG276" i="20"/>
  <c r="AG277" i="20"/>
  <c r="AG278" i="20"/>
  <c r="AG279" i="20"/>
  <c r="AG280" i="20"/>
  <c r="AG281" i="20"/>
  <c r="AG282" i="20"/>
  <c r="AG283" i="20"/>
  <c r="AG284" i="20"/>
  <c r="AG285" i="20"/>
  <c r="AG286" i="20"/>
  <c r="AG287" i="20"/>
  <c r="AG288" i="20"/>
  <c r="AG289" i="20"/>
  <c r="AG290" i="20"/>
  <c r="AG291" i="20"/>
  <c r="AG292" i="20"/>
  <c r="AG293" i="20"/>
  <c r="AG294" i="20"/>
  <c r="AG295" i="20"/>
  <c r="AG296" i="20"/>
  <c r="AG297" i="20"/>
  <c r="AG298" i="20"/>
  <c r="AG299" i="20"/>
  <c r="AG300" i="20"/>
  <c r="AG301" i="20"/>
  <c r="AG302" i="20"/>
  <c r="AG303" i="20"/>
  <c r="AG304" i="20"/>
  <c r="AG305" i="20"/>
  <c r="AG306" i="20"/>
  <c r="AG307" i="20"/>
  <c r="AG308" i="20"/>
  <c r="AG309" i="20"/>
  <c r="AG310" i="20"/>
  <c r="AG311" i="20"/>
  <c r="AG312" i="20"/>
  <c r="AG313" i="20"/>
  <c r="AG314" i="20"/>
  <c r="AG315" i="20"/>
  <c r="AG316" i="20"/>
  <c r="AG317" i="20"/>
  <c r="AG318" i="20"/>
  <c r="AG319" i="20"/>
  <c r="AG320" i="20"/>
  <c r="AG321" i="20"/>
  <c r="AG322" i="20"/>
  <c r="AG323" i="20"/>
  <c r="AG324" i="20"/>
  <c r="AG325" i="20"/>
  <c r="AG326" i="20"/>
  <c r="AG327" i="20"/>
  <c r="AG328" i="20"/>
  <c r="AG329" i="20"/>
  <c r="AG330" i="20"/>
  <c r="AG331" i="20"/>
  <c r="AG332" i="20"/>
  <c r="AG333" i="20"/>
  <c r="AG334" i="20"/>
  <c r="AG335" i="20"/>
  <c r="AG336" i="20"/>
  <c r="AG337" i="20"/>
  <c r="AG338" i="20"/>
  <c r="AG339" i="20"/>
  <c r="AG340" i="20"/>
  <c r="AG341" i="20"/>
  <c r="AG342" i="20"/>
  <c r="AG343" i="20"/>
  <c r="AG344" i="20"/>
  <c r="AG345" i="20"/>
  <c r="AG346" i="20"/>
  <c r="AG347" i="20"/>
  <c r="AG348" i="20"/>
  <c r="AG349" i="20"/>
  <c r="AG350" i="20"/>
  <c r="AG351" i="20"/>
  <c r="AG352" i="20"/>
  <c r="AG353" i="20"/>
  <c r="AG354" i="20"/>
  <c r="AG355" i="20"/>
  <c r="AG356" i="20"/>
  <c r="AG357" i="20"/>
  <c r="AG358" i="20"/>
  <c r="AG359" i="20"/>
  <c r="AG360" i="20"/>
  <c r="AG361" i="20"/>
  <c r="AG362" i="20"/>
  <c r="AG363" i="20"/>
  <c r="AG364" i="20"/>
  <c r="AG365" i="20"/>
  <c r="AG366" i="20"/>
  <c r="AG367" i="20"/>
  <c r="AG368" i="20"/>
  <c r="AG369" i="20"/>
  <c r="AG370" i="20"/>
  <c r="AG371" i="20"/>
  <c r="AG372" i="20"/>
  <c r="AG373" i="20"/>
  <c r="AG374" i="20"/>
  <c r="AG375" i="20"/>
  <c r="AG376" i="20"/>
  <c r="AG377" i="20"/>
  <c r="AG378" i="20"/>
  <c r="AG379" i="20"/>
  <c r="AG380" i="20"/>
  <c r="AG381" i="20"/>
  <c r="AG382" i="20"/>
  <c r="AG383" i="20"/>
  <c r="AG384" i="20"/>
  <c r="AG385" i="20"/>
  <c r="AG386" i="20"/>
  <c r="AG387" i="20"/>
  <c r="AG388" i="20"/>
  <c r="AG389" i="20"/>
  <c r="AG390" i="20"/>
  <c r="AG391" i="20"/>
  <c r="AG392" i="20"/>
  <c r="AG393" i="20"/>
  <c r="AG394" i="20"/>
  <c r="AG395" i="20"/>
  <c r="AG396" i="20"/>
  <c r="AG397" i="20"/>
  <c r="AG398" i="20"/>
  <c r="AG399" i="20"/>
  <c r="AG400" i="20"/>
  <c r="AG401" i="20"/>
  <c r="AG402" i="20"/>
  <c r="AG403" i="20"/>
  <c r="AG404" i="20"/>
  <c r="AG405" i="20"/>
  <c r="AG406" i="20"/>
  <c r="AG407" i="20"/>
  <c r="AG408" i="20"/>
  <c r="AG409" i="20"/>
  <c r="AG410" i="20"/>
  <c r="AG411" i="20"/>
  <c r="AG412" i="20"/>
  <c r="AG413" i="20"/>
  <c r="AG414" i="20"/>
  <c r="AG415" i="20"/>
  <c r="AG416" i="20"/>
  <c r="AG417" i="20"/>
  <c r="AG418" i="20"/>
  <c r="AG419" i="20"/>
  <c r="AG420" i="20"/>
  <c r="AG421" i="20"/>
  <c r="AG422" i="20"/>
  <c r="AG423" i="20"/>
  <c r="AG424" i="20"/>
  <c r="AG425" i="20"/>
  <c r="AG426" i="20"/>
  <c r="AG427" i="20"/>
  <c r="AG428" i="20"/>
  <c r="AG429" i="20"/>
  <c r="AG430" i="20"/>
  <c r="AG431" i="20"/>
  <c r="AG432" i="20"/>
  <c r="AG433" i="20"/>
  <c r="AG434" i="20"/>
  <c r="AG435" i="20"/>
  <c r="AG436" i="20"/>
  <c r="AG437" i="20"/>
  <c r="AG438" i="20"/>
  <c r="AG439" i="20"/>
  <c r="AG440" i="20"/>
  <c r="AG441" i="20"/>
  <c r="AG442" i="20"/>
  <c r="AG443" i="20"/>
  <c r="AG444" i="20"/>
  <c r="AG445" i="20"/>
  <c r="AG446" i="20"/>
  <c r="AG447" i="20"/>
  <c r="AG448" i="20"/>
  <c r="AG449" i="20"/>
  <c r="AG450" i="20"/>
  <c r="AG451" i="20"/>
  <c r="AG452" i="20"/>
  <c r="AG453" i="20"/>
  <c r="AG454" i="20"/>
  <c r="AG455" i="20"/>
  <c r="AG456" i="20"/>
  <c r="AG457" i="20"/>
  <c r="AG458" i="20"/>
  <c r="AG459" i="20"/>
  <c r="AG460" i="20"/>
  <c r="AG461" i="20"/>
  <c r="AG462" i="20"/>
  <c r="AG463" i="20"/>
  <c r="AG464" i="20"/>
  <c r="AG465" i="20"/>
  <c r="AG466" i="20"/>
  <c r="AG467" i="20"/>
  <c r="AG468" i="20"/>
  <c r="AG469" i="20"/>
  <c r="AG470" i="20"/>
  <c r="AG471" i="20"/>
  <c r="AG472" i="20"/>
  <c r="AG473" i="20"/>
  <c r="AG474" i="20"/>
  <c r="AG475" i="20"/>
  <c r="AG476" i="20"/>
  <c r="AG477" i="20"/>
  <c r="AG478" i="20"/>
  <c r="AG479" i="20"/>
  <c r="AG480" i="20"/>
  <c r="AG481" i="20"/>
  <c r="AG482" i="20"/>
  <c r="AG483" i="20"/>
  <c r="AG484" i="20"/>
  <c r="AG485" i="20"/>
  <c r="AG486" i="20"/>
  <c r="AG487" i="20"/>
  <c r="AG488" i="20"/>
  <c r="AG489" i="20"/>
  <c r="AG490" i="20"/>
  <c r="AG491" i="20"/>
  <c r="AG492" i="20"/>
  <c r="AG493" i="20"/>
  <c r="AG494" i="20"/>
  <c r="AG495" i="20"/>
  <c r="AG496" i="20"/>
  <c r="AG497" i="20"/>
  <c r="AG498" i="20"/>
  <c r="AG499" i="20"/>
  <c r="AG500" i="20"/>
  <c r="AG501" i="20"/>
  <c r="AG502" i="20"/>
  <c r="AG503" i="20"/>
  <c r="AG504" i="20"/>
  <c r="AG505" i="20"/>
  <c r="AG506" i="20"/>
  <c r="AG507" i="20"/>
  <c r="AG508" i="20"/>
  <c r="AG509" i="20"/>
  <c r="AG510" i="20"/>
  <c r="AG511" i="20"/>
  <c r="AG512" i="20"/>
  <c r="AG513" i="20"/>
  <c r="AG514" i="20"/>
  <c r="AG515" i="20"/>
  <c r="AG516" i="20"/>
  <c r="AG517" i="20"/>
  <c r="AG518" i="20"/>
  <c r="AG519" i="20"/>
  <c r="AG520" i="20"/>
  <c r="AG521" i="20"/>
  <c r="AG522" i="20"/>
  <c r="AG523" i="20"/>
  <c r="AG524" i="20"/>
  <c r="AG525" i="20"/>
  <c r="AG526" i="20"/>
  <c r="AG527" i="20"/>
  <c r="AG528" i="20"/>
  <c r="AG529" i="20"/>
  <c r="AG530" i="20"/>
  <c r="AG531" i="20"/>
  <c r="AG532" i="20"/>
  <c r="AG533" i="20"/>
  <c r="AG534" i="20"/>
  <c r="AG535" i="20"/>
  <c r="AG536" i="20"/>
  <c r="AG537" i="20"/>
  <c r="AG538" i="20"/>
  <c r="AG539" i="20"/>
  <c r="AG540" i="20"/>
  <c r="AG541" i="20"/>
  <c r="AG542" i="20"/>
  <c r="AG543" i="20"/>
  <c r="AG544" i="20"/>
  <c r="AG545" i="20"/>
  <c r="AG546" i="20"/>
  <c r="AG547" i="20"/>
  <c r="AG548" i="20"/>
  <c r="AG549" i="20"/>
  <c r="AG550" i="20"/>
  <c r="AG551" i="20"/>
  <c r="AG552" i="20"/>
  <c r="AG553" i="20"/>
  <c r="AG554" i="20"/>
  <c r="AG555" i="20"/>
  <c r="AG556" i="20"/>
  <c r="AG557" i="20"/>
  <c r="AG558" i="20"/>
  <c r="AG559" i="20"/>
  <c r="AG560" i="20"/>
  <c r="AG561" i="20"/>
  <c r="AG562" i="20"/>
  <c r="AG563" i="20"/>
  <c r="AG564" i="20"/>
  <c r="AG565" i="20"/>
  <c r="AG566" i="20"/>
  <c r="AG567" i="20"/>
  <c r="AG568" i="20"/>
  <c r="AG569" i="20"/>
  <c r="AG570" i="20"/>
  <c r="AG571" i="20"/>
  <c r="AG572" i="20"/>
  <c r="AG573" i="20"/>
  <c r="AG574" i="20"/>
  <c r="AG575" i="20"/>
  <c r="AG576" i="20"/>
  <c r="AG577" i="20"/>
  <c r="AG578" i="20"/>
  <c r="AG579" i="20"/>
  <c r="AG580" i="20"/>
  <c r="AG581" i="20"/>
  <c r="AG582" i="20"/>
  <c r="AG583" i="20"/>
  <c r="AG584" i="20"/>
  <c r="AG585" i="20"/>
  <c r="AG586" i="20"/>
  <c r="AG587" i="20"/>
  <c r="AG588" i="20"/>
  <c r="AG589" i="20"/>
  <c r="AG590" i="20"/>
  <c r="AG591" i="20"/>
  <c r="AG592" i="20"/>
  <c r="AG593" i="20"/>
  <c r="AG594" i="20"/>
  <c r="AG595" i="20"/>
  <c r="AG596" i="20"/>
  <c r="AG597" i="20"/>
  <c r="AG598" i="20"/>
  <c r="AG599" i="20"/>
  <c r="AG600" i="20"/>
  <c r="AG601" i="20"/>
  <c r="AG602" i="20"/>
  <c r="AG603" i="20"/>
  <c r="AG604" i="20"/>
  <c r="AG605" i="20"/>
  <c r="AG606" i="20"/>
  <c r="AG607" i="20"/>
  <c r="AG608" i="20"/>
  <c r="AG609" i="20"/>
  <c r="AG610" i="20"/>
  <c r="AG611" i="20"/>
  <c r="AG612" i="20"/>
  <c r="AG613" i="20"/>
  <c r="AG614" i="20"/>
  <c r="AG615" i="20"/>
  <c r="AG616" i="20"/>
  <c r="AG617" i="20"/>
  <c r="AG618" i="20"/>
  <c r="AG619" i="20"/>
  <c r="AG620" i="20"/>
  <c r="AG621" i="20"/>
  <c r="AG622" i="20"/>
  <c r="AG623" i="20"/>
  <c r="AG624" i="20"/>
  <c r="AG625" i="20"/>
  <c r="AG626" i="20"/>
  <c r="AG627" i="20"/>
  <c r="AG628" i="20"/>
  <c r="AG629" i="20"/>
  <c r="AG630" i="20"/>
  <c r="AG631" i="20"/>
  <c r="AG632" i="20"/>
  <c r="AG633" i="20"/>
  <c r="AG634" i="20"/>
  <c r="AG635" i="20"/>
  <c r="AG636" i="20"/>
  <c r="AG637" i="20"/>
  <c r="AG638" i="20"/>
  <c r="AG639" i="20"/>
  <c r="AG640" i="20"/>
  <c r="AG641" i="20"/>
  <c r="AG642" i="20"/>
  <c r="AG643" i="20"/>
  <c r="AG644" i="20"/>
  <c r="AG645" i="20"/>
  <c r="AG646" i="20"/>
  <c r="AG647" i="20"/>
  <c r="AG648" i="20"/>
  <c r="AG649" i="20"/>
  <c r="AG650" i="20"/>
  <c r="AG651" i="20"/>
  <c r="AG652" i="20"/>
  <c r="AG653" i="20"/>
  <c r="AG654" i="20"/>
  <c r="AG655" i="20"/>
  <c r="AG656" i="20"/>
  <c r="AG657" i="20"/>
  <c r="AG658" i="20"/>
  <c r="AG659" i="20"/>
  <c r="AG660" i="20"/>
  <c r="AG661" i="20"/>
  <c r="AG662" i="20"/>
  <c r="AG663" i="20"/>
  <c r="AG664" i="20"/>
  <c r="AG665" i="20"/>
  <c r="AG666" i="20"/>
  <c r="AG667" i="20"/>
  <c r="AG668" i="20"/>
  <c r="AG669" i="20"/>
  <c r="AG670" i="20"/>
  <c r="AG671" i="20"/>
  <c r="AG672" i="20"/>
  <c r="AG673" i="20"/>
  <c r="AG674" i="20"/>
  <c r="AG675" i="20"/>
  <c r="AG676" i="20"/>
  <c r="AG677" i="20"/>
  <c r="AG678" i="20"/>
  <c r="AG679" i="20"/>
  <c r="AG680" i="20"/>
  <c r="AG681" i="20"/>
  <c r="AG682" i="20"/>
  <c r="AG683" i="20"/>
  <c r="AG684" i="20"/>
  <c r="AG685" i="20"/>
  <c r="AG686" i="20"/>
  <c r="AG687" i="20"/>
  <c r="AG688" i="20"/>
  <c r="AG689" i="20"/>
  <c r="AG690" i="20"/>
  <c r="AG691" i="20"/>
  <c r="AG692" i="20"/>
  <c r="AG693" i="20"/>
  <c r="AG694" i="20"/>
  <c r="AG695" i="20"/>
  <c r="AG696" i="20"/>
  <c r="AG697" i="20"/>
  <c r="AG698" i="20"/>
  <c r="AG699" i="20"/>
  <c r="AG700" i="20"/>
  <c r="AG701" i="20"/>
  <c r="AG702" i="20"/>
  <c r="AG703" i="20"/>
  <c r="AG704" i="20"/>
  <c r="AG705" i="20"/>
  <c r="AG706" i="20"/>
  <c r="AG707" i="20"/>
  <c r="AG708" i="20"/>
  <c r="AG709" i="20"/>
  <c r="AG710" i="20"/>
  <c r="AG711" i="20"/>
  <c r="AG712" i="20"/>
  <c r="AG713" i="20"/>
  <c r="AG714" i="20"/>
  <c r="AG715" i="20"/>
  <c r="AG716" i="20"/>
  <c r="AG717" i="20"/>
  <c r="AG718" i="20"/>
  <c r="AG719" i="20"/>
  <c r="AG720" i="20"/>
  <c r="AG721" i="20"/>
  <c r="AG722" i="20"/>
  <c r="AG723" i="20"/>
  <c r="AG724" i="20"/>
  <c r="AG725" i="20"/>
  <c r="AG726" i="20"/>
  <c r="AG727" i="20"/>
  <c r="AG728" i="20"/>
  <c r="AG729" i="20"/>
  <c r="AG730" i="20"/>
  <c r="AG731" i="20"/>
  <c r="AG732" i="20"/>
  <c r="AG733" i="20"/>
  <c r="AG734" i="20"/>
  <c r="AG735" i="20"/>
  <c r="AG736" i="20"/>
  <c r="AG737" i="20"/>
  <c r="AG738" i="20"/>
  <c r="AG739" i="20"/>
  <c r="AG740" i="20"/>
  <c r="AG741" i="20"/>
  <c r="AG742" i="20"/>
  <c r="AG743" i="20"/>
  <c r="AG744" i="20"/>
  <c r="AG745" i="20"/>
  <c r="AG746" i="20"/>
  <c r="AG747" i="20"/>
  <c r="AG748" i="20"/>
  <c r="AG749" i="20"/>
  <c r="AG750" i="20"/>
  <c r="AG751" i="20"/>
  <c r="AG752" i="20"/>
  <c r="AG753" i="20"/>
  <c r="AG754" i="20"/>
  <c r="AG755" i="20"/>
  <c r="AG756" i="20"/>
  <c r="AG757" i="20"/>
  <c r="AG758" i="20"/>
  <c r="AG759" i="20"/>
  <c r="AG760" i="20"/>
  <c r="AG761" i="20"/>
  <c r="AG762" i="20"/>
  <c r="AG763" i="20"/>
  <c r="AG764" i="20"/>
  <c r="AG765" i="20"/>
  <c r="AG766" i="20"/>
  <c r="AG767" i="20"/>
  <c r="AG768" i="20"/>
  <c r="AG769" i="20"/>
  <c r="AG770" i="20"/>
  <c r="AG771" i="20"/>
  <c r="AG772" i="20"/>
  <c r="AG773" i="20"/>
  <c r="AG774" i="20"/>
  <c r="AG775" i="20"/>
  <c r="AG776" i="20"/>
  <c r="AG777" i="20"/>
  <c r="AG778" i="20"/>
  <c r="AG779" i="20"/>
  <c r="AG780" i="20"/>
  <c r="AG781" i="20"/>
  <c r="AG782" i="20"/>
  <c r="AG783" i="20"/>
  <c r="AG784" i="20"/>
  <c r="AG785" i="20"/>
  <c r="AG786" i="20"/>
  <c r="AG787" i="20"/>
  <c r="AG788" i="20"/>
  <c r="AG789" i="20"/>
  <c r="AG790" i="20"/>
  <c r="AG791" i="20"/>
  <c r="AG792" i="20"/>
  <c r="AG793" i="20"/>
  <c r="AG794" i="20"/>
  <c r="AG795" i="20"/>
  <c r="AG796" i="20"/>
  <c r="AG797" i="20"/>
  <c r="AG798" i="20"/>
  <c r="AG799" i="20"/>
  <c r="AG800" i="20"/>
  <c r="AG801" i="20"/>
  <c r="AG802" i="20"/>
  <c r="AG803" i="20"/>
  <c r="AG804" i="20"/>
  <c r="AG805" i="20"/>
  <c r="AG806" i="20"/>
  <c r="AG807" i="20"/>
  <c r="AG808" i="20"/>
  <c r="AG809" i="20"/>
  <c r="AG810" i="20"/>
  <c r="AG811" i="20"/>
  <c r="AG812" i="20"/>
  <c r="AG813" i="20"/>
  <c r="AG814" i="20"/>
  <c r="AG815" i="20"/>
  <c r="AG816" i="20"/>
  <c r="AG817" i="20"/>
  <c r="AG818" i="20"/>
  <c r="AG819" i="20"/>
  <c r="AG820" i="20"/>
  <c r="AG821" i="20"/>
  <c r="AG822" i="20"/>
  <c r="AG823" i="20"/>
  <c r="AG824" i="20"/>
  <c r="AG825" i="20"/>
  <c r="AG826" i="20"/>
  <c r="AG827" i="20"/>
  <c r="AG828" i="20"/>
  <c r="AG829" i="20"/>
  <c r="AG830" i="20"/>
  <c r="AG831" i="20"/>
  <c r="AG832" i="20"/>
  <c r="AG833" i="20"/>
  <c r="AG834" i="20"/>
  <c r="AG835" i="20"/>
  <c r="AG836" i="20"/>
  <c r="AG837" i="20"/>
  <c r="AG838" i="20"/>
  <c r="AG839" i="20"/>
  <c r="AG840" i="20"/>
  <c r="AG841" i="20"/>
  <c r="AG842" i="20"/>
  <c r="AG843" i="20"/>
  <c r="AG844" i="20"/>
  <c r="AG845" i="20"/>
  <c r="AG846" i="20"/>
  <c r="AG847" i="20"/>
  <c r="AG848" i="20"/>
  <c r="AG849" i="20"/>
  <c r="AG850" i="20"/>
  <c r="AG851" i="20"/>
  <c r="AG852" i="20"/>
  <c r="AG853" i="20"/>
  <c r="AG854" i="20"/>
  <c r="AG855" i="20"/>
  <c r="AG856" i="20"/>
  <c r="AG857" i="20"/>
  <c r="AG858" i="20"/>
  <c r="AG859" i="20"/>
  <c r="AG860" i="20"/>
  <c r="AG861" i="20"/>
  <c r="AG862" i="20"/>
  <c r="AG863" i="20"/>
  <c r="AG864" i="20"/>
  <c r="AG865" i="20"/>
  <c r="AG866" i="20"/>
  <c r="AG867" i="20"/>
  <c r="AG868" i="20"/>
  <c r="AG869" i="20"/>
  <c r="AG870" i="20"/>
  <c r="AG871" i="20"/>
  <c r="AG872" i="20"/>
  <c r="AG873" i="20"/>
  <c r="AG874" i="20"/>
  <c r="AG875" i="20"/>
  <c r="AG876" i="20"/>
  <c r="AG877" i="20"/>
  <c r="AG878" i="20"/>
  <c r="AG879" i="20"/>
  <c r="AG880" i="20"/>
  <c r="AG881" i="20"/>
  <c r="AG882" i="20"/>
  <c r="AG883" i="20"/>
  <c r="AG884" i="20"/>
  <c r="AG885" i="20"/>
  <c r="AG886" i="20"/>
  <c r="AG887" i="20"/>
  <c r="AG888" i="20"/>
  <c r="AG889" i="20"/>
  <c r="AG890" i="20"/>
  <c r="AG891" i="20"/>
  <c r="AG892" i="20"/>
  <c r="AG893" i="20"/>
  <c r="AG894" i="20"/>
  <c r="AG895" i="20"/>
  <c r="AG896" i="20"/>
  <c r="AG897" i="20"/>
  <c r="AG898" i="20"/>
  <c r="AG899" i="20"/>
  <c r="AG900" i="20"/>
  <c r="AG901" i="20"/>
  <c r="AG902" i="20"/>
  <c r="AG903" i="20"/>
  <c r="AG904" i="20"/>
  <c r="AG905" i="20"/>
  <c r="AF78" i="20"/>
  <c r="AF79" i="20"/>
  <c r="AF80" i="20"/>
  <c r="AF81" i="20"/>
  <c r="AF82" i="20"/>
  <c r="AF83" i="20"/>
  <c r="AF84" i="20"/>
  <c r="AF85" i="20"/>
  <c r="AF86" i="20"/>
  <c r="AF87" i="20"/>
  <c r="AF88" i="20"/>
  <c r="AF89" i="20"/>
  <c r="AF90" i="20"/>
  <c r="AF91" i="20"/>
  <c r="AF92" i="20"/>
  <c r="AF93" i="20"/>
  <c r="AF94" i="20"/>
  <c r="AF95" i="20"/>
  <c r="AF96" i="20"/>
  <c r="AF97" i="20"/>
  <c r="AF98" i="20"/>
  <c r="AF99" i="20"/>
  <c r="AF100" i="20"/>
  <c r="AF101" i="20"/>
  <c r="AF102" i="20"/>
  <c r="AF103" i="20"/>
  <c r="AF104" i="20"/>
  <c r="AF105" i="20"/>
  <c r="AF106" i="20"/>
  <c r="AF107" i="20"/>
  <c r="AF108" i="20"/>
  <c r="AF109" i="20"/>
  <c r="AF110" i="20"/>
  <c r="AF111" i="20"/>
  <c r="AF112" i="20"/>
  <c r="AF113" i="20"/>
  <c r="AF114" i="20"/>
  <c r="AF115" i="20"/>
  <c r="AF116" i="20"/>
  <c r="AF117" i="20"/>
  <c r="AF118" i="20"/>
  <c r="AF119" i="20"/>
  <c r="AF120" i="20"/>
  <c r="AF121" i="20"/>
  <c r="AF122" i="20"/>
  <c r="AF123" i="20"/>
  <c r="AF124" i="20"/>
  <c r="AF125" i="20"/>
  <c r="AF126" i="20"/>
  <c r="AF127" i="20"/>
  <c r="AF128" i="20"/>
  <c r="AF129" i="20"/>
  <c r="AF130" i="20"/>
  <c r="AF131" i="20"/>
  <c r="AF132" i="20"/>
  <c r="AF133" i="20"/>
  <c r="AF134" i="20"/>
  <c r="AF135" i="20"/>
  <c r="AF136" i="20"/>
  <c r="AF137" i="20"/>
  <c r="AF138" i="20"/>
  <c r="AF139" i="20"/>
  <c r="AF140" i="20"/>
  <c r="AF141" i="20"/>
  <c r="AF142" i="20"/>
  <c r="AF143" i="20"/>
  <c r="AF144" i="20"/>
  <c r="AF145" i="20"/>
  <c r="AF146" i="20"/>
  <c r="AF147" i="20"/>
  <c r="AF148" i="20"/>
  <c r="AF149" i="20"/>
  <c r="AF150" i="20"/>
  <c r="AF151" i="20"/>
  <c r="AF152" i="20"/>
  <c r="AF153" i="20"/>
  <c r="AF154" i="20"/>
  <c r="AF155" i="20"/>
  <c r="AF156" i="20"/>
  <c r="AF157" i="20"/>
  <c r="AF158" i="20"/>
  <c r="AF159" i="20"/>
  <c r="AF160" i="20"/>
  <c r="AF161" i="20"/>
  <c r="AF162" i="20"/>
  <c r="AF163" i="20"/>
  <c r="AF164" i="20"/>
  <c r="AF165" i="20"/>
  <c r="AF166" i="20"/>
  <c r="AF167" i="20"/>
  <c r="AF168" i="20"/>
  <c r="AF169" i="20"/>
  <c r="AF170" i="20"/>
  <c r="AF171" i="20"/>
  <c r="AF172" i="20"/>
  <c r="AF173" i="20"/>
  <c r="AF174" i="20"/>
  <c r="AF175" i="20"/>
  <c r="AF176" i="20"/>
  <c r="AF177" i="20"/>
  <c r="AF178" i="20"/>
  <c r="AF179" i="20"/>
  <c r="AF180" i="20"/>
  <c r="AF181" i="20"/>
  <c r="AF182" i="20"/>
  <c r="AF183" i="20"/>
  <c r="AF184" i="20"/>
  <c r="AF185" i="20"/>
  <c r="AF186" i="20"/>
  <c r="AF187" i="20"/>
  <c r="AF188" i="20"/>
  <c r="AF189" i="20"/>
  <c r="AF190" i="20"/>
  <c r="AF191" i="20"/>
  <c r="AF192" i="20"/>
  <c r="AF193" i="20"/>
  <c r="AF194" i="20"/>
  <c r="AF195" i="20"/>
  <c r="AF196" i="20"/>
  <c r="AF197" i="20"/>
  <c r="AF198" i="20"/>
  <c r="AF199" i="20"/>
  <c r="AF200" i="20"/>
  <c r="AF201" i="20"/>
  <c r="AF202" i="20"/>
  <c r="AF203" i="20"/>
  <c r="AF204" i="20"/>
  <c r="AF205" i="20"/>
  <c r="AF206" i="20"/>
  <c r="AF207" i="20"/>
  <c r="AF208" i="20"/>
  <c r="AF209" i="20"/>
  <c r="AF210" i="20"/>
  <c r="AF211" i="20"/>
  <c r="AF212" i="20"/>
  <c r="AF213" i="20"/>
  <c r="AF214" i="20"/>
  <c r="AF215" i="20"/>
  <c r="AF216" i="20"/>
  <c r="AF217" i="20"/>
  <c r="AF218" i="20"/>
  <c r="AF219" i="20"/>
  <c r="AF220" i="20"/>
  <c r="AF221" i="20"/>
  <c r="AF222" i="20"/>
  <c r="AF223" i="20"/>
  <c r="AF224" i="20"/>
  <c r="AF225" i="20"/>
  <c r="AF226" i="20"/>
  <c r="AF227" i="20"/>
  <c r="AF228" i="20"/>
  <c r="AF229" i="20"/>
  <c r="AF230" i="20"/>
  <c r="AF231" i="20"/>
  <c r="AF232" i="20"/>
  <c r="AF233" i="20"/>
  <c r="AF234" i="20"/>
  <c r="AF235" i="20"/>
  <c r="AF236" i="20"/>
  <c r="AF237" i="20"/>
  <c r="AF238" i="20"/>
  <c r="AF239" i="20"/>
  <c r="AF240" i="20"/>
  <c r="AF241" i="20"/>
  <c r="AF242" i="20"/>
  <c r="AF243" i="20"/>
  <c r="AF244" i="20"/>
  <c r="AF245" i="20"/>
  <c r="AF246" i="20"/>
  <c r="AF247" i="20"/>
  <c r="AF248" i="20"/>
  <c r="AF249" i="20"/>
  <c r="AF250" i="20"/>
  <c r="AF251" i="20"/>
  <c r="AF252" i="20"/>
  <c r="AF253" i="20"/>
  <c r="AF254" i="20"/>
  <c r="AF255" i="20"/>
  <c r="AF256" i="20"/>
  <c r="AF257" i="20"/>
  <c r="AF258" i="20"/>
  <c r="AF259" i="20"/>
  <c r="AF260" i="20"/>
  <c r="AF261" i="20"/>
  <c r="AF262" i="20"/>
  <c r="AF263" i="20"/>
  <c r="AF264" i="20"/>
  <c r="AF265" i="20"/>
  <c r="AF266" i="20"/>
  <c r="AF267" i="20"/>
  <c r="AF268" i="20"/>
  <c r="AF269" i="20"/>
  <c r="AF270" i="20"/>
  <c r="AF271" i="20"/>
  <c r="AF272" i="20"/>
  <c r="AF273" i="20"/>
  <c r="AF274" i="20"/>
  <c r="AF275" i="20"/>
  <c r="AF276" i="20"/>
  <c r="AF277" i="20"/>
  <c r="AF278" i="20"/>
  <c r="AF279" i="20"/>
  <c r="AF280" i="20"/>
  <c r="AF281" i="20"/>
  <c r="AF282" i="20"/>
  <c r="AF283" i="20"/>
  <c r="AF284" i="20"/>
  <c r="AF285" i="20"/>
  <c r="AF286" i="20"/>
  <c r="AF287" i="20"/>
  <c r="AF288" i="20"/>
  <c r="AF289" i="20"/>
  <c r="AF290" i="20"/>
  <c r="AF291" i="20"/>
  <c r="AF292" i="20"/>
  <c r="AF293" i="20"/>
  <c r="AF294" i="20"/>
  <c r="AF295" i="20"/>
  <c r="AF296" i="20"/>
  <c r="AF297" i="20"/>
  <c r="AF298" i="20"/>
  <c r="AF299" i="20"/>
  <c r="AF300" i="20"/>
  <c r="AF301" i="20"/>
  <c r="AF302" i="20"/>
  <c r="AF303" i="20"/>
  <c r="AF304" i="20"/>
  <c r="AF305" i="20"/>
  <c r="AF306" i="20"/>
  <c r="AF307" i="20"/>
  <c r="AF308" i="20"/>
  <c r="AF309" i="20"/>
  <c r="AF310" i="20"/>
  <c r="AF311" i="20"/>
  <c r="AF312" i="20"/>
  <c r="AF313" i="20"/>
  <c r="AF314" i="20"/>
  <c r="AF315" i="20"/>
  <c r="AF316" i="20"/>
  <c r="AF317" i="20"/>
  <c r="AF318" i="20"/>
  <c r="AF319" i="20"/>
  <c r="AF320" i="20"/>
  <c r="AF321" i="20"/>
  <c r="AF322" i="20"/>
  <c r="AF323" i="20"/>
  <c r="AF324" i="20"/>
  <c r="AF325" i="20"/>
  <c r="AF326" i="20"/>
  <c r="AF327" i="20"/>
  <c r="AF328" i="20"/>
  <c r="AF329" i="20"/>
  <c r="AF330" i="20"/>
  <c r="AF331" i="20"/>
  <c r="AF332" i="20"/>
  <c r="AF333" i="20"/>
  <c r="AF334" i="20"/>
  <c r="AF335" i="20"/>
  <c r="AF336" i="20"/>
  <c r="AF337" i="20"/>
  <c r="AF338" i="20"/>
  <c r="AF339" i="20"/>
  <c r="AF340" i="20"/>
  <c r="AF341" i="20"/>
  <c r="AF342" i="20"/>
  <c r="AF343" i="20"/>
  <c r="AF344" i="20"/>
  <c r="AF345" i="20"/>
  <c r="AF346" i="20"/>
  <c r="AF347" i="20"/>
  <c r="AF348" i="20"/>
  <c r="AF349" i="20"/>
  <c r="AF350" i="20"/>
  <c r="AF351" i="20"/>
  <c r="AF352" i="20"/>
  <c r="AF353" i="20"/>
  <c r="AF354" i="20"/>
  <c r="AF355" i="20"/>
  <c r="AF356" i="20"/>
  <c r="AF357" i="20"/>
  <c r="AF358" i="20"/>
  <c r="AF359" i="20"/>
  <c r="AF360" i="20"/>
  <c r="AF361" i="20"/>
  <c r="AF362" i="20"/>
  <c r="AF363" i="20"/>
  <c r="AF364" i="20"/>
  <c r="AF365" i="20"/>
  <c r="AF366" i="20"/>
  <c r="AF367" i="20"/>
  <c r="AF368" i="20"/>
  <c r="AF369" i="20"/>
  <c r="AF370" i="20"/>
  <c r="AF371" i="20"/>
  <c r="AF372" i="20"/>
  <c r="AF373" i="20"/>
  <c r="AF374" i="20"/>
  <c r="AF375" i="20"/>
  <c r="AF376" i="20"/>
  <c r="AF377" i="20"/>
  <c r="AF378" i="20"/>
  <c r="AF379" i="20"/>
  <c r="AF380" i="20"/>
  <c r="AF381" i="20"/>
  <c r="AF382" i="20"/>
  <c r="AF383" i="20"/>
  <c r="AF384" i="20"/>
  <c r="AF385" i="20"/>
  <c r="AF386" i="20"/>
  <c r="AF387" i="20"/>
  <c r="AF388" i="20"/>
  <c r="AF389" i="20"/>
  <c r="AF390" i="20"/>
  <c r="AF391" i="20"/>
  <c r="AF392" i="20"/>
  <c r="AF393" i="20"/>
  <c r="AF394" i="20"/>
  <c r="AF395" i="20"/>
  <c r="AF396" i="20"/>
  <c r="AF397" i="20"/>
  <c r="AF398" i="20"/>
  <c r="AF399" i="20"/>
  <c r="AF400" i="20"/>
  <c r="AF401" i="20"/>
  <c r="AF402" i="20"/>
  <c r="AF403" i="20"/>
  <c r="AF404" i="20"/>
  <c r="AF405" i="20"/>
  <c r="AF406" i="20"/>
  <c r="AF407" i="20"/>
  <c r="AF408" i="20"/>
  <c r="AF409" i="20"/>
  <c r="AF410" i="20"/>
  <c r="AF411" i="20"/>
  <c r="AF412" i="20"/>
  <c r="AF413" i="20"/>
  <c r="AF414" i="20"/>
  <c r="AF415" i="20"/>
  <c r="AF416" i="20"/>
  <c r="AF417" i="20"/>
  <c r="AF418" i="20"/>
  <c r="AF419" i="20"/>
  <c r="AF420" i="20"/>
  <c r="AF421" i="20"/>
  <c r="AF422" i="20"/>
  <c r="AF423" i="20"/>
  <c r="AF424" i="20"/>
  <c r="AF425" i="20"/>
  <c r="AF426" i="20"/>
  <c r="AF427" i="20"/>
  <c r="AF428" i="20"/>
  <c r="AF429" i="20"/>
  <c r="AF430" i="20"/>
  <c r="AF431" i="20"/>
  <c r="AF432" i="20"/>
  <c r="AF433" i="20"/>
  <c r="AF434" i="20"/>
  <c r="AF435" i="20"/>
  <c r="AF436" i="20"/>
  <c r="AF437" i="20"/>
  <c r="AF438" i="20"/>
  <c r="AF439" i="20"/>
  <c r="AF440" i="20"/>
  <c r="AF441" i="20"/>
  <c r="AF442" i="20"/>
  <c r="AF443" i="20"/>
  <c r="AF444" i="20"/>
  <c r="AF445" i="20"/>
  <c r="AF446" i="20"/>
  <c r="AF447" i="20"/>
  <c r="AF448" i="20"/>
  <c r="AF449" i="20"/>
  <c r="AF450" i="20"/>
  <c r="AF451" i="20"/>
  <c r="AF452" i="20"/>
  <c r="AF453" i="20"/>
  <c r="AF454" i="20"/>
  <c r="AF455" i="20"/>
  <c r="AF456" i="20"/>
  <c r="AF457" i="20"/>
  <c r="AF458" i="20"/>
  <c r="AF459" i="20"/>
  <c r="AF460" i="20"/>
  <c r="AF461" i="20"/>
  <c r="AF462" i="20"/>
  <c r="AF463" i="20"/>
  <c r="AF464" i="20"/>
  <c r="AF465" i="20"/>
  <c r="AF466" i="20"/>
  <c r="AF467" i="20"/>
  <c r="AF468" i="20"/>
  <c r="AF469" i="20"/>
  <c r="AF470" i="20"/>
  <c r="AF471" i="20"/>
  <c r="AF472" i="20"/>
  <c r="AF473" i="20"/>
  <c r="AF474" i="20"/>
  <c r="AF475" i="20"/>
  <c r="AF476" i="20"/>
  <c r="AF477" i="20"/>
  <c r="AF478" i="20"/>
  <c r="AF479" i="20"/>
  <c r="AF480" i="20"/>
  <c r="AF481" i="20"/>
  <c r="AF482" i="20"/>
  <c r="AF483" i="20"/>
  <c r="AF484" i="20"/>
  <c r="AF485" i="20"/>
  <c r="AF486" i="20"/>
  <c r="AF487" i="20"/>
  <c r="AF488" i="20"/>
  <c r="AF489" i="20"/>
  <c r="AF490" i="20"/>
  <c r="AF491" i="20"/>
  <c r="AF492" i="20"/>
  <c r="AF493" i="20"/>
  <c r="AF494" i="20"/>
  <c r="AF495" i="20"/>
  <c r="AF496" i="20"/>
  <c r="AF497" i="20"/>
  <c r="AF498" i="20"/>
  <c r="AF499" i="20"/>
  <c r="AF500" i="20"/>
  <c r="AF501" i="20"/>
  <c r="AF502" i="20"/>
  <c r="AF503" i="20"/>
  <c r="AF504" i="20"/>
  <c r="AF505" i="20"/>
  <c r="AF506" i="20"/>
  <c r="AF507" i="20"/>
  <c r="AF508" i="20"/>
  <c r="AF509" i="20"/>
  <c r="AF510" i="20"/>
  <c r="AF511" i="20"/>
  <c r="AF512" i="20"/>
  <c r="AF513" i="20"/>
  <c r="AF514" i="20"/>
  <c r="AF515" i="20"/>
  <c r="AF516" i="20"/>
  <c r="AF517" i="20"/>
  <c r="AF518" i="20"/>
  <c r="AF519" i="20"/>
  <c r="AF520" i="20"/>
  <c r="AF521" i="20"/>
  <c r="AF522" i="20"/>
  <c r="AF523" i="20"/>
  <c r="AF524" i="20"/>
  <c r="AF525" i="20"/>
  <c r="AF526" i="20"/>
  <c r="AF527" i="20"/>
  <c r="AF528" i="20"/>
  <c r="AF529" i="20"/>
  <c r="AF530" i="20"/>
  <c r="AF531" i="20"/>
  <c r="AF532" i="20"/>
  <c r="AF533" i="20"/>
  <c r="AF534" i="20"/>
  <c r="AF535" i="20"/>
  <c r="AF536" i="20"/>
  <c r="AF537" i="20"/>
  <c r="AF538" i="20"/>
  <c r="AF539" i="20"/>
  <c r="AF540" i="20"/>
  <c r="AF541" i="20"/>
  <c r="AF542" i="20"/>
  <c r="AF543" i="20"/>
  <c r="AF544" i="20"/>
  <c r="AF545" i="20"/>
  <c r="AF546" i="20"/>
  <c r="AF547" i="20"/>
  <c r="AF548" i="20"/>
  <c r="AF549" i="20"/>
  <c r="AF550" i="20"/>
  <c r="AF551" i="20"/>
  <c r="AF552" i="20"/>
  <c r="AF553" i="20"/>
  <c r="AF554" i="20"/>
  <c r="AF555" i="20"/>
  <c r="AF556" i="20"/>
  <c r="AF557" i="20"/>
  <c r="AF558" i="20"/>
  <c r="AF559" i="20"/>
  <c r="AF560" i="20"/>
  <c r="AF561" i="20"/>
  <c r="AF562" i="20"/>
  <c r="AF563" i="20"/>
  <c r="AF564" i="20"/>
  <c r="AF565" i="20"/>
  <c r="AF566" i="20"/>
  <c r="AF567" i="20"/>
  <c r="AF568" i="20"/>
  <c r="AF569" i="20"/>
  <c r="AF570" i="20"/>
  <c r="AF571" i="20"/>
  <c r="AF572" i="20"/>
  <c r="AF573" i="20"/>
  <c r="AF574" i="20"/>
  <c r="AF575" i="20"/>
  <c r="AF576" i="20"/>
  <c r="AF577" i="20"/>
  <c r="AF578" i="20"/>
  <c r="AF579" i="20"/>
  <c r="AF580" i="20"/>
  <c r="AF581" i="20"/>
  <c r="AF582" i="20"/>
  <c r="AF583" i="20"/>
  <c r="AF584" i="20"/>
  <c r="AF585" i="20"/>
  <c r="AF586" i="20"/>
  <c r="AF587" i="20"/>
  <c r="AF588" i="20"/>
  <c r="AF589" i="20"/>
  <c r="AF590" i="20"/>
  <c r="AF591" i="20"/>
  <c r="AF592" i="20"/>
  <c r="AF593" i="20"/>
  <c r="AF594" i="20"/>
  <c r="AF595" i="20"/>
  <c r="AF596" i="20"/>
  <c r="AF597" i="20"/>
  <c r="AF598" i="20"/>
  <c r="AF599" i="20"/>
  <c r="AF600" i="20"/>
  <c r="AF601" i="20"/>
  <c r="AF602" i="20"/>
  <c r="AF603" i="20"/>
  <c r="AF604" i="20"/>
  <c r="AF605" i="20"/>
  <c r="AF606" i="20"/>
  <c r="AF607" i="20"/>
  <c r="AF608" i="20"/>
  <c r="AF609" i="20"/>
  <c r="AF610" i="20"/>
  <c r="AF611" i="20"/>
  <c r="AF612" i="20"/>
  <c r="AF613" i="20"/>
  <c r="AF614" i="20"/>
  <c r="AF615" i="20"/>
  <c r="AF616" i="20"/>
  <c r="AF617" i="20"/>
  <c r="AF618" i="20"/>
  <c r="AF619" i="20"/>
  <c r="AF620" i="20"/>
  <c r="AF621" i="20"/>
  <c r="AF622" i="20"/>
  <c r="AF623" i="20"/>
  <c r="AF624" i="20"/>
  <c r="AF625" i="20"/>
  <c r="AF626" i="20"/>
  <c r="AF627" i="20"/>
  <c r="AF628" i="20"/>
  <c r="AF629" i="20"/>
  <c r="AF630" i="20"/>
  <c r="AF631" i="20"/>
  <c r="AF632" i="20"/>
  <c r="AF633" i="20"/>
  <c r="AF634" i="20"/>
  <c r="AF635" i="20"/>
  <c r="AF636" i="20"/>
  <c r="AF637" i="20"/>
  <c r="AF638" i="20"/>
  <c r="AF639" i="20"/>
  <c r="AF640" i="20"/>
  <c r="AF641" i="20"/>
  <c r="AF642" i="20"/>
  <c r="AF643" i="20"/>
  <c r="AF644" i="20"/>
  <c r="AF645" i="20"/>
  <c r="AF646" i="20"/>
  <c r="AF647" i="20"/>
  <c r="AF648" i="20"/>
  <c r="AF649" i="20"/>
  <c r="AF650" i="20"/>
  <c r="AF651" i="20"/>
  <c r="AF652" i="20"/>
  <c r="AF653" i="20"/>
  <c r="AF654" i="20"/>
  <c r="AF655" i="20"/>
  <c r="AF656" i="20"/>
  <c r="AF657" i="20"/>
  <c r="AF658" i="20"/>
  <c r="AF659" i="20"/>
  <c r="AF660" i="20"/>
  <c r="AF661" i="20"/>
  <c r="AF662" i="20"/>
  <c r="AF663" i="20"/>
  <c r="AF664" i="20"/>
  <c r="AF665" i="20"/>
  <c r="AF666" i="20"/>
  <c r="AF667" i="20"/>
  <c r="AF668" i="20"/>
  <c r="AF669" i="20"/>
  <c r="AF670" i="20"/>
  <c r="AF671" i="20"/>
  <c r="AF672" i="20"/>
  <c r="AF673" i="20"/>
  <c r="AF674" i="20"/>
  <c r="AF675" i="20"/>
  <c r="AF676" i="20"/>
  <c r="AF677" i="20"/>
  <c r="AF678" i="20"/>
  <c r="AF679" i="20"/>
  <c r="AF680" i="20"/>
  <c r="AF681" i="20"/>
  <c r="AF682" i="20"/>
  <c r="AF683" i="20"/>
  <c r="AF684" i="20"/>
  <c r="AF685" i="20"/>
  <c r="AF686" i="20"/>
  <c r="AF687" i="20"/>
  <c r="AF688" i="20"/>
  <c r="AF689" i="20"/>
  <c r="AF690" i="20"/>
  <c r="AF691" i="20"/>
  <c r="AF692" i="20"/>
  <c r="AF693" i="20"/>
  <c r="AF694" i="20"/>
  <c r="AF695" i="20"/>
  <c r="AF696" i="20"/>
  <c r="AF697" i="20"/>
  <c r="AF698" i="20"/>
  <c r="AF699" i="20"/>
  <c r="AF700" i="20"/>
  <c r="AF701" i="20"/>
  <c r="AF702" i="20"/>
  <c r="AF703" i="20"/>
  <c r="AF704" i="20"/>
  <c r="AF705" i="20"/>
  <c r="AF706" i="20"/>
  <c r="AF707" i="20"/>
  <c r="AF708" i="20"/>
  <c r="AF709" i="20"/>
  <c r="AF710" i="20"/>
  <c r="AF711" i="20"/>
  <c r="AF712" i="20"/>
  <c r="AF713" i="20"/>
  <c r="AF714" i="20"/>
  <c r="AF715" i="20"/>
  <c r="AF716" i="20"/>
  <c r="AF717" i="20"/>
  <c r="AF718" i="20"/>
  <c r="AF719" i="20"/>
  <c r="AF720" i="20"/>
  <c r="AF721" i="20"/>
  <c r="AF722" i="20"/>
  <c r="AF723" i="20"/>
  <c r="AF724" i="20"/>
  <c r="AF725" i="20"/>
  <c r="AF726" i="20"/>
  <c r="AF727" i="20"/>
  <c r="AF728" i="20"/>
  <c r="AF729" i="20"/>
  <c r="AF730" i="20"/>
  <c r="AF731" i="20"/>
  <c r="AF732" i="20"/>
  <c r="AF733" i="20"/>
  <c r="AF734" i="20"/>
  <c r="AF735" i="20"/>
  <c r="AF736" i="20"/>
  <c r="AF737" i="20"/>
  <c r="AF738" i="20"/>
  <c r="AF739" i="20"/>
  <c r="AF740" i="20"/>
  <c r="AF741" i="20"/>
  <c r="AF742" i="20"/>
  <c r="AF743" i="20"/>
  <c r="AF744" i="20"/>
  <c r="AF745" i="20"/>
  <c r="AF746" i="20"/>
  <c r="AF747" i="20"/>
  <c r="AF748" i="20"/>
  <c r="AF749" i="20"/>
  <c r="AF750" i="20"/>
  <c r="AF751" i="20"/>
  <c r="AF752" i="20"/>
  <c r="AF753" i="20"/>
  <c r="AF754" i="20"/>
  <c r="AF755" i="20"/>
  <c r="AF756" i="20"/>
  <c r="AF757" i="20"/>
  <c r="AF758" i="20"/>
  <c r="AF759" i="20"/>
  <c r="AF760" i="20"/>
  <c r="AF761" i="20"/>
  <c r="AF762" i="20"/>
  <c r="AF763" i="20"/>
  <c r="AF764" i="20"/>
  <c r="AF765" i="20"/>
  <c r="AF766" i="20"/>
  <c r="AF767" i="20"/>
  <c r="AF768" i="20"/>
  <c r="AF769" i="20"/>
  <c r="AF770" i="20"/>
  <c r="AF771" i="20"/>
  <c r="AF772" i="20"/>
  <c r="AF773" i="20"/>
  <c r="AF774" i="20"/>
  <c r="AF775" i="20"/>
  <c r="AF776" i="20"/>
  <c r="AF777" i="20"/>
  <c r="AF778" i="20"/>
  <c r="AF779" i="20"/>
  <c r="AF780" i="20"/>
  <c r="AF781" i="20"/>
  <c r="AF782" i="20"/>
  <c r="AF783" i="20"/>
  <c r="AF784" i="20"/>
  <c r="AF785" i="20"/>
  <c r="AF786" i="20"/>
  <c r="AF787" i="20"/>
  <c r="AF788" i="20"/>
  <c r="AF789" i="20"/>
  <c r="AF790" i="20"/>
  <c r="AF791" i="20"/>
  <c r="AF792" i="20"/>
  <c r="AF793" i="20"/>
  <c r="AF794" i="20"/>
  <c r="AF795" i="20"/>
  <c r="AF796" i="20"/>
  <c r="AF797" i="20"/>
  <c r="AF798" i="20"/>
  <c r="AF799" i="20"/>
  <c r="AF800" i="20"/>
  <c r="AF801" i="20"/>
  <c r="AF802" i="20"/>
  <c r="AF803" i="20"/>
  <c r="AF804" i="20"/>
  <c r="AF805" i="20"/>
  <c r="AF806" i="20"/>
  <c r="AF807" i="20"/>
  <c r="AF808" i="20"/>
  <c r="AF809" i="20"/>
  <c r="AF810" i="20"/>
  <c r="AF811" i="20"/>
  <c r="AF812" i="20"/>
  <c r="AF813" i="20"/>
  <c r="AF814" i="20"/>
  <c r="AF815" i="20"/>
  <c r="AF816" i="20"/>
  <c r="AF817" i="20"/>
  <c r="AF818" i="20"/>
  <c r="AF819" i="20"/>
  <c r="AF820" i="20"/>
  <c r="AF821" i="20"/>
  <c r="AF822" i="20"/>
  <c r="AF823" i="20"/>
  <c r="AF824" i="20"/>
  <c r="AF825" i="20"/>
  <c r="AF826" i="20"/>
  <c r="AF827" i="20"/>
  <c r="AF828" i="20"/>
  <c r="AF829" i="20"/>
  <c r="AF830" i="20"/>
  <c r="AF831" i="20"/>
  <c r="AF832" i="20"/>
  <c r="AF833" i="20"/>
  <c r="AF834" i="20"/>
  <c r="AF835" i="20"/>
  <c r="AF836" i="20"/>
  <c r="AF837" i="20"/>
  <c r="AF838" i="20"/>
  <c r="AF839" i="20"/>
  <c r="AF840" i="20"/>
  <c r="AF841" i="20"/>
  <c r="AF842" i="20"/>
  <c r="AF843" i="20"/>
  <c r="AF844" i="20"/>
  <c r="AF845" i="20"/>
  <c r="AF846" i="20"/>
  <c r="AF847" i="20"/>
  <c r="AF848" i="20"/>
  <c r="AF849" i="20"/>
  <c r="AF850" i="20"/>
  <c r="AF851" i="20"/>
  <c r="AF852" i="20"/>
  <c r="AF853" i="20"/>
  <c r="AF854" i="20"/>
  <c r="AF855" i="20"/>
  <c r="AF856" i="20"/>
  <c r="AF857" i="20"/>
  <c r="AF858" i="20"/>
  <c r="AF859" i="20"/>
  <c r="AF860" i="20"/>
  <c r="AF861" i="20"/>
  <c r="AF862" i="20"/>
  <c r="AF863" i="20"/>
  <c r="AF864" i="20"/>
  <c r="AF865" i="20"/>
  <c r="AF866" i="20"/>
  <c r="AF867" i="20"/>
  <c r="AF868" i="20"/>
  <c r="AF869" i="20"/>
  <c r="AF870" i="20"/>
  <c r="AF871" i="20"/>
  <c r="AF872" i="20"/>
  <c r="AF873" i="20"/>
  <c r="AF874" i="20"/>
  <c r="AF875" i="20"/>
  <c r="AF876" i="20"/>
  <c r="AF877" i="20"/>
  <c r="AF878" i="20"/>
  <c r="AF879" i="20"/>
  <c r="AF880" i="20"/>
  <c r="AF881" i="20"/>
  <c r="AF882" i="20"/>
  <c r="AF883" i="20"/>
  <c r="AF884" i="20"/>
  <c r="AF885" i="20"/>
  <c r="AF886" i="20"/>
  <c r="AF887" i="20"/>
  <c r="AF888" i="20"/>
  <c r="AF889" i="20"/>
  <c r="AF890" i="20"/>
  <c r="AF891" i="20"/>
  <c r="AF892" i="20"/>
  <c r="AF893" i="20"/>
  <c r="AF894" i="20"/>
  <c r="AF895" i="20"/>
  <c r="AF896" i="20"/>
  <c r="AF897" i="20"/>
  <c r="AF898" i="20"/>
  <c r="AF899" i="20"/>
  <c r="AF900" i="20"/>
  <c r="AF901" i="20"/>
  <c r="AF902" i="20"/>
  <c r="AF903" i="20"/>
  <c r="AF904" i="20"/>
  <c r="AF905" i="20"/>
  <c r="AE78" i="20"/>
  <c r="AE79" i="20"/>
  <c r="AE80" i="20"/>
  <c r="AE81" i="20"/>
  <c r="AE82" i="20"/>
  <c r="AE83" i="20"/>
  <c r="AE84" i="20"/>
  <c r="AE85" i="20"/>
  <c r="AE86" i="20"/>
  <c r="AE87" i="20"/>
  <c r="AE88" i="20"/>
  <c r="AE89" i="20"/>
  <c r="AE90" i="20"/>
  <c r="AE91" i="20"/>
  <c r="AE92" i="20"/>
  <c r="AE93" i="20"/>
  <c r="AE94" i="20"/>
  <c r="AE95" i="20"/>
  <c r="AE96" i="20"/>
  <c r="AE97" i="20"/>
  <c r="AE98" i="20"/>
  <c r="AE99" i="20"/>
  <c r="AE100" i="20"/>
  <c r="AE101" i="20"/>
  <c r="AE102" i="20"/>
  <c r="AE103" i="20"/>
  <c r="AE104" i="20"/>
  <c r="AE105" i="20"/>
  <c r="AE106" i="20"/>
  <c r="AE107" i="20"/>
  <c r="AE108" i="20"/>
  <c r="AE109" i="20"/>
  <c r="AE110" i="20"/>
  <c r="AE111" i="20"/>
  <c r="AE112" i="20"/>
  <c r="AE113" i="20"/>
  <c r="AE114" i="20"/>
  <c r="AE115" i="20"/>
  <c r="AE116" i="20"/>
  <c r="AE117" i="20"/>
  <c r="AE118" i="20"/>
  <c r="AE119" i="20"/>
  <c r="AE120" i="20"/>
  <c r="AE121" i="20"/>
  <c r="AE122" i="20"/>
  <c r="AE123" i="20"/>
  <c r="AE124" i="20"/>
  <c r="AE125" i="20"/>
  <c r="AE126" i="20"/>
  <c r="AE127" i="20"/>
  <c r="AE128" i="20"/>
  <c r="AE129" i="20"/>
  <c r="AE130" i="20"/>
  <c r="AE131" i="20"/>
  <c r="AE132" i="20"/>
  <c r="AE133" i="20"/>
  <c r="AE134" i="20"/>
  <c r="AE135" i="20"/>
  <c r="AE136" i="20"/>
  <c r="AE137" i="20"/>
  <c r="AE138" i="20"/>
  <c r="AE139" i="20"/>
  <c r="AE140" i="20"/>
  <c r="AE141" i="20"/>
  <c r="AE142" i="20"/>
  <c r="AE143" i="20"/>
  <c r="AE144" i="20"/>
  <c r="AE145" i="20"/>
  <c r="AE146" i="20"/>
  <c r="AE147" i="20"/>
  <c r="AE148" i="20"/>
  <c r="AE149" i="20"/>
  <c r="AE150" i="20"/>
  <c r="AE151" i="20"/>
  <c r="AE152" i="20"/>
  <c r="AE153" i="20"/>
  <c r="AE154" i="20"/>
  <c r="AE155" i="20"/>
  <c r="AE156" i="20"/>
  <c r="AE157" i="20"/>
  <c r="AE158" i="20"/>
  <c r="AE159" i="20"/>
  <c r="AE160" i="20"/>
  <c r="AE161" i="20"/>
  <c r="AE162" i="20"/>
  <c r="AE163" i="20"/>
  <c r="AE164" i="20"/>
  <c r="AE165" i="20"/>
  <c r="AE166" i="20"/>
  <c r="AE167" i="20"/>
  <c r="AE168" i="20"/>
  <c r="AE169" i="20"/>
  <c r="AE170" i="20"/>
  <c r="AE171" i="20"/>
  <c r="AE172" i="20"/>
  <c r="AE173" i="20"/>
  <c r="AE174" i="20"/>
  <c r="AE175" i="20"/>
  <c r="AE176" i="20"/>
  <c r="AE177" i="20"/>
  <c r="AE178" i="20"/>
  <c r="AE179" i="20"/>
  <c r="AE180" i="20"/>
  <c r="AE181" i="20"/>
  <c r="AE182" i="20"/>
  <c r="AE183" i="20"/>
  <c r="AE184" i="20"/>
  <c r="AE185" i="20"/>
  <c r="AE186" i="20"/>
  <c r="AE187" i="20"/>
  <c r="AE188" i="20"/>
  <c r="AE189" i="20"/>
  <c r="AE190" i="20"/>
  <c r="AE191" i="20"/>
  <c r="AE192" i="20"/>
  <c r="AE193" i="20"/>
  <c r="AE194" i="20"/>
  <c r="AE195" i="20"/>
  <c r="AE196" i="20"/>
  <c r="AE197" i="20"/>
  <c r="AE198" i="20"/>
  <c r="AE199" i="20"/>
  <c r="AE200" i="20"/>
  <c r="AE201" i="20"/>
  <c r="AE202" i="20"/>
  <c r="AE203" i="20"/>
  <c r="AE204" i="20"/>
  <c r="AE205" i="20"/>
  <c r="AE206" i="20"/>
  <c r="AE207" i="20"/>
  <c r="AE208" i="20"/>
  <c r="AE209" i="20"/>
  <c r="AE210" i="20"/>
  <c r="AE211" i="20"/>
  <c r="AE212" i="20"/>
  <c r="AE213" i="20"/>
  <c r="AE214" i="20"/>
  <c r="AE215" i="20"/>
  <c r="AE216" i="20"/>
  <c r="AE217" i="20"/>
  <c r="AE218" i="20"/>
  <c r="AE219" i="20"/>
  <c r="AE220" i="20"/>
  <c r="AE221" i="20"/>
  <c r="AE222" i="20"/>
  <c r="AE223" i="20"/>
  <c r="AE224" i="20"/>
  <c r="AE225" i="20"/>
  <c r="AE226" i="20"/>
  <c r="AE227" i="20"/>
  <c r="AE228" i="20"/>
  <c r="AE229" i="20"/>
  <c r="AE230" i="20"/>
  <c r="AE231" i="20"/>
  <c r="AE232" i="20"/>
  <c r="AE233" i="20"/>
  <c r="AE234" i="20"/>
  <c r="AE235" i="20"/>
  <c r="AE236" i="20"/>
  <c r="AE237" i="20"/>
  <c r="AE238" i="20"/>
  <c r="AE239" i="20"/>
  <c r="AE240" i="20"/>
  <c r="AE241" i="20"/>
  <c r="AE242" i="20"/>
  <c r="AE243" i="20"/>
  <c r="AE244" i="20"/>
  <c r="AE245" i="20"/>
  <c r="AE246" i="20"/>
  <c r="AE247" i="20"/>
  <c r="AE248" i="20"/>
  <c r="AE249" i="20"/>
  <c r="AE250" i="20"/>
  <c r="AE251" i="20"/>
  <c r="AE252" i="20"/>
  <c r="AE253" i="20"/>
  <c r="AE254" i="20"/>
  <c r="AE255" i="20"/>
  <c r="AE256" i="20"/>
  <c r="AE257" i="20"/>
  <c r="AE258" i="20"/>
  <c r="AE259" i="20"/>
  <c r="AE260" i="20"/>
  <c r="AE261" i="20"/>
  <c r="AE262" i="20"/>
  <c r="AE263" i="20"/>
  <c r="AE264" i="20"/>
  <c r="AE265" i="20"/>
  <c r="AE266" i="20"/>
  <c r="AE267" i="20"/>
  <c r="AE268" i="20"/>
  <c r="AE269" i="20"/>
  <c r="AE270" i="20"/>
  <c r="AE271" i="20"/>
  <c r="AE272" i="20"/>
  <c r="AE273" i="20"/>
  <c r="AE274" i="20"/>
  <c r="AE275" i="20"/>
  <c r="AE276" i="20"/>
  <c r="AE277" i="20"/>
  <c r="AE278" i="20"/>
  <c r="AE279" i="20"/>
  <c r="AE280" i="20"/>
  <c r="AE281" i="20"/>
  <c r="AE282" i="20"/>
  <c r="AE283" i="20"/>
  <c r="AE284" i="20"/>
  <c r="AE285" i="20"/>
  <c r="AE286" i="20"/>
  <c r="AE287" i="20"/>
  <c r="AE288" i="20"/>
  <c r="AE289" i="20"/>
  <c r="AE290" i="20"/>
  <c r="AE291" i="20"/>
  <c r="AE292" i="20"/>
  <c r="AE293" i="20"/>
  <c r="AE294" i="20"/>
  <c r="AE295" i="20"/>
  <c r="AE296" i="20"/>
  <c r="AE297" i="20"/>
  <c r="AE298" i="20"/>
  <c r="AE299" i="20"/>
  <c r="AE300" i="20"/>
  <c r="AE301" i="20"/>
  <c r="AE302" i="20"/>
  <c r="AE303" i="20"/>
  <c r="AE304" i="20"/>
  <c r="AE305" i="20"/>
  <c r="AE306" i="20"/>
  <c r="AE307" i="20"/>
  <c r="AE308" i="20"/>
  <c r="AE309" i="20"/>
  <c r="AE310" i="20"/>
  <c r="AE311" i="20"/>
  <c r="AE312" i="20"/>
  <c r="AE313" i="20"/>
  <c r="AE314" i="20"/>
  <c r="AE315" i="20"/>
  <c r="AE316" i="20"/>
  <c r="AE317" i="20"/>
  <c r="AE318" i="20"/>
  <c r="AE319" i="20"/>
  <c r="AE320" i="20"/>
  <c r="AE321" i="20"/>
  <c r="AE322" i="20"/>
  <c r="AE323" i="20"/>
  <c r="AE324" i="20"/>
  <c r="AE325" i="20"/>
  <c r="AE326" i="20"/>
  <c r="AE327" i="20"/>
  <c r="AE328" i="20"/>
  <c r="AE329" i="20"/>
  <c r="AE330" i="20"/>
  <c r="AE331" i="20"/>
  <c r="AE332" i="20"/>
  <c r="AE333" i="20"/>
  <c r="AE334" i="20"/>
  <c r="AE335" i="20"/>
  <c r="AE336" i="20"/>
  <c r="AE337" i="20"/>
  <c r="AE338" i="20"/>
  <c r="AE339" i="20"/>
  <c r="AE340" i="20"/>
  <c r="AE341" i="20"/>
  <c r="AE342" i="20"/>
  <c r="AE343" i="20"/>
  <c r="AE344" i="20"/>
  <c r="AE345" i="20"/>
  <c r="AE346" i="20"/>
  <c r="AE347" i="20"/>
  <c r="AE348" i="20"/>
  <c r="AE349" i="20"/>
  <c r="AE350" i="20"/>
  <c r="AE351" i="20"/>
  <c r="AE352" i="20"/>
  <c r="AE353" i="20"/>
  <c r="AE354" i="20"/>
  <c r="AE355" i="20"/>
  <c r="AE356" i="20"/>
  <c r="AE357" i="20"/>
  <c r="AE358" i="20"/>
  <c r="AE359" i="20"/>
  <c r="AE360" i="20"/>
  <c r="AE361" i="20"/>
  <c r="AE362" i="20"/>
  <c r="AE363" i="20"/>
  <c r="AE364" i="20"/>
  <c r="AE365" i="20"/>
  <c r="AE366" i="20"/>
  <c r="AE367" i="20"/>
  <c r="AE368" i="20"/>
  <c r="AE369" i="20"/>
  <c r="AE370" i="20"/>
  <c r="AE371" i="20"/>
  <c r="AE372" i="20"/>
  <c r="AE373" i="20"/>
  <c r="AE374" i="20"/>
  <c r="AE375" i="20"/>
  <c r="AE376" i="20"/>
  <c r="AE377" i="20"/>
  <c r="AE378" i="20"/>
  <c r="AE379" i="20"/>
  <c r="AE380" i="20"/>
  <c r="AE381" i="20"/>
  <c r="AE382" i="20"/>
  <c r="AE383" i="20"/>
  <c r="AE384" i="20"/>
  <c r="AE385" i="20"/>
  <c r="AE386" i="20"/>
  <c r="AE387" i="20"/>
  <c r="AE388" i="20"/>
  <c r="AE389" i="20"/>
  <c r="AE390" i="20"/>
  <c r="AE391" i="20"/>
  <c r="AE392" i="20"/>
  <c r="AE393" i="20"/>
  <c r="AE394" i="20"/>
  <c r="AE395" i="20"/>
  <c r="AE396" i="20"/>
  <c r="AE397" i="20"/>
  <c r="AE398" i="20"/>
  <c r="AE399" i="20"/>
  <c r="AE400" i="20"/>
  <c r="AE401" i="20"/>
  <c r="AE402" i="20"/>
  <c r="AE403" i="20"/>
  <c r="AE404" i="20"/>
  <c r="AE405" i="20"/>
  <c r="AE406" i="20"/>
  <c r="AE407" i="20"/>
  <c r="AE408" i="20"/>
  <c r="AE409" i="20"/>
  <c r="AE410" i="20"/>
  <c r="AE411" i="20"/>
  <c r="AE412" i="20"/>
  <c r="AE413" i="20"/>
  <c r="AE414" i="20"/>
  <c r="AE415" i="20"/>
  <c r="AE416" i="20"/>
  <c r="AE417" i="20"/>
  <c r="AE418" i="20"/>
  <c r="AE419" i="20"/>
  <c r="AE420" i="20"/>
  <c r="AE421" i="20"/>
  <c r="AE422" i="20"/>
  <c r="AE423" i="20"/>
  <c r="AE424" i="20"/>
  <c r="AE425" i="20"/>
  <c r="AE426" i="20"/>
  <c r="AE427" i="20"/>
  <c r="AE428" i="20"/>
  <c r="AE429" i="20"/>
  <c r="AE430" i="20"/>
  <c r="AE431" i="20"/>
  <c r="AE432" i="20"/>
  <c r="AE433" i="20"/>
  <c r="AE434" i="20"/>
  <c r="AE435" i="20"/>
  <c r="AE436" i="20"/>
  <c r="AE437" i="20"/>
  <c r="AE438" i="20"/>
  <c r="AE439" i="20"/>
  <c r="AE440" i="20"/>
  <c r="AE441" i="20"/>
  <c r="AE442" i="20"/>
  <c r="AE443" i="20"/>
  <c r="AE444" i="20"/>
  <c r="AE445" i="20"/>
  <c r="AE446" i="20"/>
  <c r="AE447" i="20"/>
  <c r="AE448" i="20"/>
  <c r="AE449" i="20"/>
  <c r="AE450" i="20"/>
  <c r="AE451" i="20"/>
  <c r="AE452" i="20"/>
  <c r="AE453" i="20"/>
  <c r="AE454" i="20"/>
  <c r="AE455" i="20"/>
  <c r="AE456" i="20"/>
  <c r="AE457" i="20"/>
  <c r="AE458" i="20"/>
  <c r="AE459" i="20"/>
  <c r="AE460" i="20"/>
  <c r="AE461" i="20"/>
  <c r="AE462" i="20"/>
  <c r="AE463" i="20"/>
  <c r="AE464" i="20"/>
  <c r="AE465" i="20"/>
  <c r="AE466" i="20"/>
  <c r="AE467" i="20"/>
  <c r="AE468" i="20"/>
  <c r="AE469" i="20"/>
  <c r="AE470" i="20"/>
  <c r="AE471" i="20"/>
  <c r="AE472" i="20"/>
  <c r="AE473" i="20"/>
  <c r="AE474" i="20"/>
  <c r="AE475" i="20"/>
  <c r="AE476" i="20"/>
  <c r="AE477" i="20"/>
  <c r="AE478" i="20"/>
  <c r="AE479" i="20"/>
  <c r="AE480" i="20"/>
  <c r="AE481" i="20"/>
  <c r="AE482" i="20"/>
  <c r="AE483" i="20"/>
  <c r="AE484" i="20"/>
  <c r="AE485" i="20"/>
  <c r="AE486" i="20"/>
  <c r="AE487" i="20"/>
  <c r="AE488" i="20"/>
  <c r="AE489" i="20"/>
  <c r="AE490" i="20"/>
  <c r="AE491" i="20"/>
  <c r="AE492" i="20"/>
  <c r="AE493" i="20"/>
  <c r="AE494" i="20"/>
  <c r="AE495" i="20"/>
  <c r="AE496" i="20"/>
  <c r="AE497" i="20"/>
  <c r="AE498" i="20"/>
  <c r="AE499" i="20"/>
  <c r="AE500" i="20"/>
  <c r="AE501" i="20"/>
  <c r="AE502" i="20"/>
  <c r="AE503" i="20"/>
  <c r="AE504" i="20"/>
  <c r="AE505" i="20"/>
  <c r="AE506" i="20"/>
  <c r="AE507" i="20"/>
  <c r="AE508" i="20"/>
  <c r="AE509" i="20"/>
  <c r="AE510" i="20"/>
  <c r="AE511" i="20"/>
  <c r="AE512" i="20"/>
  <c r="AE513" i="20"/>
  <c r="AE514" i="20"/>
  <c r="AE515" i="20"/>
  <c r="AE516" i="20"/>
  <c r="AE517" i="20"/>
  <c r="AE518" i="20"/>
  <c r="AE519" i="20"/>
  <c r="AE520" i="20"/>
  <c r="AE521" i="20"/>
  <c r="AE522" i="20"/>
  <c r="AE523" i="20"/>
  <c r="AE524" i="20"/>
  <c r="AE525" i="20"/>
  <c r="AE526" i="20"/>
  <c r="AE527" i="20"/>
  <c r="AE528" i="20"/>
  <c r="AE529" i="20"/>
  <c r="AE530" i="20"/>
  <c r="AE531" i="20"/>
  <c r="AE532" i="20"/>
  <c r="AE533" i="20"/>
  <c r="AE534" i="20"/>
  <c r="AE535" i="20"/>
  <c r="AE536" i="20"/>
  <c r="AE537" i="20"/>
  <c r="AE538" i="20"/>
  <c r="AE539" i="20"/>
  <c r="AE540" i="20"/>
  <c r="AE541" i="20"/>
  <c r="AE542" i="20"/>
  <c r="AE543" i="20"/>
  <c r="AE544" i="20"/>
  <c r="AE545" i="20"/>
  <c r="AE546" i="20"/>
  <c r="AE547" i="20"/>
  <c r="AE548" i="20"/>
  <c r="AE549" i="20"/>
  <c r="AE550" i="20"/>
  <c r="AE551" i="20"/>
  <c r="AE552" i="20"/>
  <c r="AE553" i="20"/>
  <c r="AE554" i="20"/>
  <c r="AE555" i="20"/>
  <c r="AE556" i="20"/>
  <c r="AE557" i="20"/>
  <c r="AE558" i="20"/>
  <c r="AE559" i="20"/>
  <c r="AE560" i="20"/>
  <c r="AE561" i="20"/>
  <c r="AE562" i="20"/>
  <c r="AE563" i="20"/>
  <c r="AE564" i="20"/>
  <c r="AE565" i="20"/>
  <c r="AE566" i="20"/>
  <c r="AE567" i="20"/>
  <c r="AE568" i="20"/>
  <c r="AE569" i="20"/>
  <c r="AE570" i="20"/>
  <c r="AE571" i="20"/>
  <c r="AE572" i="20"/>
  <c r="AE573" i="20"/>
  <c r="AE574" i="20"/>
  <c r="AE575" i="20"/>
  <c r="AE576" i="20"/>
  <c r="AE577" i="20"/>
  <c r="AE578" i="20"/>
  <c r="AE579" i="20"/>
  <c r="AE580" i="20"/>
  <c r="AE581" i="20"/>
  <c r="AE582" i="20"/>
  <c r="AE583" i="20"/>
  <c r="AE584" i="20"/>
  <c r="AE585" i="20"/>
  <c r="AE586" i="20"/>
  <c r="AE587" i="20"/>
  <c r="AE588" i="20"/>
  <c r="AE589" i="20"/>
  <c r="AE590" i="20"/>
  <c r="AE591" i="20"/>
  <c r="AE592" i="20"/>
  <c r="AE593" i="20"/>
  <c r="AE594" i="20"/>
  <c r="AE595" i="20"/>
  <c r="AE596" i="20"/>
  <c r="AE597" i="20"/>
  <c r="AE598" i="20"/>
  <c r="AE599" i="20"/>
  <c r="AE600" i="20"/>
  <c r="AE601" i="20"/>
  <c r="AE602" i="20"/>
  <c r="AE603" i="20"/>
  <c r="AE604" i="20"/>
  <c r="AE605" i="20"/>
  <c r="AE606" i="20"/>
  <c r="AE607" i="20"/>
  <c r="AE608" i="20"/>
  <c r="AE609" i="20"/>
  <c r="AE610" i="20"/>
  <c r="AE611" i="20"/>
  <c r="AE612" i="20"/>
  <c r="AE613" i="20"/>
  <c r="AE614" i="20"/>
  <c r="AE615" i="20"/>
  <c r="AE616" i="20"/>
  <c r="AE617" i="20"/>
  <c r="AE618" i="20"/>
  <c r="AE619" i="20"/>
  <c r="AE620" i="20"/>
  <c r="AE621" i="20"/>
  <c r="AE622" i="20"/>
  <c r="AE623" i="20"/>
  <c r="AE624" i="20"/>
  <c r="AE625" i="20"/>
  <c r="AE626" i="20"/>
  <c r="AE627" i="20"/>
  <c r="AE628" i="20"/>
  <c r="AE629" i="20"/>
  <c r="AE630" i="20"/>
  <c r="AE631" i="20"/>
  <c r="AE632" i="20"/>
  <c r="AE633" i="20"/>
  <c r="AE634" i="20"/>
  <c r="AE635" i="20"/>
  <c r="AE636" i="20"/>
  <c r="AE637" i="20"/>
  <c r="AE638" i="20"/>
  <c r="AE639" i="20"/>
  <c r="AE640" i="20"/>
  <c r="AE641" i="20"/>
  <c r="AE642" i="20"/>
  <c r="AE643" i="20"/>
  <c r="AE644" i="20"/>
  <c r="AE645" i="20"/>
  <c r="AE646" i="20"/>
  <c r="AE647" i="20"/>
  <c r="AE648" i="20"/>
  <c r="AE649" i="20"/>
  <c r="AE650" i="20"/>
  <c r="AE651" i="20"/>
  <c r="AE652" i="20"/>
  <c r="AE653" i="20"/>
  <c r="AE654" i="20"/>
  <c r="AE655" i="20"/>
  <c r="AE656" i="20"/>
  <c r="AE657" i="20"/>
  <c r="AE658" i="20"/>
  <c r="AE659" i="20"/>
  <c r="AE660" i="20"/>
  <c r="AE661" i="20"/>
  <c r="AE662" i="20"/>
  <c r="AE663" i="20"/>
  <c r="AE664" i="20"/>
  <c r="AE665" i="20"/>
  <c r="AE666" i="20"/>
  <c r="AE667" i="20"/>
  <c r="AE668" i="20"/>
  <c r="AE669" i="20"/>
  <c r="AE670" i="20"/>
  <c r="AE671" i="20"/>
  <c r="AE672" i="20"/>
  <c r="AE673" i="20"/>
  <c r="AE674" i="20"/>
  <c r="AE675" i="20"/>
  <c r="AE676" i="20"/>
  <c r="AE677" i="20"/>
  <c r="AE678" i="20"/>
  <c r="AE679" i="20"/>
  <c r="AE680" i="20"/>
  <c r="AE681" i="20"/>
  <c r="AE682" i="20"/>
  <c r="AE683" i="20"/>
  <c r="AE684" i="20"/>
  <c r="AE685" i="20"/>
  <c r="AE686" i="20"/>
  <c r="AE687" i="20"/>
  <c r="AE688" i="20"/>
  <c r="AE689" i="20"/>
  <c r="AE690" i="20"/>
  <c r="AE691" i="20"/>
  <c r="AE692" i="20"/>
  <c r="AE693" i="20"/>
  <c r="AE694" i="20"/>
  <c r="AE695" i="20"/>
  <c r="AE696" i="20"/>
  <c r="AE697" i="20"/>
  <c r="AE698" i="20"/>
  <c r="AE699" i="20"/>
  <c r="AE700" i="20"/>
  <c r="AE701" i="20"/>
  <c r="AE702" i="20"/>
  <c r="AE703" i="20"/>
  <c r="AE704" i="20"/>
  <c r="AE705" i="20"/>
  <c r="AE706" i="20"/>
  <c r="AE707" i="20"/>
  <c r="AE708" i="20"/>
  <c r="AE709" i="20"/>
  <c r="AE710" i="20"/>
  <c r="AE711" i="20"/>
  <c r="AE712" i="20"/>
  <c r="AE713" i="20"/>
  <c r="AE714" i="20"/>
  <c r="AE715" i="20"/>
  <c r="AE716" i="20"/>
  <c r="AE717" i="20"/>
  <c r="AE718" i="20"/>
  <c r="AE719" i="20"/>
  <c r="AE720" i="20"/>
  <c r="AE721" i="20"/>
  <c r="AE722" i="20"/>
  <c r="AE723" i="20"/>
  <c r="AE724" i="20"/>
  <c r="AE725" i="20"/>
  <c r="AE726" i="20"/>
  <c r="AE727" i="20"/>
  <c r="AE728" i="20"/>
  <c r="AE729" i="20"/>
  <c r="AE730" i="20"/>
  <c r="AE731" i="20"/>
  <c r="AE732" i="20"/>
  <c r="AE733" i="20"/>
  <c r="AE734" i="20"/>
  <c r="AE735" i="20"/>
  <c r="AE736" i="20"/>
  <c r="AE737" i="20"/>
  <c r="AE738" i="20"/>
  <c r="AE739" i="20"/>
  <c r="AE740" i="20"/>
  <c r="AE741" i="20"/>
  <c r="AE742" i="20"/>
  <c r="AE743" i="20"/>
  <c r="AE744" i="20"/>
  <c r="AE745" i="20"/>
  <c r="AE746" i="20"/>
  <c r="AE747" i="20"/>
  <c r="AE748" i="20"/>
  <c r="AE749" i="20"/>
  <c r="AE750" i="20"/>
  <c r="AE751" i="20"/>
  <c r="AE752" i="20"/>
  <c r="AE753" i="20"/>
  <c r="AE754" i="20"/>
  <c r="AE755" i="20"/>
  <c r="AE756" i="20"/>
  <c r="AE757" i="20"/>
  <c r="AE758" i="20"/>
  <c r="AE759" i="20"/>
  <c r="AE760" i="20"/>
  <c r="AE761" i="20"/>
  <c r="AE762" i="20"/>
  <c r="AE763" i="20"/>
  <c r="AE764" i="20"/>
  <c r="AE765" i="20"/>
  <c r="AE766" i="20"/>
  <c r="AE767" i="20"/>
  <c r="AE768" i="20"/>
  <c r="AE769" i="20"/>
  <c r="AE770" i="20"/>
  <c r="AE771" i="20"/>
  <c r="AE772" i="20"/>
  <c r="AE773" i="20"/>
  <c r="AE774" i="20"/>
  <c r="AE775" i="20"/>
  <c r="AE776" i="20"/>
  <c r="AE777" i="20"/>
  <c r="AE778" i="20"/>
  <c r="AE779" i="20"/>
  <c r="AE780" i="20"/>
  <c r="AE781" i="20"/>
  <c r="AE782" i="20"/>
  <c r="AE783" i="20"/>
  <c r="AE784" i="20"/>
  <c r="AE785" i="20"/>
  <c r="AE786" i="20"/>
  <c r="AE787" i="20"/>
  <c r="AE788" i="20"/>
  <c r="AE789" i="20"/>
  <c r="AE790" i="20"/>
  <c r="AE791" i="20"/>
  <c r="AE792" i="20"/>
  <c r="AE793" i="20"/>
  <c r="AE794" i="20"/>
  <c r="AE795" i="20"/>
  <c r="AE796" i="20"/>
  <c r="AE797" i="20"/>
  <c r="AE798" i="20"/>
  <c r="AE799" i="20"/>
  <c r="AE800" i="20"/>
  <c r="AE801" i="20"/>
  <c r="AE802" i="20"/>
  <c r="AE803" i="20"/>
  <c r="AE804" i="20"/>
  <c r="AE805" i="20"/>
  <c r="AE806" i="20"/>
  <c r="AE807" i="20"/>
  <c r="AE808" i="20"/>
  <c r="AE809" i="20"/>
  <c r="AE810" i="20"/>
  <c r="AE811" i="20"/>
  <c r="AE812" i="20"/>
  <c r="AE813" i="20"/>
  <c r="AE814" i="20"/>
  <c r="AE815" i="20"/>
  <c r="AE816" i="20"/>
  <c r="AE817" i="20"/>
  <c r="AE818" i="20"/>
  <c r="AE819" i="20"/>
  <c r="AE820" i="20"/>
  <c r="AE821" i="20"/>
  <c r="AE822" i="20"/>
  <c r="AE823" i="20"/>
  <c r="AE824" i="20"/>
  <c r="AE825" i="20"/>
  <c r="AE826" i="20"/>
  <c r="AE827" i="20"/>
  <c r="AE828" i="20"/>
  <c r="AE829" i="20"/>
  <c r="AE830" i="20"/>
  <c r="AE831" i="20"/>
  <c r="AE832" i="20"/>
  <c r="AE833" i="20"/>
  <c r="AE834" i="20"/>
  <c r="AE835" i="20"/>
  <c r="AE836" i="20"/>
  <c r="AE837" i="20"/>
  <c r="AE838" i="20"/>
  <c r="AE839" i="20"/>
  <c r="AE840" i="20"/>
  <c r="AE841" i="20"/>
  <c r="AE842" i="20"/>
  <c r="AE843" i="20"/>
  <c r="AE844" i="20"/>
  <c r="AE845" i="20"/>
  <c r="AE846" i="20"/>
  <c r="AE847" i="20"/>
  <c r="AE848" i="20"/>
  <c r="AE849" i="20"/>
  <c r="AE850" i="20"/>
  <c r="AE851" i="20"/>
  <c r="AE852" i="20"/>
  <c r="AE853" i="20"/>
  <c r="AE854" i="20"/>
  <c r="AE855" i="20"/>
  <c r="AE856" i="20"/>
  <c r="AE857" i="20"/>
  <c r="AE858" i="20"/>
  <c r="AE859" i="20"/>
  <c r="AE860" i="20"/>
  <c r="AE861" i="20"/>
  <c r="AE862" i="20"/>
  <c r="AE863" i="20"/>
  <c r="AE864" i="20"/>
  <c r="AE865" i="20"/>
  <c r="AE866" i="20"/>
  <c r="AE867" i="20"/>
  <c r="AE868" i="20"/>
  <c r="AE869" i="20"/>
  <c r="AE870" i="20"/>
  <c r="AE871" i="20"/>
  <c r="AE872" i="20"/>
  <c r="AE873" i="20"/>
  <c r="AE874" i="20"/>
  <c r="AE875" i="20"/>
  <c r="AE876" i="20"/>
  <c r="AE877" i="20"/>
  <c r="AE878" i="20"/>
  <c r="AE879" i="20"/>
  <c r="AE880" i="20"/>
  <c r="AE881" i="20"/>
  <c r="AE882" i="20"/>
  <c r="AE883" i="20"/>
  <c r="AE884" i="20"/>
  <c r="AE885" i="20"/>
  <c r="AE886" i="20"/>
  <c r="AE887" i="20"/>
  <c r="AE888" i="20"/>
  <c r="AE889" i="20"/>
  <c r="AE890" i="20"/>
  <c r="AE891" i="20"/>
  <c r="AE892" i="20"/>
  <c r="AE893" i="20"/>
  <c r="AE894" i="20"/>
  <c r="AE895" i="20"/>
  <c r="AE896" i="20"/>
  <c r="AE897" i="20"/>
  <c r="AE898" i="20"/>
  <c r="AE899" i="20"/>
  <c r="AE900" i="20"/>
  <c r="AE901" i="20"/>
  <c r="AE902" i="20"/>
  <c r="AE903" i="20"/>
  <c r="AE904" i="20"/>
  <c r="AE905"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16" i="20"/>
  <c r="AD117" i="20"/>
  <c r="AD118" i="20"/>
  <c r="AD119" i="20"/>
  <c r="AD120" i="20"/>
  <c r="AD121" i="20"/>
  <c r="AD122" i="20"/>
  <c r="AD123" i="20"/>
  <c r="AD124" i="20"/>
  <c r="AD125" i="20"/>
  <c r="AD126" i="20"/>
  <c r="AD127" i="20"/>
  <c r="AD128" i="20"/>
  <c r="AD129" i="20"/>
  <c r="AD130" i="20"/>
  <c r="AD131" i="20"/>
  <c r="AD132" i="20"/>
  <c r="AD133" i="20"/>
  <c r="AD134" i="20"/>
  <c r="AD135" i="20"/>
  <c r="AD136" i="20"/>
  <c r="AD137" i="20"/>
  <c r="AD138" i="20"/>
  <c r="AD139" i="20"/>
  <c r="AD140" i="20"/>
  <c r="AD141" i="20"/>
  <c r="AD142" i="20"/>
  <c r="AD143" i="20"/>
  <c r="AD144" i="20"/>
  <c r="AD145" i="20"/>
  <c r="AD146" i="20"/>
  <c r="AD147" i="20"/>
  <c r="AD148" i="20"/>
  <c r="AD149" i="20"/>
  <c r="AD150" i="20"/>
  <c r="AD151" i="20"/>
  <c r="AD152" i="20"/>
  <c r="AD153" i="20"/>
  <c r="AD154" i="20"/>
  <c r="AD155" i="20"/>
  <c r="AD156" i="20"/>
  <c r="AD157" i="20"/>
  <c r="AD158" i="20"/>
  <c r="AD159" i="20"/>
  <c r="AD160" i="20"/>
  <c r="AD161" i="20"/>
  <c r="AD162" i="20"/>
  <c r="AD163" i="20"/>
  <c r="AD164" i="20"/>
  <c r="AD165" i="20"/>
  <c r="AD166" i="20"/>
  <c r="AD167" i="20"/>
  <c r="AD168" i="20"/>
  <c r="AD169" i="20"/>
  <c r="AD170" i="20"/>
  <c r="AD171" i="20"/>
  <c r="AD172" i="20"/>
  <c r="AD173" i="20"/>
  <c r="AD174" i="20"/>
  <c r="AD175" i="20"/>
  <c r="AD176" i="20"/>
  <c r="AD177" i="20"/>
  <c r="AD178" i="20"/>
  <c r="AD179" i="20"/>
  <c r="AD180" i="20"/>
  <c r="AD181" i="20"/>
  <c r="AD182" i="20"/>
  <c r="AD183" i="20"/>
  <c r="AD184" i="20"/>
  <c r="AD185" i="20"/>
  <c r="AD186" i="20"/>
  <c r="AD187" i="20"/>
  <c r="AD188" i="20"/>
  <c r="AD189" i="20"/>
  <c r="AD190" i="20"/>
  <c r="AD191" i="20"/>
  <c r="AD192" i="20"/>
  <c r="AD193" i="20"/>
  <c r="AD194" i="20"/>
  <c r="AD195" i="20"/>
  <c r="AD196" i="20"/>
  <c r="AD197" i="20"/>
  <c r="AD198" i="20"/>
  <c r="AD199" i="20"/>
  <c r="AD200" i="20"/>
  <c r="AD201" i="20"/>
  <c r="AD202" i="20"/>
  <c r="AD203" i="20"/>
  <c r="AD204" i="20"/>
  <c r="AD205" i="20"/>
  <c r="AD206" i="20"/>
  <c r="AD207" i="20"/>
  <c r="AD208" i="20"/>
  <c r="AD209" i="20"/>
  <c r="AD210" i="20"/>
  <c r="AD211" i="20"/>
  <c r="AD212" i="20"/>
  <c r="AD213" i="20"/>
  <c r="AD214" i="20"/>
  <c r="AD215" i="20"/>
  <c r="AD216" i="20"/>
  <c r="AD217" i="20"/>
  <c r="AD218" i="20"/>
  <c r="AD219" i="20"/>
  <c r="AD220" i="20"/>
  <c r="AD221" i="20"/>
  <c r="AD222" i="20"/>
  <c r="AD223" i="20"/>
  <c r="AD224" i="20"/>
  <c r="AD225" i="20"/>
  <c r="AD226" i="20"/>
  <c r="AD227" i="20"/>
  <c r="AD228" i="20"/>
  <c r="AD229" i="20"/>
  <c r="AD230" i="20"/>
  <c r="AD231" i="20"/>
  <c r="AD232" i="20"/>
  <c r="AD233" i="20"/>
  <c r="AD234" i="20"/>
  <c r="AD235" i="20"/>
  <c r="AD236" i="20"/>
  <c r="AD237" i="20"/>
  <c r="AD238" i="20"/>
  <c r="AD239" i="20"/>
  <c r="AD240" i="20"/>
  <c r="AD241" i="20"/>
  <c r="AD242" i="20"/>
  <c r="AD243" i="20"/>
  <c r="AD244" i="20"/>
  <c r="AD245" i="20"/>
  <c r="AD246" i="20"/>
  <c r="AD247" i="20"/>
  <c r="AD248" i="20"/>
  <c r="AD249" i="20"/>
  <c r="AD250" i="20"/>
  <c r="AD251" i="20"/>
  <c r="AD252" i="20"/>
  <c r="AD253" i="20"/>
  <c r="AD254" i="20"/>
  <c r="AD255" i="20"/>
  <c r="AD256" i="20"/>
  <c r="AD257" i="20"/>
  <c r="AD258" i="20"/>
  <c r="AD259" i="20"/>
  <c r="AD260" i="20"/>
  <c r="AD261" i="20"/>
  <c r="AD262" i="20"/>
  <c r="AD263" i="20"/>
  <c r="AD264" i="20"/>
  <c r="AD265" i="20"/>
  <c r="AD266" i="20"/>
  <c r="AD267" i="20"/>
  <c r="AD268" i="20"/>
  <c r="AD269" i="20"/>
  <c r="AD270" i="20"/>
  <c r="AD271" i="20"/>
  <c r="AD272" i="20"/>
  <c r="AD273" i="20"/>
  <c r="AD274" i="20"/>
  <c r="AD275" i="20"/>
  <c r="AD276" i="20"/>
  <c r="AD277" i="20"/>
  <c r="AD278" i="20"/>
  <c r="AD279" i="20"/>
  <c r="AD280" i="20"/>
  <c r="AD281" i="20"/>
  <c r="AD282" i="20"/>
  <c r="AD283" i="20"/>
  <c r="AD284" i="20"/>
  <c r="AD285" i="20"/>
  <c r="AD286" i="20"/>
  <c r="AD287" i="20"/>
  <c r="AD288" i="20"/>
  <c r="AD289" i="20"/>
  <c r="AD290" i="20"/>
  <c r="AD291" i="20"/>
  <c r="AD292" i="20"/>
  <c r="AD293" i="20"/>
  <c r="AD294" i="20"/>
  <c r="AD295" i="20"/>
  <c r="AD296" i="20"/>
  <c r="AD297" i="20"/>
  <c r="AD298" i="20"/>
  <c r="AD299" i="20"/>
  <c r="AD300" i="20"/>
  <c r="AD301" i="20"/>
  <c r="AD302" i="20"/>
  <c r="AD303" i="20"/>
  <c r="AD304" i="20"/>
  <c r="AD305" i="20"/>
  <c r="AD306" i="20"/>
  <c r="AD307" i="20"/>
  <c r="AD308" i="20"/>
  <c r="AD309" i="20"/>
  <c r="AD310" i="20"/>
  <c r="AD311" i="20"/>
  <c r="AD312" i="20"/>
  <c r="AD313" i="20"/>
  <c r="AD314" i="20"/>
  <c r="AD315" i="20"/>
  <c r="AD316" i="20"/>
  <c r="AD317" i="20"/>
  <c r="AD318" i="20"/>
  <c r="AD319" i="20"/>
  <c r="AD320" i="20"/>
  <c r="AD321" i="20"/>
  <c r="AD322" i="20"/>
  <c r="AD323" i="20"/>
  <c r="AD324" i="20"/>
  <c r="AD325" i="20"/>
  <c r="AD326" i="20"/>
  <c r="AD327" i="20"/>
  <c r="AD328" i="20"/>
  <c r="AD329" i="20"/>
  <c r="AD330" i="20"/>
  <c r="AD331" i="20"/>
  <c r="AD332" i="20"/>
  <c r="AD333" i="20"/>
  <c r="AD334" i="20"/>
  <c r="AD335" i="20"/>
  <c r="AD336" i="20"/>
  <c r="AD337" i="20"/>
  <c r="AD338" i="20"/>
  <c r="AD339" i="20"/>
  <c r="AD340" i="20"/>
  <c r="AD341" i="20"/>
  <c r="AD342" i="20"/>
  <c r="AD343" i="20"/>
  <c r="AD344" i="20"/>
  <c r="AD345" i="20"/>
  <c r="AD346" i="20"/>
  <c r="AD347" i="20"/>
  <c r="AD348" i="20"/>
  <c r="AD349" i="20"/>
  <c r="AD350" i="20"/>
  <c r="AD351" i="20"/>
  <c r="AD352" i="20"/>
  <c r="AD353" i="20"/>
  <c r="AD354" i="20"/>
  <c r="AD355" i="20"/>
  <c r="AD356" i="20"/>
  <c r="AD357" i="20"/>
  <c r="AD358" i="20"/>
  <c r="AD359" i="20"/>
  <c r="AD360" i="20"/>
  <c r="AD361" i="20"/>
  <c r="AD362" i="20"/>
  <c r="AD363" i="20"/>
  <c r="AD364" i="20"/>
  <c r="AD365" i="20"/>
  <c r="AD366" i="20"/>
  <c r="AD367" i="20"/>
  <c r="AD368" i="20"/>
  <c r="AD369" i="20"/>
  <c r="AD370" i="20"/>
  <c r="AD371" i="20"/>
  <c r="AD372" i="20"/>
  <c r="AD373" i="20"/>
  <c r="AD374" i="20"/>
  <c r="AD375" i="20"/>
  <c r="AD376" i="20"/>
  <c r="AD377" i="20"/>
  <c r="AD378" i="20"/>
  <c r="AD379" i="20"/>
  <c r="AD380" i="20"/>
  <c r="AD381" i="20"/>
  <c r="AD382" i="20"/>
  <c r="AD383" i="20"/>
  <c r="AD384" i="20"/>
  <c r="AD385" i="20"/>
  <c r="AD386" i="20"/>
  <c r="AD387" i="20"/>
  <c r="AD388" i="20"/>
  <c r="AD389" i="20"/>
  <c r="AD390" i="20"/>
  <c r="AD391" i="20"/>
  <c r="AD392" i="20"/>
  <c r="AD393" i="20"/>
  <c r="AD394" i="20"/>
  <c r="AD395" i="20"/>
  <c r="AD396" i="20"/>
  <c r="AD397" i="20"/>
  <c r="AD398" i="20"/>
  <c r="AD399" i="20"/>
  <c r="AD400" i="20"/>
  <c r="AD401" i="20"/>
  <c r="AD402" i="20"/>
  <c r="AD403" i="20"/>
  <c r="AD404" i="20"/>
  <c r="AD405" i="20"/>
  <c r="AD406" i="20"/>
  <c r="AD407" i="20"/>
  <c r="AD408" i="20"/>
  <c r="AD409" i="20"/>
  <c r="AD410" i="20"/>
  <c r="AD411" i="20"/>
  <c r="AD412" i="20"/>
  <c r="AD413" i="20"/>
  <c r="AD414" i="20"/>
  <c r="AD415" i="20"/>
  <c r="AD416" i="20"/>
  <c r="AD417" i="20"/>
  <c r="AD418" i="20"/>
  <c r="AD419" i="20"/>
  <c r="AD420" i="20"/>
  <c r="AD421" i="20"/>
  <c r="AD422" i="20"/>
  <c r="AD423" i="20"/>
  <c r="AD424" i="20"/>
  <c r="AD425" i="20"/>
  <c r="AD426" i="20"/>
  <c r="AD427" i="20"/>
  <c r="AD428" i="20"/>
  <c r="AD429" i="20"/>
  <c r="AD430" i="20"/>
  <c r="AD431" i="20"/>
  <c r="AD432" i="20"/>
  <c r="AD433" i="20"/>
  <c r="AD434" i="20"/>
  <c r="AD435" i="20"/>
  <c r="AD436" i="20"/>
  <c r="AD437" i="20"/>
  <c r="AD438" i="20"/>
  <c r="AD439" i="20"/>
  <c r="AD440" i="20"/>
  <c r="AD441" i="20"/>
  <c r="AD442" i="20"/>
  <c r="AD443" i="20"/>
  <c r="AD444" i="20"/>
  <c r="AD445" i="20"/>
  <c r="AD446" i="20"/>
  <c r="AD447" i="20"/>
  <c r="AD448" i="20"/>
  <c r="AD449" i="20"/>
  <c r="AD450" i="20"/>
  <c r="AD451" i="20"/>
  <c r="AD452" i="20"/>
  <c r="AD453" i="20"/>
  <c r="AD454" i="20"/>
  <c r="AD455" i="20"/>
  <c r="AD456" i="20"/>
  <c r="AD457" i="20"/>
  <c r="AD458" i="20"/>
  <c r="AD459" i="20"/>
  <c r="AD460" i="20"/>
  <c r="AD461" i="20"/>
  <c r="AD462" i="20"/>
  <c r="AD463" i="20"/>
  <c r="AD464" i="20"/>
  <c r="AD465" i="20"/>
  <c r="AD466" i="20"/>
  <c r="AD467" i="20"/>
  <c r="AD468" i="20"/>
  <c r="AD469" i="20"/>
  <c r="AD470" i="20"/>
  <c r="AD471" i="20"/>
  <c r="AD472" i="20"/>
  <c r="AD473" i="20"/>
  <c r="AD474" i="20"/>
  <c r="AD475" i="20"/>
  <c r="AD476" i="20"/>
  <c r="AD477" i="20"/>
  <c r="AD478" i="20"/>
  <c r="AD479" i="20"/>
  <c r="AD480" i="20"/>
  <c r="AD481" i="20"/>
  <c r="AD482" i="20"/>
  <c r="AD483" i="20"/>
  <c r="AD484" i="20"/>
  <c r="AD485" i="20"/>
  <c r="AD486" i="20"/>
  <c r="AD487" i="20"/>
  <c r="AD488" i="20"/>
  <c r="AD489" i="20"/>
  <c r="AD490" i="20"/>
  <c r="AD491" i="20"/>
  <c r="AD492" i="20"/>
  <c r="AD493" i="20"/>
  <c r="AD494" i="20"/>
  <c r="AD495" i="20"/>
  <c r="AD496" i="20"/>
  <c r="AD497" i="20"/>
  <c r="AD498" i="20"/>
  <c r="AD499" i="20"/>
  <c r="AD500" i="20"/>
  <c r="AD501" i="20"/>
  <c r="AD502" i="20"/>
  <c r="AD503" i="20"/>
  <c r="AD504" i="20"/>
  <c r="AD505" i="20"/>
  <c r="AD506" i="20"/>
  <c r="AD507" i="20"/>
  <c r="AD508" i="20"/>
  <c r="AD509" i="20"/>
  <c r="AD510" i="20"/>
  <c r="AD511" i="20"/>
  <c r="AD512" i="20"/>
  <c r="AD513" i="20"/>
  <c r="AD514" i="20"/>
  <c r="AD515" i="20"/>
  <c r="AD516" i="20"/>
  <c r="AD517" i="20"/>
  <c r="AD518" i="20"/>
  <c r="AD519" i="20"/>
  <c r="AD520" i="20"/>
  <c r="AD521" i="20"/>
  <c r="AD522" i="20"/>
  <c r="AD523" i="20"/>
  <c r="AD524" i="20"/>
  <c r="AD525" i="20"/>
  <c r="AD526" i="20"/>
  <c r="AD527" i="20"/>
  <c r="AD528" i="20"/>
  <c r="AD529" i="20"/>
  <c r="AD530" i="20"/>
  <c r="AD531" i="20"/>
  <c r="AD532" i="20"/>
  <c r="AD533" i="20"/>
  <c r="AD534" i="20"/>
  <c r="AD535" i="20"/>
  <c r="AD536" i="20"/>
  <c r="AD537" i="20"/>
  <c r="AD538" i="20"/>
  <c r="AD539" i="20"/>
  <c r="AD540" i="20"/>
  <c r="AD541" i="20"/>
  <c r="AD542" i="20"/>
  <c r="AD543" i="20"/>
  <c r="AD544" i="20"/>
  <c r="AD545" i="20"/>
  <c r="AD546" i="20"/>
  <c r="AD547" i="20"/>
  <c r="AD548" i="20"/>
  <c r="AD549" i="20"/>
  <c r="AD550" i="20"/>
  <c r="AD551" i="20"/>
  <c r="AD552" i="20"/>
  <c r="AD553" i="20"/>
  <c r="AD554" i="20"/>
  <c r="AD555" i="20"/>
  <c r="AD556" i="20"/>
  <c r="AD557" i="20"/>
  <c r="AD558" i="20"/>
  <c r="AD559" i="20"/>
  <c r="AD560" i="20"/>
  <c r="AD561" i="20"/>
  <c r="AD562" i="20"/>
  <c r="AD563" i="20"/>
  <c r="AD564" i="20"/>
  <c r="AD565" i="20"/>
  <c r="AD566" i="20"/>
  <c r="AD567" i="20"/>
  <c r="AD568" i="20"/>
  <c r="AD569" i="20"/>
  <c r="AD570" i="20"/>
  <c r="AD571" i="20"/>
  <c r="AD572" i="20"/>
  <c r="AD573" i="20"/>
  <c r="AD574" i="20"/>
  <c r="AD575" i="20"/>
  <c r="AD576" i="20"/>
  <c r="AD577" i="20"/>
  <c r="AD578" i="20"/>
  <c r="AD579" i="20"/>
  <c r="AD580" i="20"/>
  <c r="AD581" i="20"/>
  <c r="AD582" i="20"/>
  <c r="AD583" i="20"/>
  <c r="AD584" i="20"/>
  <c r="AD585" i="20"/>
  <c r="AD586" i="20"/>
  <c r="AD587" i="20"/>
  <c r="AD588" i="20"/>
  <c r="AD589" i="20"/>
  <c r="AD590" i="20"/>
  <c r="AD591" i="20"/>
  <c r="AD592" i="20"/>
  <c r="AD593" i="20"/>
  <c r="AD594" i="20"/>
  <c r="AD595" i="20"/>
  <c r="AD596" i="20"/>
  <c r="AD597" i="20"/>
  <c r="AD598" i="20"/>
  <c r="AD599" i="20"/>
  <c r="AD600" i="20"/>
  <c r="AD601" i="20"/>
  <c r="AD602" i="20"/>
  <c r="AD603" i="20"/>
  <c r="AD604" i="20"/>
  <c r="AD605" i="20"/>
  <c r="AD606" i="20"/>
  <c r="AD607" i="20"/>
  <c r="AD608" i="20"/>
  <c r="AD609" i="20"/>
  <c r="AD610" i="20"/>
  <c r="AD611" i="20"/>
  <c r="AD612" i="20"/>
  <c r="AD613" i="20"/>
  <c r="AD614" i="20"/>
  <c r="AD615" i="20"/>
  <c r="AD616" i="20"/>
  <c r="AD617" i="20"/>
  <c r="AD618" i="20"/>
  <c r="AD619" i="20"/>
  <c r="AD620" i="20"/>
  <c r="AD621" i="20"/>
  <c r="AD622" i="20"/>
  <c r="AD623" i="20"/>
  <c r="AD624" i="20"/>
  <c r="AD625" i="20"/>
  <c r="AD626" i="20"/>
  <c r="AD627" i="20"/>
  <c r="AD628" i="20"/>
  <c r="AD629" i="20"/>
  <c r="AD630" i="20"/>
  <c r="AD631" i="20"/>
  <c r="AD632" i="20"/>
  <c r="AD633" i="20"/>
  <c r="AD634" i="20"/>
  <c r="AD635" i="20"/>
  <c r="AD636" i="20"/>
  <c r="AD637" i="20"/>
  <c r="AD638" i="20"/>
  <c r="AD639" i="20"/>
  <c r="AD640" i="20"/>
  <c r="AD641" i="20"/>
  <c r="AD642" i="20"/>
  <c r="AD643" i="20"/>
  <c r="AD644" i="20"/>
  <c r="AD645" i="20"/>
  <c r="AD646" i="20"/>
  <c r="AD647" i="20"/>
  <c r="AD648" i="20"/>
  <c r="AD649" i="20"/>
  <c r="AD650" i="20"/>
  <c r="AD651" i="20"/>
  <c r="AD652" i="20"/>
  <c r="AD653" i="20"/>
  <c r="AD654" i="20"/>
  <c r="AD655" i="20"/>
  <c r="AD656" i="20"/>
  <c r="AD657" i="20"/>
  <c r="AD658" i="20"/>
  <c r="AD659" i="20"/>
  <c r="AD660" i="20"/>
  <c r="AD661" i="20"/>
  <c r="AD662" i="20"/>
  <c r="AD663" i="20"/>
  <c r="AD664" i="20"/>
  <c r="AD665" i="20"/>
  <c r="AD666" i="20"/>
  <c r="AD667" i="20"/>
  <c r="AD668" i="20"/>
  <c r="AD669" i="20"/>
  <c r="AD670" i="20"/>
  <c r="AD671" i="20"/>
  <c r="AD672" i="20"/>
  <c r="AD673" i="20"/>
  <c r="AD674" i="20"/>
  <c r="AD675" i="20"/>
  <c r="AD676" i="20"/>
  <c r="AD677" i="20"/>
  <c r="AD678" i="20"/>
  <c r="AD679" i="20"/>
  <c r="AD680" i="20"/>
  <c r="AD681" i="20"/>
  <c r="AD682" i="20"/>
  <c r="AD683" i="20"/>
  <c r="AD684" i="20"/>
  <c r="AD685" i="20"/>
  <c r="AD686" i="20"/>
  <c r="AD687" i="20"/>
  <c r="AD688" i="20"/>
  <c r="AD689" i="20"/>
  <c r="AD690" i="20"/>
  <c r="AD691" i="20"/>
  <c r="AD692" i="20"/>
  <c r="AD693" i="20"/>
  <c r="AD694" i="20"/>
  <c r="AD695" i="20"/>
  <c r="AD696" i="20"/>
  <c r="AD697" i="20"/>
  <c r="AD698" i="20"/>
  <c r="AD699" i="20"/>
  <c r="AD700" i="20"/>
  <c r="AD701" i="20"/>
  <c r="AD702" i="20"/>
  <c r="AD703" i="20"/>
  <c r="AD704" i="20"/>
  <c r="AD705" i="20"/>
  <c r="AD706" i="20"/>
  <c r="AD707" i="20"/>
  <c r="AD708" i="20"/>
  <c r="AD709" i="20"/>
  <c r="AD710" i="20"/>
  <c r="AD711" i="20"/>
  <c r="AD712" i="20"/>
  <c r="AD713" i="20"/>
  <c r="AD714" i="20"/>
  <c r="AD715" i="20"/>
  <c r="AD716" i="20"/>
  <c r="AD717" i="20"/>
  <c r="AD718" i="20"/>
  <c r="AD719" i="20"/>
  <c r="AD720" i="20"/>
  <c r="AD721" i="20"/>
  <c r="AD722" i="20"/>
  <c r="AD723" i="20"/>
  <c r="AD724" i="20"/>
  <c r="AD725" i="20"/>
  <c r="AD726" i="20"/>
  <c r="AD727" i="20"/>
  <c r="AD728" i="20"/>
  <c r="AD729" i="20"/>
  <c r="AD730" i="20"/>
  <c r="AD731" i="20"/>
  <c r="AD732" i="20"/>
  <c r="AD733" i="20"/>
  <c r="AD734" i="20"/>
  <c r="AD735" i="20"/>
  <c r="AD736" i="20"/>
  <c r="AD737" i="20"/>
  <c r="AD738" i="20"/>
  <c r="AD739" i="20"/>
  <c r="AD740" i="20"/>
  <c r="AD741" i="20"/>
  <c r="AD742" i="20"/>
  <c r="AD743" i="20"/>
  <c r="AD744" i="20"/>
  <c r="AD745" i="20"/>
  <c r="AD746" i="20"/>
  <c r="AD747" i="20"/>
  <c r="AD748" i="20"/>
  <c r="AD749" i="20"/>
  <c r="AD750" i="20"/>
  <c r="AD751" i="20"/>
  <c r="AD752" i="20"/>
  <c r="AD753" i="20"/>
  <c r="AD754" i="20"/>
  <c r="AD755" i="20"/>
  <c r="AD756" i="20"/>
  <c r="AD757" i="20"/>
  <c r="AD758" i="20"/>
  <c r="AD759" i="20"/>
  <c r="AD760" i="20"/>
  <c r="AD761" i="20"/>
  <c r="AD762" i="20"/>
  <c r="AD763" i="20"/>
  <c r="AD764" i="20"/>
  <c r="AD765" i="20"/>
  <c r="AD766" i="20"/>
  <c r="AD767" i="20"/>
  <c r="AD768" i="20"/>
  <c r="AD769" i="20"/>
  <c r="AD770" i="20"/>
  <c r="AD771" i="20"/>
  <c r="AD772" i="20"/>
  <c r="AD773" i="20"/>
  <c r="AD774" i="20"/>
  <c r="AD775" i="20"/>
  <c r="AD776" i="20"/>
  <c r="AD777" i="20"/>
  <c r="AD778" i="20"/>
  <c r="AD779" i="20"/>
  <c r="AD780" i="20"/>
  <c r="AD781" i="20"/>
  <c r="AD782" i="20"/>
  <c r="AD783" i="20"/>
  <c r="AD784" i="20"/>
  <c r="AD785" i="20"/>
  <c r="AD786" i="20"/>
  <c r="AD787" i="20"/>
  <c r="AD788" i="20"/>
  <c r="AD789" i="20"/>
  <c r="AD790" i="20"/>
  <c r="AD791" i="20"/>
  <c r="AD792" i="20"/>
  <c r="AD793" i="20"/>
  <c r="AD794" i="20"/>
  <c r="AD795" i="20"/>
  <c r="AD796" i="20"/>
  <c r="AD797" i="20"/>
  <c r="AD798" i="20"/>
  <c r="AD799" i="20"/>
  <c r="AD800" i="20"/>
  <c r="AD801" i="20"/>
  <c r="AD802" i="20"/>
  <c r="AD803" i="20"/>
  <c r="AD804" i="20"/>
  <c r="AD805" i="20"/>
  <c r="AD806" i="20"/>
  <c r="AD807" i="20"/>
  <c r="AD808" i="20"/>
  <c r="AD809" i="20"/>
  <c r="AD810" i="20"/>
  <c r="AD811" i="20"/>
  <c r="AD812" i="20"/>
  <c r="AD813" i="20"/>
  <c r="AD814" i="20"/>
  <c r="AD815" i="20"/>
  <c r="AD816" i="20"/>
  <c r="AD817" i="20"/>
  <c r="AD818" i="20"/>
  <c r="AD819" i="20"/>
  <c r="AD820" i="20"/>
  <c r="AD821" i="20"/>
  <c r="AD822" i="20"/>
  <c r="AD823" i="20"/>
  <c r="AD824" i="20"/>
  <c r="AD825" i="20"/>
  <c r="AD826" i="20"/>
  <c r="AD827" i="20"/>
  <c r="AD828" i="20"/>
  <c r="AD829" i="20"/>
  <c r="AD830" i="20"/>
  <c r="AD831" i="20"/>
  <c r="AD832" i="20"/>
  <c r="AD833" i="20"/>
  <c r="AD834" i="20"/>
  <c r="AD835" i="20"/>
  <c r="AD836" i="20"/>
  <c r="AD837" i="20"/>
  <c r="AD838" i="20"/>
  <c r="AD839" i="20"/>
  <c r="AD840" i="20"/>
  <c r="AD841" i="20"/>
  <c r="AD842" i="20"/>
  <c r="AD843" i="20"/>
  <c r="AD844" i="20"/>
  <c r="AD845" i="20"/>
  <c r="AD846" i="20"/>
  <c r="AD847" i="20"/>
  <c r="AD848" i="20"/>
  <c r="AD849" i="20"/>
  <c r="AD850" i="20"/>
  <c r="AD851" i="20"/>
  <c r="AD852" i="20"/>
  <c r="AD853" i="20"/>
  <c r="AD854" i="20"/>
  <c r="AD855" i="20"/>
  <c r="AD856" i="20"/>
  <c r="AD857" i="20"/>
  <c r="AD858" i="20"/>
  <c r="AD859" i="20"/>
  <c r="AD860" i="20"/>
  <c r="AD861" i="20"/>
  <c r="AD862" i="20"/>
  <c r="AD863" i="20"/>
  <c r="AD864" i="20"/>
  <c r="AD865" i="20"/>
  <c r="AD866" i="20"/>
  <c r="AD867" i="20"/>
  <c r="AD868" i="20"/>
  <c r="AD869" i="20"/>
  <c r="AD870" i="20"/>
  <c r="AD871" i="20"/>
  <c r="AD872" i="20"/>
  <c r="AD873" i="20"/>
  <c r="AD874" i="20"/>
  <c r="AD875" i="20"/>
  <c r="AD876" i="20"/>
  <c r="AD877" i="20"/>
  <c r="AD878" i="20"/>
  <c r="AD879" i="20"/>
  <c r="AD880" i="20"/>
  <c r="AD881" i="20"/>
  <c r="AD882" i="20"/>
  <c r="AD883" i="20"/>
  <c r="AD884" i="20"/>
  <c r="AD885" i="20"/>
  <c r="AD886" i="20"/>
  <c r="AD887" i="20"/>
  <c r="AD888" i="20"/>
  <c r="AD889" i="20"/>
  <c r="AD890" i="20"/>
  <c r="AD891" i="20"/>
  <c r="AD892" i="20"/>
  <c r="AD893" i="20"/>
  <c r="AD894" i="20"/>
  <c r="AD895" i="20"/>
  <c r="AD896" i="20"/>
  <c r="AD897" i="20"/>
  <c r="AD898" i="20"/>
  <c r="AD899" i="20"/>
  <c r="AD900" i="20"/>
  <c r="AD901" i="20"/>
  <c r="AD902" i="20"/>
  <c r="AD903" i="20"/>
  <c r="AD904" i="20"/>
  <c r="AD905" i="20"/>
  <c r="AC78" i="20"/>
  <c r="AC79" i="20"/>
  <c r="AC80" i="20"/>
  <c r="AC81" i="20"/>
  <c r="AH81" i="20" s="1"/>
  <c r="AC82" i="20"/>
  <c r="AC83" i="20"/>
  <c r="AC84" i="20"/>
  <c r="AC85" i="20"/>
  <c r="AH85" i="20" s="1"/>
  <c r="AC86" i="20"/>
  <c r="AC87" i="20"/>
  <c r="AC88" i="20"/>
  <c r="AC89" i="20"/>
  <c r="AC90" i="20"/>
  <c r="AC91" i="20"/>
  <c r="AC92" i="20"/>
  <c r="AH92" i="20" s="1"/>
  <c r="AC93" i="20"/>
  <c r="AC94" i="20"/>
  <c r="AC95" i="20"/>
  <c r="AC96" i="20"/>
  <c r="AH96" i="20" s="1"/>
  <c r="AC97" i="20"/>
  <c r="AC98" i="20"/>
  <c r="AC99" i="20"/>
  <c r="AC100" i="20"/>
  <c r="AC101" i="20"/>
  <c r="AC102" i="20"/>
  <c r="AC103" i="20"/>
  <c r="AC104" i="20"/>
  <c r="AC105" i="20"/>
  <c r="AC106" i="20"/>
  <c r="AC107" i="20"/>
  <c r="AC108" i="20"/>
  <c r="AC109" i="20"/>
  <c r="AC110" i="20"/>
  <c r="AC111" i="20"/>
  <c r="AC112" i="20"/>
  <c r="AC113" i="20"/>
  <c r="AC114" i="20"/>
  <c r="AC115" i="20"/>
  <c r="AC116" i="20"/>
  <c r="AC117" i="20"/>
  <c r="AC118" i="20"/>
  <c r="AC119" i="20"/>
  <c r="AC120" i="20"/>
  <c r="AC121" i="20"/>
  <c r="AC122" i="20"/>
  <c r="AC123" i="20"/>
  <c r="AC124" i="20"/>
  <c r="AC125" i="20"/>
  <c r="AC126" i="20"/>
  <c r="AC127" i="20"/>
  <c r="AC128" i="20"/>
  <c r="AC129" i="20"/>
  <c r="AC130" i="20"/>
  <c r="AC131" i="20"/>
  <c r="AC132" i="20"/>
  <c r="AC133" i="20"/>
  <c r="AC134" i="20"/>
  <c r="AC135" i="20"/>
  <c r="AC136" i="20"/>
  <c r="AC137" i="20"/>
  <c r="AC138" i="20"/>
  <c r="AC139" i="20"/>
  <c r="AC140" i="20"/>
  <c r="AC141" i="20"/>
  <c r="AC142" i="20"/>
  <c r="AC143" i="20"/>
  <c r="AC144" i="20"/>
  <c r="AC145" i="20"/>
  <c r="AC146" i="20"/>
  <c r="AC147" i="20"/>
  <c r="AC148" i="20"/>
  <c r="AC149" i="20"/>
  <c r="AC150" i="20"/>
  <c r="AC151" i="20"/>
  <c r="AC152" i="20"/>
  <c r="AC153" i="20"/>
  <c r="AC154" i="20"/>
  <c r="AC155" i="20"/>
  <c r="AC156" i="20"/>
  <c r="AC157" i="20"/>
  <c r="AC158" i="20"/>
  <c r="AC159" i="20"/>
  <c r="AC160" i="20"/>
  <c r="AC161" i="20"/>
  <c r="AC162" i="20"/>
  <c r="AC163" i="20"/>
  <c r="AC164" i="20"/>
  <c r="AC165" i="20"/>
  <c r="AC166" i="20"/>
  <c r="AC167" i="20"/>
  <c r="AC168" i="20"/>
  <c r="AC169" i="20"/>
  <c r="AC170" i="20"/>
  <c r="AC171" i="20"/>
  <c r="AC172" i="20"/>
  <c r="AC173" i="20"/>
  <c r="AC174" i="20"/>
  <c r="AC175" i="20"/>
  <c r="AC176" i="20"/>
  <c r="AC177" i="20"/>
  <c r="AC178" i="20"/>
  <c r="AC179" i="20"/>
  <c r="AC180" i="20"/>
  <c r="AC181" i="20"/>
  <c r="AC182" i="20"/>
  <c r="AC183" i="20"/>
  <c r="AC184" i="20"/>
  <c r="AC185" i="20"/>
  <c r="AC186" i="20"/>
  <c r="AC187" i="20"/>
  <c r="AC188" i="20"/>
  <c r="AC189" i="20"/>
  <c r="AC190" i="20"/>
  <c r="AC191" i="20"/>
  <c r="AC192" i="20"/>
  <c r="AC193" i="20"/>
  <c r="AC194" i="20"/>
  <c r="AC195" i="20"/>
  <c r="AC196" i="20"/>
  <c r="AC197" i="20"/>
  <c r="AC198" i="20"/>
  <c r="AC199" i="20"/>
  <c r="AC200" i="20"/>
  <c r="AC201" i="20"/>
  <c r="AC202" i="20"/>
  <c r="AC203" i="20"/>
  <c r="AC204" i="20"/>
  <c r="AC205" i="20"/>
  <c r="AC206" i="20"/>
  <c r="AC207" i="20"/>
  <c r="AC208" i="20"/>
  <c r="AC209" i="20"/>
  <c r="AC210" i="20"/>
  <c r="AC211" i="20"/>
  <c r="AC212" i="20"/>
  <c r="AC213" i="20"/>
  <c r="AC214" i="20"/>
  <c r="AC215" i="20"/>
  <c r="AC216" i="20"/>
  <c r="AC217" i="20"/>
  <c r="AC218" i="20"/>
  <c r="AC219" i="20"/>
  <c r="AC220" i="20"/>
  <c r="AC221" i="20"/>
  <c r="AC222" i="20"/>
  <c r="AC223" i="20"/>
  <c r="AC224" i="20"/>
  <c r="AC225" i="20"/>
  <c r="AC226" i="20"/>
  <c r="AC227" i="20"/>
  <c r="AC228" i="20"/>
  <c r="AC229" i="20"/>
  <c r="AC230" i="20"/>
  <c r="AC231" i="20"/>
  <c r="AC232" i="20"/>
  <c r="AC233" i="20"/>
  <c r="AC234" i="20"/>
  <c r="AC235" i="20"/>
  <c r="AC236" i="20"/>
  <c r="AC237" i="20"/>
  <c r="AC238" i="20"/>
  <c r="AC239" i="20"/>
  <c r="AC240" i="20"/>
  <c r="AC241" i="20"/>
  <c r="AC242" i="20"/>
  <c r="AC243" i="20"/>
  <c r="AC244" i="20"/>
  <c r="AC245" i="20"/>
  <c r="AC246" i="20"/>
  <c r="AC247" i="20"/>
  <c r="AC248" i="20"/>
  <c r="AC249" i="20"/>
  <c r="AC250" i="20"/>
  <c r="AC251" i="20"/>
  <c r="AC252" i="20"/>
  <c r="AC253" i="20"/>
  <c r="AC254" i="20"/>
  <c r="AC255" i="20"/>
  <c r="AC256" i="20"/>
  <c r="AC257" i="20"/>
  <c r="AC258" i="20"/>
  <c r="AC259" i="20"/>
  <c r="AC260" i="20"/>
  <c r="AC261" i="20"/>
  <c r="AC262" i="20"/>
  <c r="AC263" i="20"/>
  <c r="AC264" i="20"/>
  <c r="AC265" i="20"/>
  <c r="AC266" i="20"/>
  <c r="AC267" i="20"/>
  <c r="AC268" i="20"/>
  <c r="AC269" i="20"/>
  <c r="AC270" i="20"/>
  <c r="AC271" i="20"/>
  <c r="AC272" i="20"/>
  <c r="AC273" i="20"/>
  <c r="AC274" i="20"/>
  <c r="AC275" i="20"/>
  <c r="AC276" i="20"/>
  <c r="AC277" i="20"/>
  <c r="AC278" i="20"/>
  <c r="AC279" i="20"/>
  <c r="AC280" i="20"/>
  <c r="AC281" i="20"/>
  <c r="AC282" i="20"/>
  <c r="AC283" i="20"/>
  <c r="AC284" i="20"/>
  <c r="AC285" i="20"/>
  <c r="AC286" i="20"/>
  <c r="AC287" i="20"/>
  <c r="AC288" i="20"/>
  <c r="AC289" i="20"/>
  <c r="AC290" i="20"/>
  <c r="AC291" i="20"/>
  <c r="AC292" i="20"/>
  <c r="AC293" i="20"/>
  <c r="AC294" i="20"/>
  <c r="AC295" i="20"/>
  <c r="AC296" i="20"/>
  <c r="AC297" i="20"/>
  <c r="AC298" i="20"/>
  <c r="AC299" i="20"/>
  <c r="AC300" i="20"/>
  <c r="AC301" i="20"/>
  <c r="AC302" i="20"/>
  <c r="AC303" i="20"/>
  <c r="AC304" i="20"/>
  <c r="AC305" i="20"/>
  <c r="AC306" i="20"/>
  <c r="AC307" i="20"/>
  <c r="AC308" i="20"/>
  <c r="AC309" i="20"/>
  <c r="AC310" i="20"/>
  <c r="AC311" i="20"/>
  <c r="AC312" i="20"/>
  <c r="AC313" i="20"/>
  <c r="AC314" i="20"/>
  <c r="AC315" i="20"/>
  <c r="AC316" i="20"/>
  <c r="AC317" i="20"/>
  <c r="AC318" i="20"/>
  <c r="AC319" i="20"/>
  <c r="AC320" i="20"/>
  <c r="AC321" i="20"/>
  <c r="AC322" i="20"/>
  <c r="AC323" i="20"/>
  <c r="AC324" i="20"/>
  <c r="AC325" i="20"/>
  <c r="AC326" i="20"/>
  <c r="AC327" i="20"/>
  <c r="AC328" i="20"/>
  <c r="AC329" i="20"/>
  <c r="AC330" i="20"/>
  <c r="AC331" i="20"/>
  <c r="AC332" i="20"/>
  <c r="AC333" i="20"/>
  <c r="AC334" i="20"/>
  <c r="AC335" i="20"/>
  <c r="AC336" i="20"/>
  <c r="AC337" i="20"/>
  <c r="AC338" i="20"/>
  <c r="AC339" i="20"/>
  <c r="AC340" i="20"/>
  <c r="AC341" i="20"/>
  <c r="AC342" i="20"/>
  <c r="AC343" i="20"/>
  <c r="AC344" i="20"/>
  <c r="AC345" i="20"/>
  <c r="AC346" i="20"/>
  <c r="AC347" i="20"/>
  <c r="AC348" i="20"/>
  <c r="AC349" i="20"/>
  <c r="AC350" i="20"/>
  <c r="AC351" i="20"/>
  <c r="AC352" i="20"/>
  <c r="AC353" i="20"/>
  <c r="AC354" i="20"/>
  <c r="AC355" i="20"/>
  <c r="AC356" i="20"/>
  <c r="AC357" i="20"/>
  <c r="AC358" i="20"/>
  <c r="AC359" i="20"/>
  <c r="AC360" i="20"/>
  <c r="AC361" i="20"/>
  <c r="AC362" i="20"/>
  <c r="AC363" i="20"/>
  <c r="AC364" i="20"/>
  <c r="AC365" i="20"/>
  <c r="AC366" i="20"/>
  <c r="AC367" i="20"/>
  <c r="AC368" i="20"/>
  <c r="AC369" i="20"/>
  <c r="AC370" i="20"/>
  <c r="AC371" i="20"/>
  <c r="AC372" i="20"/>
  <c r="AC373" i="20"/>
  <c r="AC374" i="20"/>
  <c r="AC375" i="20"/>
  <c r="AC376" i="20"/>
  <c r="AC377" i="20"/>
  <c r="AC378" i="20"/>
  <c r="AC379" i="20"/>
  <c r="AC380" i="20"/>
  <c r="AC381" i="20"/>
  <c r="AC382" i="20"/>
  <c r="AC383" i="20"/>
  <c r="AC384" i="20"/>
  <c r="AC385" i="20"/>
  <c r="AC386" i="20"/>
  <c r="AC387" i="20"/>
  <c r="AC388" i="20"/>
  <c r="AC389" i="20"/>
  <c r="AC390" i="20"/>
  <c r="AC391" i="20"/>
  <c r="AC392" i="20"/>
  <c r="AC393" i="20"/>
  <c r="AC394" i="20"/>
  <c r="AC395" i="20"/>
  <c r="AC396" i="20"/>
  <c r="AC397" i="20"/>
  <c r="AC398" i="20"/>
  <c r="AC399" i="20"/>
  <c r="AC400" i="20"/>
  <c r="AC401" i="20"/>
  <c r="AC402" i="20"/>
  <c r="AC403" i="20"/>
  <c r="AC404" i="20"/>
  <c r="AC405" i="20"/>
  <c r="AC406" i="20"/>
  <c r="AC407" i="20"/>
  <c r="AC408" i="20"/>
  <c r="AC409" i="20"/>
  <c r="AC410" i="20"/>
  <c r="AC411" i="20"/>
  <c r="AC412" i="20"/>
  <c r="AC413" i="20"/>
  <c r="AC414" i="20"/>
  <c r="AC415" i="20"/>
  <c r="AC416" i="20"/>
  <c r="AC417" i="20"/>
  <c r="AC418" i="20"/>
  <c r="AC419" i="20"/>
  <c r="AC420" i="20"/>
  <c r="AC421" i="20"/>
  <c r="AC422" i="20"/>
  <c r="AC423" i="20"/>
  <c r="AC424" i="20"/>
  <c r="AC425" i="20"/>
  <c r="AC426" i="20"/>
  <c r="AC427" i="20"/>
  <c r="AC428" i="20"/>
  <c r="AC429" i="20"/>
  <c r="AC430" i="20"/>
  <c r="AC431" i="20"/>
  <c r="AC432" i="20"/>
  <c r="AC433" i="20"/>
  <c r="AC434" i="20"/>
  <c r="AC435" i="20"/>
  <c r="AC436" i="20"/>
  <c r="AC437" i="20"/>
  <c r="AC438" i="20"/>
  <c r="AC439" i="20"/>
  <c r="AC440" i="20"/>
  <c r="AC441" i="20"/>
  <c r="AC442" i="20"/>
  <c r="AC443" i="20"/>
  <c r="AC444" i="20"/>
  <c r="AC445" i="20"/>
  <c r="AC446" i="20"/>
  <c r="AC447" i="20"/>
  <c r="AC448" i="20"/>
  <c r="AC449" i="20"/>
  <c r="AC450" i="20"/>
  <c r="AC451" i="20"/>
  <c r="AC452" i="20"/>
  <c r="AC453" i="20"/>
  <c r="AC454" i="20"/>
  <c r="AC455" i="20"/>
  <c r="AC456" i="20"/>
  <c r="AC457" i="20"/>
  <c r="AC458" i="20"/>
  <c r="AC459" i="20"/>
  <c r="AC460" i="20"/>
  <c r="AC461" i="20"/>
  <c r="AC462" i="20"/>
  <c r="AC463" i="20"/>
  <c r="AC464" i="20"/>
  <c r="AC465" i="20"/>
  <c r="AC466" i="20"/>
  <c r="AC467" i="20"/>
  <c r="AC468" i="20"/>
  <c r="AC469" i="20"/>
  <c r="AC470" i="20"/>
  <c r="AC471" i="20"/>
  <c r="AC472" i="20"/>
  <c r="AC473" i="20"/>
  <c r="AC474" i="20"/>
  <c r="AC475" i="20"/>
  <c r="AC476" i="20"/>
  <c r="AC477" i="20"/>
  <c r="AC478" i="20"/>
  <c r="AC479" i="20"/>
  <c r="AC480" i="20"/>
  <c r="AC481" i="20"/>
  <c r="AC482" i="20"/>
  <c r="AC483" i="20"/>
  <c r="AC484" i="20"/>
  <c r="AC485" i="20"/>
  <c r="AC486" i="20"/>
  <c r="AC487" i="20"/>
  <c r="AC488" i="20"/>
  <c r="AC489" i="20"/>
  <c r="AC490" i="20"/>
  <c r="AC491" i="20"/>
  <c r="AC492" i="20"/>
  <c r="AC493" i="20"/>
  <c r="AC494" i="20"/>
  <c r="AC495" i="20"/>
  <c r="AC496" i="20"/>
  <c r="AC497" i="20"/>
  <c r="AC498" i="20"/>
  <c r="AC499" i="20"/>
  <c r="AC500" i="20"/>
  <c r="AC501" i="20"/>
  <c r="AC502" i="20"/>
  <c r="AC503" i="20"/>
  <c r="AC504" i="20"/>
  <c r="AC505" i="20"/>
  <c r="AC506" i="20"/>
  <c r="AC507" i="20"/>
  <c r="AC508" i="20"/>
  <c r="AC509" i="20"/>
  <c r="AC510" i="20"/>
  <c r="AC511" i="20"/>
  <c r="AC512" i="20"/>
  <c r="AC513" i="20"/>
  <c r="AC514" i="20"/>
  <c r="AC515" i="20"/>
  <c r="AC516" i="20"/>
  <c r="AC517" i="20"/>
  <c r="AC518" i="20"/>
  <c r="AC519" i="20"/>
  <c r="AC520" i="20"/>
  <c r="AC521" i="20"/>
  <c r="AC522" i="20"/>
  <c r="AC523" i="20"/>
  <c r="AC524" i="20"/>
  <c r="AC525" i="20"/>
  <c r="AC526" i="20"/>
  <c r="AC527" i="20"/>
  <c r="AC528" i="20"/>
  <c r="AC529" i="20"/>
  <c r="AC530" i="20"/>
  <c r="AC531" i="20"/>
  <c r="AC532" i="20"/>
  <c r="AC533" i="20"/>
  <c r="AC534" i="20"/>
  <c r="AC535" i="20"/>
  <c r="AC536" i="20"/>
  <c r="AC537" i="20"/>
  <c r="AC538" i="20"/>
  <c r="AC539" i="20"/>
  <c r="AC540" i="20"/>
  <c r="AC541" i="20"/>
  <c r="AC542" i="20"/>
  <c r="AC543" i="20"/>
  <c r="AC544" i="20"/>
  <c r="AC545" i="20"/>
  <c r="AC546" i="20"/>
  <c r="AC547" i="20"/>
  <c r="AC548" i="20"/>
  <c r="AC549" i="20"/>
  <c r="AC550" i="20"/>
  <c r="AC551" i="20"/>
  <c r="AC552" i="20"/>
  <c r="AC553" i="20"/>
  <c r="AC554" i="20"/>
  <c r="AC555" i="20"/>
  <c r="AC556" i="20"/>
  <c r="AC557" i="20"/>
  <c r="AC558" i="20"/>
  <c r="AC559" i="20"/>
  <c r="AC560" i="20"/>
  <c r="AC561" i="20"/>
  <c r="AC562" i="20"/>
  <c r="AC563" i="20"/>
  <c r="AC564" i="20"/>
  <c r="AC565" i="20"/>
  <c r="AC566" i="20"/>
  <c r="AC567" i="20"/>
  <c r="AC568" i="20"/>
  <c r="AC569" i="20"/>
  <c r="AC570" i="20"/>
  <c r="AC571" i="20"/>
  <c r="AC572" i="20"/>
  <c r="AC573" i="20"/>
  <c r="AC574" i="20"/>
  <c r="AC575" i="20"/>
  <c r="AC576" i="20"/>
  <c r="AC577" i="20"/>
  <c r="AC578" i="20"/>
  <c r="AC579" i="20"/>
  <c r="AC580" i="20"/>
  <c r="AC581" i="20"/>
  <c r="AC582" i="20"/>
  <c r="AC583" i="20"/>
  <c r="AC584" i="20"/>
  <c r="AC585" i="20"/>
  <c r="AC586" i="20"/>
  <c r="AC587" i="20"/>
  <c r="AC588" i="20"/>
  <c r="AC589" i="20"/>
  <c r="AC590" i="20"/>
  <c r="AC591" i="20"/>
  <c r="AC592" i="20"/>
  <c r="AC593" i="20"/>
  <c r="AC594" i="20"/>
  <c r="AC595" i="20"/>
  <c r="AC596" i="20"/>
  <c r="AC597" i="20"/>
  <c r="AC598" i="20"/>
  <c r="AC599" i="20"/>
  <c r="AC600" i="20"/>
  <c r="AC601" i="20"/>
  <c r="AC602" i="20"/>
  <c r="AC603" i="20"/>
  <c r="AC604" i="20"/>
  <c r="AC605" i="20"/>
  <c r="AC606" i="20"/>
  <c r="AC607" i="20"/>
  <c r="AC608" i="20"/>
  <c r="AC609" i="20"/>
  <c r="AC610" i="20"/>
  <c r="AC611" i="20"/>
  <c r="AC612" i="20"/>
  <c r="AC613" i="20"/>
  <c r="AC614" i="20"/>
  <c r="AC615" i="20"/>
  <c r="AC616" i="20"/>
  <c r="AC617" i="20"/>
  <c r="AC618" i="20"/>
  <c r="AC619" i="20"/>
  <c r="AC620" i="20"/>
  <c r="AC621" i="20"/>
  <c r="AC622" i="20"/>
  <c r="AC623" i="20"/>
  <c r="AC624" i="20"/>
  <c r="AC625" i="20"/>
  <c r="AC626" i="20"/>
  <c r="AC627" i="20"/>
  <c r="AC628" i="20"/>
  <c r="AC629" i="20"/>
  <c r="AC630" i="20"/>
  <c r="AC631" i="20"/>
  <c r="AC632" i="20"/>
  <c r="AC633" i="20"/>
  <c r="AC634" i="20"/>
  <c r="AC635" i="20"/>
  <c r="AC636" i="20"/>
  <c r="AC637" i="20"/>
  <c r="AC638" i="20"/>
  <c r="AC639" i="20"/>
  <c r="AC640" i="20"/>
  <c r="AC641" i="20"/>
  <c r="AC642" i="20"/>
  <c r="AC643" i="20"/>
  <c r="AC644" i="20"/>
  <c r="AC645" i="20"/>
  <c r="AC646" i="20"/>
  <c r="AC647" i="20"/>
  <c r="AC648" i="20"/>
  <c r="AC649" i="20"/>
  <c r="AC650" i="20"/>
  <c r="AC651" i="20"/>
  <c r="AC652" i="20"/>
  <c r="AC653" i="20"/>
  <c r="AC654" i="20"/>
  <c r="AC655" i="20"/>
  <c r="AC656" i="20"/>
  <c r="AC657" i="20"/>
  <c r="AC658" i="20"/>
  <c r="AC659" i="20"/>
  <c r="AC660" i="20"/>
  <c r="AC661" i="20"/>
  <c r="AC662" i="20"/>
  <c r="AC663" i="20"/>
  <c r="AC664" i="20"/>
  <c r="AC665" i="20"/>
  <c r="AC666" i="20"/>
  <c r="AC667" i="20"/>
  <c r="AC668" i="20"/>
  <c r="AC669" i="20"/>
  <c r="AC670" i="20"/>
  <c r="AC671" i="20"/>
  <c r="AC672" i="20"/>
  <c r="AC673" i="20"/>
  <c r="AC674" i="20"/>
  <c r="AC675" i="20"/>
  <c r="AC676" i="20"/>
  <c r="AC677" i="20"/>
  <c r="AC678" i="20"/>
  <c r="AC679" i="20"/>
  <c r="AC680" i="20"/>
  <c r="AC681" i="20"/>
  <c r="AC682" i="20"/>
  <c r="AC683" i="20"/>
  <c r="AC684" i="20"/>
  <c r="AC685" i="20"/>
  <c r="AC686" i="20"/>
  <c r="AC687" i="20"/>
  <c r="AC688" i="20"/>
  <c r="AC689" i="20"/>
  <c r="AC690" i="20"/>
  <c r="AC691" i="20"/>
  <c r="AC692" i="20"/>
  <c r="AC693" i="20"/>
  <c r="AC694" i="20"/>
  <c r="AC695" i="20"/>
  <c r="AC696" i="20"/>
  <c r="AC697" i="20"/>
  <c r="AC698" i="20"/>
  <c r="AC699" i="20"/>
  <c r="AC700" i="20"/>
  <c r="AC701" i="20"/>
  <c r="AC702" i="20"/>
  <c r="AC703" i="20"/>
  <c r="AC704" i="20"/>
  <c r="AC705" i="20"/>
  <c r="AC706" i="20"/>
  <c r="AC707" i="20"/>
  <c r="AC708" i="20"/>
  <c r="AC709" i="20"/>
  <c r="AC710" i="20"/>
  <c r="AC711" i="20"/>
  <c r="AC712" i="20"/>
  <c r="AC713" i="20"/>
  <c r="AC714" i="20"/>
  <c r="AC715" i="20"/>
  <c r="AC716" i="20"/>
  <c r="AC717" i="20"/>
  <c r="AC718" i="20"/>
  <c r="AC719" i="20"/>
  <c r="AC720" i="20"/>
  <c r="AC721" i="20"/>
  <c r="AC722" i="20"/>
  <c r="AC723" i="20"/>
  <c r="AC724" i="20"/>
  <c r="AC725" i="20"/>
  <c r="AC726" i="20"/>
  <c r="AC727" i="20"/>
  <c r="AC728" i="20"/>
  <c r="AC729" i="20"/>
  <c r="AC730" i="20"/>
  <c r="AC731" i="20"/>
  <c r="AC732" i="20"/>
  <c r="AC733" i="20"/>
  <c r="AC734" i="20"/>
  <c r="AC735" i="20"/>
  <c r="AC736" i="20"/>
  <c r="AC737" i="20"/>
  <c r="AC738" i="20"/>
  <c r="AC739" i="20"/>
  <c r="AC740" i="20"/>
  <c r="AC741" i="20"/>
  <c r="AC742" i="20"/>
  <c r="AC743" i="20"/>
  <c r="AC744" i="20"/>
  <c r="AC745" i="20"/>
  <c r="AC746" i="20"/>
  <c r="AC747" i="20"/>
  <c r="AC748" i="20"/>
  <c r="AC749" i="20"/>
  <c r="AC750" i="20"/>
  <c r="AC751" i="20"/>
  <c r="AC752" i="20"/>
  <c r="AC753" i="20"/>
  <c r="AC754" i="20"/>
  <c r="AC755" i="20"/>
  <c r="AC756" i="20"/>
  <c r="AC757" i="20"/>
  <c r="AC758" i="20"/>
  <c r="AC759" i="20"/>
  <c r="AC760" i="20"/>
  <c r="AC761" i="20"/>
  <c r="AC762" i="20"/>
  <c r="AC763" i="20"/>
  <c r="AC764" i="20"/>
  <c r="AC765" i="20"/>
  <c r="AC766" i="20"/>
  <c r="AC767" i="20"/>
  <c r="AC768" i="20"/>
  <c r="AC769" i="20"/>
  <c r="AC770" i="20"/>
  <c r="AC771" i="20"/>
  <c r="AC772" i="20"/>
  <c r="AC773" i="20"/>
  <c r="AC774" i="20"/>
  <c r="AC775" i="20"/>
  <c r="AC776" i="20"/>
  <c r="AC777" i="20"/>
  <c r="AC778" i="20"/>
  <c r="AC779" i="20"/>
  <c r="AC780" i="20"/>
  <c r="AC781" i="20"/>
  <c r="AC782" i="20"/>
  <c r="AC783" i="20"/>
  <c r="AC784" i="20"/>
  <c r="AC785" i="20"/>
  <c r="AC786" i="20"/>
  <c r="AC787" i="20"/>
  <c r="AC788" i="20"/>
  <c r="AC789" i="20"/>
  <c r="AC790" i="20"/>
  <c r="AC791" i="20"/>
  <c r="AC792" i="20"/>
  <c r="AC793" i="20"/>
  <c r="AC794" i="20"/>
  <c r="AC795" i="20"/>
  <c r="AC796" i="20"/>
  <c r="AC797" i="20"/>
  <c r="AC798" i="20"/>
  <c r="AC799" i="20"/>
  <c r="AC800" i="20"/>
  <c r="AC801" i="20"/>
  <c r="AC802" i="20"/>
  <c r="AC803" i="20"/>
  <c r="AC804" i="20"/>
  <c r="AC805" i="20"/>
  <c r="AC806" i="20"/>
  <c r="AC807" i="20"/>
  <c r="AC808" i="20"/>
  <c r="AC809" i="20"/>
  <c r="AC810" i="20"/>
  <c r="AC811" i="20"/>
  <c r="AC812" i="20"/>
  <c r="AC813" i="20"/>
  <c r="AC814" i="20"/>
  <c r="AC815" i="20"/>
  <c r="AC816" i="20"/>
  <c r="AC817" i="20"/>
  <c r="AC818" i="20"/>
  <c r="AC819" i="20"/>
  <c r="AC820" i="20"/>
  <c r="AC821" i="20"/>
  <c r="AC822" i="20"/>
  <c r="AC823" i="20"/>
  <c r="AC824" i="20"/>
  <c r="AC825" i="20"/>
  <c r="AC826" i="20"/>
  <c r="AC827" i="20"/>
  <c r="AC828" i="20"/>
  <c r="AC829" i="20"/>
  <c r="AC830" i="20"/>
  <c r="AC831" i="20"/>
  <c r="AC832" i="20"/>
  <c r="AC833" i="20"/>
  <c r="AC834" i="20"/>
  <c r="AC835" i="20"/>
  <c r="AC836" i="20"/>
  <c r="AC837" i="20"/>
  <c r="AC838" i="20"/>
  <c r="AC839" i="20"/>
  <c r="AC840" i="20"/>
  <c r="AC841" i="20"/>
  <c r="AC842" i="20"/>
  <c r="AC843" i="20"/>
  <c r="AC844" i="20"/>
  <c r="AC845" i="20"/>
  <c r="AC846" i="20"/>
  <c r="AC847" i="20"/>
  <c r="AC848" i="20"/>
  <c r="AC849" i="20"/>
  <c r="AC850" i="20"/>
  <c r="AC851" i="20"/>
  <c r="AC852" i="20"/>
  <c r="AC853" i="20"/>
  <c r="AC854" i="20"/>
  <c r="AC855" i="20"/>
  <c r="AC856" i="20"/>
  <c r="AC857" i="20"/>
  <c r="AC858" i="20"/>
  <c r="AC859" i="20"/>
  <c r="AC860" i="20"/>
  <c r="AC861" i="20"/>
  <c r="AC862" i="20"/>
  <c r="AC863" i="20"/>
  <c r="AC864" i="20"/>
  <c r="AC865" i="20"/>
  <c r="AC866" i="20"/>
  <c r="AC867" i="20"/>
  <c r="AC868" i="20"/>
  <c r="AC869" i="20"/>
  <c r="AC870" i="20"/>
  <c r="AC871" i="20"/>
  <c r="AC872" i="20"/>
  <c r="AC873" i="20"/>
  <c r="AC874" i="20"/>
  <c r="AC875" i="20"/>
  <c r="AC876" i="20"/>
  <c r="AC877" i="20"/>
  <c r="AC878" i="20"/>
  <c r="AC879" i="20"/>
  <c r="AC880" i="20"/>
  <c r="AC881" i="20"/>
  <c r="AC882" i="20"/>
  <c r="AC883" i="20"/>
  <c r="AC884" i="20"/>
  <c r="AC885" i="20"/>
  <c r="AC886" i="20"/>
  <c r="AC887" i="20"/>
  <c r="AC888" i="20"/>
  <c r="AC889" i="20"/>
  <c r="AC890" i="20"/>
  <c r="AC891" i="20"/>
  <c r="AC892" i="20"/>
  <c r="AC893" i="20"/>
  <c r="AC894" i="20"/>
  <c r="AC895" i="20"/>
  <c r="AC896" i="20"/>
  <c r="AC897" i="20"/>
  <c r="AC898" i="20"/>
  <c r="AC899" i="20"/>
  <c r="AC900" i="20"/>
  <c r="AC901" i="20"/>
  <c r="AC902" i="20"/>
  <c r="AC903" i="20"/>
  <c r="AC904" i="20"/>
  <c r="AC905" i="20"/>
  <c r="AG4" i="20"/>
  <c r="AG5" i="20"/>
  <c r="AG6" i="20"/>
  <c r="AG7" i="20"/>
  <c r="AG8" i="20"/>
  <c r="AG9" i="20"/>
  <c r="AG10" i="20"/>
  <c r="AG11" i="20"/>
  <c r="AG12" i="20"/>
  <c r="AG13" i="20"/>
  <c r="AG14" i="20"/>
  <c r="AG15" i="20"/>
  <c r="AG16" i="20"/>
  <c r="AG17" i="20"/>
  <c r="AG18" i="20"/>
  <c r="AG19" i="20"/>
  <c r="AG20" i="20"/>
  <c r="AG21" i="20"/>
  <c r="AG22" i="20"/>
  <c r="AG23" i="20"/>
  <c r="AG24" i="20"/>
  <c r="AG25" i="20"/>
  <c r="AG26" i="20"/>
  <c r="AG27" i="20"/>
  <c r="AG28" i="20"/>
  <c r="AG29" i="20"/>
  <c r="AG30" i="20"/>
  <c r="AG31" i="20"/>
  <c r="AG32" i="20"/>
  <c r="AG33" i="20"/>
  <c r="AG34" i="20"/>
  <c r="AG35" i="20"/>
  <c r="AG36" i="20"/>
  <c r="AG37" i="20"/>
  <c r="AG38" i="20"/>
  <c r="AG39" i="20"/>
  <c r="AG40" i="20"/>
  <c r="AG41" i="20"/>
  <c r="AG42" i="20"/>
  <c r="AG43" i="20"/>
  <c r="AG44" i="20"/>
  <c r="AG45" i="20"/>
  <c r="AG46" i="20"/>
  <c r="AG47" i="20"/>
  <c r="AG48" i="20"/>
  <c r="AG49" i="20"/>
  <c r="AG50" i="20"/>
  <c r="AG51" i="20"/>
  <c r="AG52" i="20"/>
  <c r="AG53" i="20"/>
  <c r="AG54" i="20"/>
  <c r="AG55" i="20"/>
  <c r="AG56" i="20"/>
  <c r="AG57" i="20"/>
  <c r="AG58" i="20"/>
  <c r="AG59" i="20"/>
  <c r="AG60" i="20"/>
  <c r="AG61" i="20"/>
  <c r="AG62" i="20"/>
  <c r="AG63" i="20"/>
  <c r="AG64" i="20"/>
  <c r="AG65" i="20"/>
  <c r="AG66" i="20"/>
  <c r="AG67" i="20"/>
  <c r="AG68" i="20"/>
  <c r="AG69" i="20"/>
  <c r="AG70" i="20"/>
  <c r="AG71" i="20"/>
  <c r="AG72" i="20"/>
  <c r="AG73" i="20"/>
  <c r="AG74" i="20"/>
  <c r="AG75" i="20"/>
  <c r="AG76" i="20"/>
  <c r="AG77" i="20"/>
  <c r="AF4" i="20"/>
  <c r="AF5" i="20"/>
  <c r="AF6" i="20"/>
  <c r="AF7" i="20"/>
  <c r="AF8" i="20"/>
  <c r="AF9" i="20"/>
  <c r="AF10" i="20"/>
  <c r="AF11" i="20"/>
  <c r="AF12" i="20"/>
  <c r="AF13" i="20"/>
  <c r="AF14" i="20"/>
  <c r="AF15" i="20"/>
  <c r="AF16" i="20"/>
  <c r="AF17" i="20"/>
  <c r="AF18" i="20"/>
  <c r="AF19" i="20"/>
  <c r="AF20" i="20"/>
  <c r="AF21" i="20"/>
  <c r="AF22" i="20"/>
  <c r="AF23" i="20"/>
  <c r="AF24" i="20"/>
  <c r="AF25" i="20"/>
  <c r="AF26" i="20"/>
  <c r="AF27" i="20"/>
  <c r="AF28" i="20"/>
  <c r="AF29" i="20"/>
  <c r="AF30" i="20"/>
  <c r="AF31" i="20"/>
  <c r="AF32" i="20"/>
  <c r="AF33" i="20"/>
  <c r="AF34" i="20"/>
  <c r="AF35" i="20"/>
  <c r="AF36" i="20"/>
  <c r="AF37" i="20"/>
  <c r="AF38" i="20"/>
  <c r="AF39" i="20"/>
  <c r="AF40" i="20"/>
  <c r="AF41" i="20"/>
  <c r="AF42" i="20"/>
  <c r="AF43" i="20"/>
  <c r="AF44" i="20"/>
  <c r="AF45" i="20"/>
  <c r="AF46" i="20"/>
  <c r="AF47" i="20"/>
  <c r="AF48" i="20"/>
  <c r="AF49" i="20"/>
  <c r="AF50" i="20"/>
  <c r="AF51" i="20"/>
  <c r="AF52" i="20"/>
  <c r="AF53" i="20"/>
  <c r="AF54" i="20"/>
  <c r="AF55" i="20"/>
  <c r="AF56" i="20"/>
  <c r="AF57" i="20"/>
  <c r="AF58" i="20"/>
  <c r="AF59" i="20"/>
  <c r="AF60" i="20"/>
  <c r="AF61" i="20"/>
  <c r="AF62" i="20"/>
  <c r="AF63" i="20"/>
  <c r="AF64" i="20"/>
  <c r="AF65" i="20"/>
  <c r="AF66" i="20"/>
  <c r="AF67" i="20"/>
  <c r="AF68" i="20"/>
  <c r="AF69" i="20"/>
  <c r="AF70" i="20"/>
  <c r="AF71" i="20"/>
  <c r="AF72" i="20"/>
  <c r="AF73" i="20"/>
  <c r="AF74" i="20"/>
  <c r="AF75" i="20"/>
  <c r="AF76" i="20"/>
  <c r="AF77" i="20"/>
  <c r="AE4" i="20"/>
  <c r="AE5" i="20"/>
  <c r="AE6" i="20"/>
  <c r="AE7" i="20"/>
  <c r="AE8" i="20"/>
  <c r="AE9" i="20"/>
  <c r="AE10" i="20"/>
  <c r="AE11" i="20"/>
  <c r="AE12" i="20"/>
  <c r="AE13" i="20"/>
  <c r="AE14" i="20"/>
  <c r="AE15" i="20"/>
  <c r="AE16" i="20"/>
  <c r="AE17" i="20"/>
  <c r="AE18" i="20"/>
  <c r="AE19" i="20"/>
  <c r="AE20" i="20"/>
  <c r="AE21" i="20"/>
  <c r="AE22" i="20"/>
  <c r="AE23" i="20"/>
  <c r="AE24" i="20"/>
  <c r="AE25" i="20"/>
  <c r="AE26" i="20"/>
  <c r="AE27" i="20"/>
  <c r="AE28" i="20"/>
  <c r="AE29" i="20"/>
  <c r="AE30" i="20"/>
  <c r="AE31" i="20"/>
  <c r="AE32" i="20"/>
  <c r="AE33" i="20"/>
  <c r="AE34" i="20"/>
  <c r="AE35" i="20"/>
  <c r="AE36" i="20"/>
  <c r="AE37" i="20"/>
  <c r="AE38" i="20"/>
  <c r="AE39" i="20"/>
  <c r="AE40" i="20"/>
  <c r="AE41" i="20"/>
  <c r="AE42" i="20"/>
  <c r="AE43" i="20"/>
  <c r="AE44" i="20"/>
  <c r="AE45" i="20"/>
  <c r="AE46" i="20"/>
  <c r="AE47" i="20"/>
  <c r="AE48" i="20"/>
  <c r="AE49" i="20"/>
  <c r="AE50" i="20"/>
  <c r="AE51" i="20"/>
  <c r="AE52" i="20"/>
  <c r="AE53" i="20"/>
  <c r="AE54" i="20"/>
  <c r="AE55" i="20"/>
  <c r="AE56" i="20"/>
  <c r="AE57" i="20"/>
  <c r="AE58" i="20"/>
  <c r="AE59" i="20"/>
  <c r="AE60" i="20"/>
  <c r="AE61" i="20"/>
  <c r="AE62" i="20"/>
  <c r="AE63" i="20"/>
  <c r="AE64" i="20"/>
  <c r="AE65" i="20"/>
  <c r="AE66" i="20"/>
  <c r="AE67" i="20"/>
  <c r="AE68" i="20"/>
  <c r="AE69" i="20"/>
  <c r="AE70" i="20"/>
  <c r="AE71" i="20"/>
  <c r="AE72" i="20"/>
  <c r="AE73" i="20"/>
  <c r="AE74" i="20"/>
  <c r="AE75" i="20"/>
  <c r="AE76" i="20"/>
  <c r="AE77" i="20"/>
  <c r="AD4" i="20"/>
  <c r="AD5" i="20"/>
  <c r="AD6" i="20"/>
  <c r="AD7" i="20"/>
  <c r="AD8" i="20"/>
  <c r="AD9" i="20"/>
  <c r="AD10" i="20"/>
  <c r="AD11" i="20"/>
  <c r="AD12" i="20"/>
  <c r="AD13" i="20"/>
  <c r="AD14" i="20"/>
  <c r="AD15" i="20"/>
  <c r="AD16" i="20"/>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C4" i="20"/>
  <c r="AC5" i="20"/>
  <c r="AC6" i="20"/>
  <c r="AC7" i="20"/>
  <c r="AC8" i="20"/>
  <c r="AC9" i="20"/>
  <c r="AC10" i="20"/>
  <c r="AC11" i="20"/>
  <c r="AC12" i="20"/>
  <c r="AC13" i="20"/>
  <c r="AC14" i="20"/>
  <c r="AC15" i="20"/>
  <c r="AC16" i="20"/>
  <c r="AC17" i="20"/>
  <c r="AC18" i="20"/>
  <c r="AC19" i="20"/>
  <c r="AC20" i="20"/>
  <c r="AC21" i="20"/>
  <c r="AC22" i="20"/>
  <c r="AC23" i="20"/>
  <c r="AC24" i="20"/>
  <c r="AC25" i="20"/>
  <c r="AC26" i="20"/>
  <c r="AC27" i="20"/>
  <c r="AC28" i="20"/>
  <c r="AC29" i="20"/>
  <c r="AC30" i="20"/>
  <c r="AC31" i="20"/>
  <c r="AC32" i="20"/>
  <c r="AC33" i="20"/>
  <c r="AC34" i="20"/>
  <c r="AC35" i="20"/>
  <c r="AC36" i="20"/>
  <c r="AC37" i="20"/>
  <c r="AC38" i="20"/>
  <c r="AC39" i="20"/>
  <c r="AC40" i="20"/>
  <c r="AC41" i="20"/>
  <c r="AC42" i="20"/>
  <c r="AC43" i="20"/>
  <c r="AC44" i="20"/>
  <c r="AC45" i="20"/>
  <c r="AC46" i="20"/>
  <c r="AC47" i="20"/>
  <c r="AC48" i="20"/>
  <c r="AC49" i="20"/>
  <c r="AC50" i="20"/>
  <c r="AC51" i="20"/>
  <c r="AC52" i="20"/>
  <c r="AC53" i="20"/>
  <c r="AC54" i="20"/>
  <c r="AC55" i="20"/>
  <c r="AC56" i="20"/>
  <c r="AC57" i="20"/>
  <c r="AC58" i="20"/>
  <c r="AC59" i="20"/>
  <c r="AC60" i="20"/>
  <c r="AC61" i="20"/>
  <c r="AC62" i="20"/>
  <c r="AC63" i="20"/>
  <c r="AC64" i="20"/>
  <c r="AC65" i="20"/>
  <c r="AC66" i="20"/>
  <c r="AC67" i="20"/>
  <c r="AC68" i="20"/>
  <c r="AC69" i="20"/>
  <c r="AC70" i="20"/>
  <c r="AC71" i="20"/>
  <c r="AC72" i="20"/>
  <c r="AC73" i="20"/>
  <c r="AC74" i="20"/>
  <c r="AC75" i="20"/>
  <c r="AC76" i="20"/>
  <c r="AC77" i="20"/>
  <c r="AG3" i="20"/>
  <c r="AF3" i="20"/>
  <c r="AE3" i="20"/>
  <c r="AD3" i="20"/>
  <c r="AC3" i="20"/>
  <c r="AH107" i="20" l="1"/>
  <c r="AH103" i="20"/>
  <c r="AH118" i="20"/>
  <c r="AH114" i="20"/>
  <c r="AH110" i="20"/>
  <c r="AH124" i="20"/>
  <c r="AH120" i="20"/>
  <c r="AH147" i="20"/>
  <c r="AH143" i="20"/>
  <c r="AH139" i="20"/>
  <c r="AH135" i="20"/>
  <c r="AH131" i="20"/>
  <c r="AH127" i="20"/>
  <c r="AH222" i="20"/>
  <c r="AH218" i="20"/>
  <c r="AH214" i="20"/>
  <c r="AH210" i="20"/>
  <c r="AH206" i="20"/>
  <c r="AH202" i="20"/>
  <c r="AH198" i="20"/>
  <c r="AH194" i="20"/>
  <c r="AH190" i="20"/>
  <c r="AH186" i="20"/>
  <c r="AH182" i="20"/>
  <c r="AH178" i="20"/>
  <c r="AH174" i="20"/>
  <c r="AH170" i="20"/>
  <c r="AH166" i="20"/>
  <c r="AH162" i="20"/>
  <c r="AH158" i="20"/>
  <c r="AH154" i="20"/>
  <c r="AH150" i="20"/>
  <c r="AH225" i="20"/>
  <c r="AH244" i="20"/>
  <c r="AH240" i="20"/>
  <c r="AH236" i="20"/>
  <c r="AH232" i="20"/>
  <c r="AH271" i="20"/>
  <c r="AH263" i="20"/>
  <c r="AH259" i="20"/>
  <c r="AH247" i="20"/>
  <c r="AH267" i="20"/>
  <c r="AH255" i="20"/>
  <c r="AH251" i="20"/>
  <c r="AH290" i="20"/>
  <c r="AH286" i="20"/>
  <c r="AH282" i="20"/>
  <c r="AH278" i="20"/>
  <c r="AH274" i="20"/>
  <c r="AH313" i="20"/>
  <c r="AH309" i="20"/>
  <c r="AH305" i="20"/>
  <c r="AH301" i="20"/>
  <c r="AH297" i="20"/>
  <c r="AH293" i="20"/>
  <c r="AH498" i="20"/>
  <c r="AH342" i="20"/>
  <c r="AH338" i="20"/>
  <c r="AH334" i="20"/>
  <c r="AH330" i="20"/>
  <c r="AH326" i="20"/>
  <c r="AH322" i="20"/>
  <c r="AH318" i="20"/>
  <c r="AH421" i="20"/>
  <c r="AH417" i="20"/>
  <c r="AH413" i="20"/>
  <c r="AH409" i="20"/>
  <c r="AH405" i="20"/>
  <c r="AH401" i="20"/>
  <c r="AH397" i="20"/>
  <c r="AH393" i="20"/>
  <c r="AH385" i="20"/>
  <c r="AH381" i="20"/>
  <c r="AH377" i="20"/>
  <c r="AH373" i="20"/>
  <c r="AH369" i="20"/>
  <c r="AH365" i="20"/>
  <c r="AH361" i="20"/>
  <c r="AH357" i="20"/>
  <c r="AH353" i="20"/>
  <c r="AH349" i="20"/>
  <c r="AH345" i="20"/>
  <c r="AH472" i="20"/>
  <c r="AH468" i="20"/>
  <c r="AH464" i="20"/>
  <c r="AH460" i="20"/>
  <c r="AH456" i="20"/>
  <c r="AH452" i="20"/>
  <c r="AH448" i="20"/>
  <c r="AH444" i="20"/>
  <c r="AH440" i="20"/>
  <c r="AH436" i="20"/>
  <c r="AH432" i="20"/>
  <c r="AH428" i="20"/>
  <c r="AH495" i="20"/>
  <c r="AH491" i="20"/>
  <c r="AH487" i="20"/>
  <c r="AH483" i="20"/>
  <c r="AH479" i="20"/>
  <c r="AH521" i="20"/>
  <c r="AH505" i="20"/>
  <c r="AH513" i="20"/>
  <c r="AH564" i="20"/>
  <c r="AH560" i="20"/>
  <c r="AH556" i="20"/>
  <c r="AH552" i="20"/>
  <c r="AH548" i="20"/>
  <c r="AH544" i="20"/>
  <c r="AH540" i="20"/>
  <c r="AH536" i="20"/>
  <c r="AH532" i="20"/>
  <c r="AH528" i="20"/>
  <c r="AH524" i="20"/>
  <c r="AH517" i="20"/>
  <c r="AH509" i="20"/>
  <c r="AH611" i="20"/>
  <c r="AH607" i="20"/>
  <c r="AH603" i="20"/>
  <c r="AH599" i="20"/>
  <c r="AH595" i="20"/>
  <c r="AH591" i="20"/>
  <c r="AH587" i="20"/>
  <c r="AH583" i="20"/>
  <c r="AH579" i="20"/>
  <c r="AH575" i="20"/>
  <c r="AH571" i="20"/>
  <c r="AH630" i="20"/>
  <c r="AH626" i="20"/>
  <c r="AH622" i="20"/>
  <c r="AH618" i="20"/>
  <c r="AH614" i="20"/>
  <c r="AH717" i="20"/>
  <c r="AH713" i="20"/>
  <c r="AH709" i="20"/>
  <c r="AH705" i="20"/>
  <c r="AH701" i="20"/>
  <c r="AH697" i="20"/>
  <c r="AH693" i="20"/>
  <c r="AH689" i="20"/>
  <c r="AH685" i="20"/>
  <c r="AH681" i="20"/>
  <c r="AH677" i="20"/>
  <c r="AH669" i="20"/>
  <c r="AH661" i="20"/>
  <c r="AH657" i="20"/>
  <c r="AH653" i="20"/>
  <c r="AH649" i="20"/>
  <c r="AH645" i="20"/>
  <c r="AH641" i="20"/>
  <c r="AH637" i="20"/>
  <c r="AH315" i="20"/>
  <c r="AH673" i="20"/>
  <c r="AH848" i="20"/>
  <c r="AH840" i="20"/>
  <c r="AH832" i="20"/>
  <c r="AH820" i="20"/>
  <c r="AH808" i="20"/>
  <c r="AH784" i="20"/>
  <c r="AH744" i="20"/>
  <c r="AH740" i="20"/>
  <c r="AH736" i="20"/>
  <c r="AH732" i="20"/>
  <c r="AH728" i="20"/>
  <c r="AH724" i="20"/>
  <c r="AH720" i="20"/>
  <c r="AH665" i="20"/>
  <c r="AH852" i="20"/>
  <c r="AH844" i="20"/>
  <c r="AH836" i="20"/>
  <c r="AH828" i="20"/>
  <c r="AH824" i="20"/>
  <c r="AH816" i="20"/>
  <c r="AH812" i="20"/>
  <c r="AH804" i="20"/>
  <c r="AH800" i="20"/>
  <c r="AH796" i="20"/>
  <c r="AH792" i="20"/>
  <c r="AH788" i="20"/>
  <c r="AH780" i="20"/>
  <c r="AH776" i="20"/>
  <c r="AH772" i="20"/>
  <c r="AH768" i="20"/>
  <c r="AH764" i="20"/>
  <c r="AH760" i="20"/>
  <c r="AH756" i="20"/>
  <c r="AH752" i="20"/>
  <c r="AH748" i="20"/>
  <c r="AH903" i="20"/>
  <c r="AH899" i="20"/>
  <c r="AH895" i="20"/>
  <c r="AH891" i="20"/>
  <c r="AH887" i="20"/>
  <c r="AH883" i="20"/>
  <c r="AH879" i="20"/>
  <c r="AH875" i="20"/>
  <c r="AH871" i="20"/>
  <c r="AH867" i="20"/>
  <c r="AH863" i="20"/>
  <c r="AH859" i="20"/>
  <c r="AH855" i="20"/>
  <c r="AH56" i="20"/>
  <c r="AH45" i="20"/>
  <c r="AH41" i="20"/>
  <c r="AH21" i="20"/>
  <c r="AH9" i="20"/>
  <c r="AH389" i="20"/>
  <c r="AH4" i="20"/>
  <c r="AH66" i="20"/>
  <c r="AH62" i="20"/>
  <c r="AH54" i="20"/>
  <c r="AH50" i="20"/>
  <c r="AH43" i="20"/>
  <c r="AH39" i="20"/>
  <c r="AH31" i="20"/>
  <c r="AH27" i="20"/>
  <c r="AH19" i="20"/>
  <c r="AH15" i="20"/>
  <c r="AH7" i="20"/>
  <c r="AH69" i="20"/>
  <c r="AH57" i="20"/>
  <c r="AH34" i="20"/>
  <c r="AH22" i="20"/>
  <c r="AH10" i="20"/>
  <c r="AH68" i="20"/>
  <c r="AH64" i="20"/>
  <c r="AH52" i="20"/>
  <c r="AH29" i="20"/>
  <c r="AH40" i="20"/>
  <c r="AH16" i="20"/>
  <c r="AH905" i="20"/>
  <c r="AH901" i="20"/>
  <c r="AH897" i="20"/>
  <c r="AH3" i="20"/>
  <c r="AH75" i="20"/>
  <c r="AH893" i="20"/>
  <c r="AH881" i="20"/>
  <c r="AH873" i="20"/>
  <c r="AH865" i="20"/>
  <c r="AH857" i="20"/>
  <c r="AH850" i="20"/>
  <c r="AH842" i="20"/>
  <c r="AH834" i="20"/>
  <c r="AH826" i="20"/>
  <c r="AH818" i="20"/>
  <c r="AH810" i="20"/>
  <c r="AH798" i="20"/>
  <c r="AH790" i="20"/>
  <c r="AH778" i="20"/>
  <c r="AH770" i="20"/>
  <c r="AH762" i="20"/>
  <c r="AH754" i="20"/>
  <c r="AH746" i="20"/>
  <c r="AH742" i="20"/>
  <c r="AH734" i="20"/>
  <c r="AH730" i="20"/>
  <c r="AH726" i="20"/>
  <c r="AH722" i="20"/>
  <c r="AH715" i="20"/>
  <c r="AH707" i="20"/>
  <c r="AH699" i="20"/>
  <c r="AH687" i="20"/>
  <c r="AH679" i="20"/>
  <c r="AH671" i="20"/>
  <c r="AH663" i="20"/>
  <c r="AH655" i="20"/>
  <c r="AH647" i="20"/>
  <c r="AH635" i="20"/>
  <c r="AH628" i="20"/>
  <c r="AH620" i="20"/>
  <c r="AH613" i="20"/>
  <c r="AH605" i="20"/>
  <c r="AH597" i="20"/>
  <c r="AH589" i="20"/>
  <c r="AH581" i="20"/>
  <c r="AH573" i="20"/>
  <c r="AH566" i="20"/>
  <c r="AH558" i="20"/>
  <c r="AH550" i="20"/>
  <c r="AH538" i="20"/>
  <c r="AH534" i="20"/>
  <c r="AH526" i="20"/>
  <c r="AH519" i="20"/>
  <c r="AH511" i="20"/>
  <c r="AH503" i="20"/>
  <c r="AH489" i="20"/>
  <c r="AH481" i="20"/>
  <c r="AH474" i="20"/>
  <c r="AH466" i="20"/>
  <c r="AH458" i="20"/>
  <c r="AH450" i="20"/>
  <c r="AH442" i="20"/>
  <c r="AH438" i="20"/>
  <c r="AH430" i="20"/>
  <c r="AH426" i="20"/>
  <c r="AH423" i="20"/>
  <c r="AH419" i="20"/>
  <c r="AH415" i="20"/>
  <c r="AH411" i="20"/>
  <c r="AH407" i="20"/>
  <c r="AH403" i="20"/>
  <c r="AH395" i="20"/>
  <c r="AH391" i="20"/>
  <c r="AH387" i="20"/>
  <c r="AH383" i="20"/>
  <c r="AH379" i="20"/>
  <c r="AH375" i="20"/>
  <c r="AH371" i="20"/>
  <c r="AH367" i="20"/>
  <c r="AH363" i="20"/>
  <c r="AH359" i="20"/>
  <c r="AH355" i="20"/>
  <c r="AH351" i="20"/>
  <c r="AH347" i="20"/>
  <c r="AH344" i="20"/>
  <c r="AH340" i="20"/>
  <c r="AH336" i="20"/>
  <c r="AH332" i="20"/>
  <c r="AH889" i="20"/>
  <c r="AH885" i="20"/>
  <c r="AH877" i="20"/>
  <c r="AH869" i="20"/>
  <c r="AH861" i="20"/>
  <c r="AH846" i="20"/>
  <c r="AH838" i="20"/>
  <c r="AH830" i="20"/>
  <c r="AH822" i="20"/>
  <c r="AH814" i="20"/>
  <c r="AH806" i="20"/>
  <c r="AH802" i="20"/>
  <c r="AH794" i="20"/>
  <c r="AH786" i="20"/>
  <c r="AH782" i="20"/>
  <c r="AH774" i="20"/>
  <c r="AH766" i="20"/>
  <c r="AH758" i="20"/>
  <c r="AH750" i="20"/>
  <c r="AH738" i="20"/>
  <c r="AH711" i="20"/>
  <c r="AH703" i="20"/>
  <c r="AH695" i="20"/>
  <c r="AH691" i="20"/>
  <c r="AH683" i="20"/>
  <c r="AH675" i="20"/>
  <c r="AH667" i="20"/>
  <c r="AH659" i="20"/>
  <c r="AH651" i="20"/>
  <c r="AH643" i="20"/>
  <c r="AH639" i="20"/>
  <c r="AH632" i="20"/>
  <c r="AH624" i="20"/>
  <c r="AH616" i="20"/>
  <c r="AH609" i="20"/>
  <c r="AH601" i="20"/>
  <c r="AH593" i="20"/>
  <c r="AH585" i="20"/>
  <c r="AH577" i="20"/>
  <c r="AH569" i="20"/>
  <c r="AH562" i="20"/>
  <c r="AH554" i="20"/>
  <c r="AH546" i="20"/>
  <c r="AH542" i="20"/>
  <c r="AH530" i="20"/>
  <c r="AH523" i="20"/>
  <c r="AH515" i="20"/>
  <c r="AH507" i="20"/>
  <c r="AH500" i="20"/>
  <c r="AH493" i="20"/>
  <c r="AH485" i="20"/>
  <c r="AH477" i="20"/>
  <c r="AH470" i="20"/>
  <c r="AH462" i="20"/>
  <c r="AH454" i="20"/>
  <c r="AH446" i="20"/>
  <c r="AH434" i="20"/>
  <c r="AH399" i="20"/>
  <c r="AH658" i="20"/>
  <c r="AH320" i="20"/>
  <c r="AH311" i="20"/>
  <c r="AH303" i="20"/>
  <c r="AH284" i="20"/>
  <c r="AH253" i="20"/>
  <c r="AH208" i="20"/>
  <c r="AH204" i="20"/>
  <c r="AH200" i="20"/>
  <c r="AH196" i="20"/>
  <c r="AH192" i="20"/>
  <c r="AH188" i="20"/>
  <c r="AH184" i="20"/>
  <c r="AH180" i="20"/>
  <c r="AH176" i="20"/>
  <c r="AH172" i="20"/>
  <c r="AH168" i="20"/>
  <c r="AH164" i="20"/>
  <c r="AH160" i="20"/>
  <c r="AH156" i="20"/>
  <c r="AH152" i="20"/>
  <c r="AH149" i="20"/>
  <c r="AH145" i="20"/>
  <c r="AH141" i="20"/>
  <c r="AH137" i="20"/>
  <c r="AH133" i="20"/>
  <c r="AH129" i="20"/>
  <c r="AH122" i="20"/>
  <c r="AH116" i="20"/>
  <c r="AH112" i="20"/>
  <c r="AH109" i="20"/>
  <c r="AH105" i="20"/>
  <c r="AH101" i="20"/>
  <c r="AH98" i="20"/>
  <c r="AH94" i="20"/>
  <c r="AH90" i="20"/>
  <c r="AH87" i="20"/>
  <c r="AH83" i="20"/>
  <c r="AH79" i="20"/>
  <c r="AH328" i="20"/>
  <c r="AH324" i="20"/>
  <c r="AH317" i="20"/>
  <c r="AH307" i="20"/>
  <c r="AH299" i="20"/>
  <c r="AH295" i="20"/>
  <c r="AH288" i="20"/>
  <c r="AH280" i="20"/>
  <c r="AH276" i="20"/>
  <c r="AH273" i="20"/>
  <c r="AH269" i="20"/>
  <c r="AH265" i="20"/>
  <c r="AH261" i="20"/>
  <c r="AH257" i="20"/>
  <c r="AH249" i="20"/>
  <c r="AH245" i="20"/>
  <c r="AH242" i="20"/>
  <c r="AH238" i="20"/>
  <c r="AH234" i="20"/>
  <c r="AH230" i="20"/>
  <c r="AH227" i="20"/>
  <c r="AH224" i="20"/>
  <c r="AH220" i="20"/>
  <c r="AH216" i="20"/>
  <c r="AH212" i="20"/>
  <c r="AH33" i="20"/>
  <c r="AH63" i="20"/>
  <c r="AH904" i="20"/>
  <c r="AH900" i="20"/>
  <c r="AH896" i="20"/>
  <c r="AH892" i="20"/>
  <c r="AH888" i="20"/>
  <c r="AH884" i="20"/>
  <c r="AH880" i="20"/>
  <c r="AH876" i="20"/>
  <c r="AH872" i="20"/>
  <c r="AH868" i="20"/>
  <c r="AH864" i="20"/>
  <c r="AH860" i="20"/>
  <c r="AH856" i="20"/>
  <c r="AH853" i="20"/>
  <c r="AH849" i="20"/>
  <c r="AH845" i="20"/>
  <c r="AH841" i="20"/>
  <c r="AH837" i="20"/>
  <c r="AH833" i="20"/>
  <c r="AH829" i="20"/>
  <c r="AH825" i="20"/>
  <c r="AH821" i="20"/>
  <c r="AH817" i="20"/>
  <c r="AH813" i="20"/>
  <c r="AH809" i="20"/>
  <c r="AH805" i="20"/>
  <c r="AH801" i="20"/>
  <c r="AH797" i="20"/>
  <c r="AH793" i="20"/>
  <c r="AH789" i="20"/>
  <c r="AH785" i="20"/>
  <c r="AH781" i="20"/>
  <c r="AH777" i="20"/>
  <c r="AH773" i="20"/>
  <c r="AH769" i="20"/>
  <c r="AH765" i="20"/>
  <c r="AH761" i="20"/>
  <c r="AH757" i="20"/>
  <c r="AH753" i="20"/>
  <c r="AH749" i="20"/>
  <c r="AH745" i="20"/>
  <c r="AH741" i="20"/>
  <c r="AH737" i="20"/>
  <c r="AH733" i="20"/>
  <c r="AH729" i="20"/>
  <c r="AH725" i="20"/>
  <c r="AH721" i="20"/>
  <c r="AH718" i="20"/>
  <c r="AH714" i="20"/>
  <c r="AH710" i="20"/>
  <c r="AH706" i="20"/>
  <c r="AH702" i="20"/>
  <c r="AH698" i="20"/>
  <c r="AH694" i="20"/>
  <c r="AH690" i="20"/>
  <c r="AH686" i="20"/>
  <c r="AH682" i="20"/>
  <c r="AH678" i="20"/>
  <c r="AH674" i="20"/>
  <c r="AH670" i="20"/>
  <c r="AH666" i="20"/>
  <c r="AH662" i="20"/>
  <c r="AH654" i="20"/>
  <c r="AH650" i="20"/>
  <c r="AH646" i="20"/>
  <c r="AH642" i="20"/>
  <c r="AH638" i="20"/>
  <c r="AH634" i="20"/>
  <c r="AH631" i="20"/>
  <c r="AH627" i="20"/>
  <c r="AH623" i="20"/>
  <c r="AH619" i="20"/>
  <c r="AH615" i="20"/>
  <c r="AH612" i="20"/>
  <c r="AH608" i="20"/>
  <c r="AH604" i="20"/>
  <c r="AH600" i="20"/>
  <c r="AH596" i="20"/>
  <c r="AH592" i="20"/>
  <c r="AH588" i="20"/>
  <c r="AH584" i="20"/>
  <c r="AH580" i="20"/>
  <c r="AH576" i="20"/>
  <c r="AH572" i="20"/>
  <c r="AH568" i="20"/>
  <c r="AH565" i="20"/>
  <c r="AH561" i="20"/>
  <c r="AH557" i="20"/>
  <c r="AH553" i="20"/>
  <c r="AH549" i="20"/>
  <c r="AH545" i="20"/>
  <c r="AH541" i="20"/>
  <c r="AH537" i="20"/>
  <c r="AH533" i="20"/>
  <c r="AH529" i="20"/>
  <c r="AH525" i="20"/>
  <c r="AH522" i="20"/>
  <c r="AH518" i="20"/>
  <c r="AH514" i="20"/>
  <c r="AH510" i="20"/>
  <c r="AH506" i="20"/>
  <c r="AH502" i="20"/>
  <c r="AH499" i="20"/>
  <c r="AH496" i="20"/>
  <c r="AH492" i="20"/>
  <c r="AH488" i="20"/>
  <c r="AH484" i="20"/>
  <c r="AH480" i="20"/>
  <c r="AH476" i="20"/>
  <c r="AH473" i="20"/>
  <c r="AH469" i="20"/>
  <c r="AH465" i="20"/>
  <c r="AH461" i="20"/>
  <c r="AH457" i="20"/>
  <c r="AH453" i="20"/>
  <c r="AH449" i="20"/>
  <c r="AH445" i="20"/>
  <c r="AH441" i="20"/>
  <c r="AH437" i="20"/>
  <c r="AH433" i="20"/>
  <c r="AH429" i="20"/>
  <c r="AH425" i="20"/>
  <c r="AH422" i="20"/>
  <c r="AH418" i="20"/>
  <c r="AH414" i="20"/>
  <c r="AH410" i="20"/>
  <c r="AH406" i="20"/>
  <c r="AH402" i="20"/>
  <c r="AH398" i="20"/>
  <c r="AH394" i="20"/>
  <c r="AH390" i="20"/>
  <c r="AH386" i="20"/>
  <c r="AH382" i="20"/>
  <c r="AH378" i="20"/>
  <c r="AH374" i="20"/>
  <c r="AH370" i="20"/>
  <c r="AH366" i="20"/>
  <c r="AH362" i="20"/>
  <c r="AH358" i="20"/>
  <c r="AH354" i="20"/>
  <c r="AH350" i="20"/>
  <c r="AH346" i="20"/>
  <c r="AH343" i="20"/>
  <c r="AH339" i="20"/>
  <c r="AH335" i="20"/>
  <c r="AH331" i="20"/>
  <c r="AH327" i="20"/>
  <c r="AH323" i="20"/>
  <c r="AH319" i="20"/>
  <c r="AH316" i="20"/>
  <c r="AH314" i="20"/>
  <c r="AH310" i="20"/>
  <c r="AH306" i="20"/>
  <c r="AH302" i="20"/>
  <c r="AH298" i="20"/>
  <c r="AH294" i="20"/>
  <c r="AH291" i="20"/>
  <c r="AH287" i="20"/>
  <c r="AH283" i="20"/>
  <c r="AH279" i="20"/>
  <c r="AH275" i="20"/>
  <c r="AH272" i="20"/>
  <c r="AH268" i="20"/>
  <c r="AH264" i="20"/>
  <c r="AH260" i="20"/>
  <c r="AH256" i="20"/>
  <c r="AH252" i="20"/>
  <c r="AH248" i="20"/>
  <c r="AH241" i="20"/>
  <c r="AH237" i="20"/>
  <c r="AH233" i="20"/>
  <c r="AH229" i="20"/>
  <c r="AH226" i="20"/>
  <c r="AH223" i="20"/>
  <c r="AH219" i="20"/>
  <c r="AH215" i="20"/>
  <c r="AH211" i="20"/>
  <c r="AH207" i="20"/>
  <c r="AH203" i="20"/>
  <c r="AH199" i="20"/>
  <c r="AH195" i="20"/>
  <c r="AH191" i="20"/>
  <c r="AH187" i="20"/>
  <c r="AH183" i="20"/>
  <c r="AH179" i="20"/>
  <c r="AH175" i="20"/>
  <c r="AH171" i="20"/>
  <c r="AH167" i="20"/>
  <c r="AH163" i="20"/>
  <c r="AH159" i="20"/>
  <c r="AH155" i="20"/>
  <c r="AH151" i="20"/>
  <c r="AH148" i="20"/>
  <c r="AH144" i="20"/>
  <c r="AH140" i="20"/>
  <c r="AH136" i="20"/>
  <c r="AH132" i="20"/>
  <c r="AH128" i="20"/>
  <c r="AH125" i="20"/>
  <c r="AH121" i="20"/>
  <c r="AH119" i="20"/>
  <c r="AH115" i="20"/>
  <c r="AH111" i="20"/>
  <c r="AH108" i="20"/>
  <c r="AH104" i="20"/>
  <c r="AH100" i="20"/>
  <c r="AH97" i="20"/>
  <c r="AH93" i="20"/>
  <c r="AH89" i="20"/>
  <c r="AH86" i="20"/>
  <c r="AH82" i="20"/>
  <c r="AH78" i="20"/>
  <c r="AH543" i="20"/>
  <c r="AH482" i="20"/>
  <c r="AH420" i="20"/>
  <c r="AH356" i="20"/>
  <c r="AH235" i="20"/>
  <c r="AH193" i="20"/>
  <c r="AH60" i="20"/>
  <c r="AH48" i="20"/>
  <c r="AH25" i="20"/>
  <c r="AH13" i="20"/>
  <c r="AH5" i="20"/>
  <c r="AH74" i="20"/>
  <c r="AH72" i="20"/>
  <c r="AH37" i="20"/>
  <c r="AH51" i="20"/>
  <c r="AH28" i="20"/>
  <c r="AH902" i="20"/>
  <c r="AH898" i="20"/>
  <c r="AH894" i="20"/>
  <c r="AH890" i="20"/>
  <c r="AH886" i="20"/>
  <c r="AH882" i="20"/>
  <c r="AH878" i="20"/>
  <c r="AH874" i="20"/>
  <c r="AH870" i="20"/>
  <c r="AH866" i="20"/>
  <c r="AH862" i="20"/>
  <c r="AH858" i="20"/>
  <c r="AH854" i="20"/>
  <c r="AH851" i="20"/>
  <c r="AH847" i="20"/>
  <c r="AH843" i="20"/>
  <c r="AH839" i="20"/>
  <c r="AH835" i="20"/>
  <c r="AH831" i="20"/>
  <c r="AH827" i="20"/>
  <c r="AH823" i="20"/>
  <c r="AH819" i="20"/>
  <c r="AH815" i="20"/>
  <c r="AH811" i="20"/>
  <c r="AH807" i="20"/>
  <c r="AH803" i="20"/>
  <c r="AH799" i="20"/>
  <c r="AH795" i="20"/>
  <c r="AH791" i="20"/>
  <c r="AH787" i="20"/>
  <c r="AH783" i="20"/>
  <c r="AH779" i="20"/>
  <c r="AH775" i="20"/>
  <c r="AH771" i="20"/>
  <c r="AH767" i="20"/>
  <c r="AH763" i="20"/>
  <c r="AH759" i="20"/>
  <c r="AH755" i="20"/>
  <c r="AH751" i="20"/>
  <c r="AH747" i="20"/>
  <c r="AH743" i="20"/>
  <c r="AH739" i="20"/>
  <c r="AH735" i="20"/>
  <c r="AH731" i="20"/>
  <c r="AH727" i="20"/>
  <c r="AH723" i="20"/>
  <c r="AH719" i="20"/>
  <c r="AH716" i="20"/>
  <c r="AH712" i="20"/>
  <c r="AH708" i="20"/>
  <c r="AH704" i="20"/>
  <c r="AH700" i="20"/>
  <c r="AH696" i="20"/>
  <c r="AH692" i="20"/>
  <c r="AH688" i="20"/>
  <c r="AH684" i="20"/>
  <c r="AH680" i="20"/>
  <c r="AH676" i="20"/>
  <c r="AH672" i="20"/>
  <c r="AH668" i="20"/>
  <c r="AH664" i="20"/>
  <c r="AH660" i="20"/>
  <c r="AH656" i="20"/>
  <c r="AH652" i="20"/>
  <c r="AH648" i="20"/>
  <c r="AH644" i="20"/>
  <c r="AH640" i="20"/>
  <c r="AH636" i="20"/>
  <c r="AH633" i="20"/>
  <c r="AH629" i="20"/>
  <c r="AH559" i="20"/>
  <c r="AH527" i="20"/>
  <c r="AH512" i="20"/>
  <c r="AH497" i="20"/>
  <c r="AH467" i="20"/>
  <c r="AH451" i="20"/>
  <c r="AH435" i="20"/>
  <c r="AH404" i="20"/>
  <c r="AH388" i="20"/>
  <c r="AH376" i="20"/>
  <c r="AH325" i="20"/>
  <c r="AH296" i="20"/>
  <c r="AH285" i="20"/>
  <c r="AH266" i="20"/>
  <c r="AH254" i="20"/>
  <c r="AH205" i="20"/>
  <c r="AH625" i="20"/>
  <c r="AH621" i="20"/>
  <c r="AH617" i="20"/>
  <c r="AH610" i="20"/>
  <c r="AH606" i="20"/>
  <c r="AH602" i="20"/>
  <c r="AH598" i="20"/>
  <c r="AH594" i="20"/>
  <c r="AH590" i="20"/>
  <c r="AH586" i="20"/>
  <c r="AH582" i="20"/>
  <c r="AH578" i="20"/>
  <c r="AH574" i="20"/>
  <c r="AH570" i="20"/>
  <c r="AH567" i="20"/>
  <c r="AH563" i="20"/>
  <c r="AH555" i="20"/>
  <c r="AH551" i="20"/>
  <c r="AH547" i="20"/>
  <c r="AH539" i="20"/>
  <c r="AH535" i="20"/>
  <c r="AH531" i="20"/>
  <c r="AH520" i="20"/>
  <c r="AH516" i="20"/>
  <c r="AH508" i="20"/>
  <c r="AH504" i="20"/>
  <c r="AH501" i="20"/>
  <c r="AH494" i="20"/>
  <c r="AH490" i="20"/>
  <c r="AH486" i="20"/>
  <c r="AH478" i="20"/>
  <c r="AH475" i="20"/>
  <c r="AH471" i="20"/>
  <c r="AH463" i="20"/>
  <c r="AH459" i="20"/>
  <c r="AH455" i="20"/>
  <c r="AH447" i="20"/>
  <c r="AH443" i="20"/>
  <c r="AH439" i="20"/>
  <c r="AH431" i="20"/>
  <c r="AH427" i="20"/>
  <c r="AH424" i="20"/>
  <c r="AH416" i="20"/>
  <c r="AH412" i="20"/>
  <c r="AH408" i="20"/>
  <c r="AH400" i="20"/>
  <c r="AH396" i="20"/>
  <c r="AH392" i="20"/>
  <c r="AH384" i="20"/>
  <c r="AH380" i="20"/>
  <c r="AH372" i="20"/>
  <c r="AH368" i="20"/>
  <c r="AH364" i="20"/>
  <c r="AH360" i="20"/>
  <c r="AH352" i="20"/>
  <c r="AH348" i="20"/>
  <c r="AH341" i="20"/>
  <c r="AH337" i="20"/>
  <c r="AH333" i="20"/>
  <c r="AH329" i="20"/>
  <c r="AH321" i="20"/>
  <c r="AH312" i="20"/>
  <c r="AH308" i="20"/>
  <c r="AH304" i="20"/>
  <c r="AH300" i="20"/>
  <c r="AH292" i="20"/>
  <c r="AH289" i="20"/>
  <c r="AH281" i="20"/>
  <c r="AH277" i="20"/>
  <c r="AH270" i="20"/>
  <c r="AH262" i="20"/>
  <c r="AH258" i="20"/>
  <c r="AH250" i="20"/>
  <c r="AH246" i="20"/>
  <c r="AH243" i="20"/>
  <c r="AH239" i="20"/>
  <c r="AH231" i="20"/>
  <c r="AH228" i="20"/>
  <c r="AH221" i="20"/>
  <c r="AH217" i="20"/>
  <c r="AH213" i="20"/>
  <c r="AH209" i="20"/>
  <c r="AH201" i="20"/>
  <c r="AH197" i="20"/>
  <c r="AH189" i="20"/>
  <c r="AH185" i="20"/>
  <c r="AH181" i="20"/>
  <c r="AH177" i="20"/>
  <c r="AH173" i="20"/>
  <c r="AH169" i="20"/>
  <c r="AH165" i="20"/>
  <c r="AH161" i="20"/>
  <c r="AH157" i="20"/>
  <c r="AH153" i="20"/>
  <c r="AH146" i="20"/>
  <c r="AH142" i="20"/>
  <c r="AH138" i="20"/>
  <c r="AH134" i="20"/>
  <c r="AH130" i="20"/>
  <c r="AH126" i="20"/>
  <c r="AH123" i="20"/>
  <c r="AH117" i="20"/>
  <c r="AH113" i="20"/>
  <c r="AH106" i="20"/>
  <c r="AH102" i="20"/>
  <c r="AH99" i="20"/>
  <c r="AH95" i="20"/>
  <c r="AH91" i="20"/>
  <c r="AH88" i="20"/>
  <c r="AH84" i="20"/>
  <c r="AH80" i="20"/>
  <c r="AH70" i="20"/>
  <c r="AH58" i="20"/>
  <c r="AH46" i="20"/>
  <c r="AH35" i="20"/>
  <c r="AH23" i="20"/>
  <c r="AH11" i="20"/>
  <c r="AH76" i="20"/>
  <c r="AH17" i="20"/>
  <c r="AH67" i="20"/>
  <c r="AH55" i="20"/>
  <c r="AH38" i="20"/>
  <c r="AH32" i="20"/>
  <c r="AH26" i="20"/>
  <c r="AH8" i="20"/>
  <c r="AH77" i="20"/>
  <c r="AH71" i="20"/>
  <c r="AH65" i="20"/>
  <c r="AH59" i="20"/>
  <c r="AH53" i="20"/>
  <c r="AH47" i="20"/>
  <c r="AH42" i="20"/>
  <c r="AH36" i="20"/>
  <c r="AH30" i="20"/>
  <c r="AH24" i="20"/>
  <c r="AH18" i="20"/>
  <c r="AH12" i="20"/>
  <c r="AH6" i="20"/>
  <c r="AH73" i="20"/>
  <c r="AH49" i="20"/>
  <c r="AH14" i="20"/>
  <c r="AH61" i="20"/>
  <c r="AH44" i="20"/>
  <c r="AH20" i="20"/>
  <c r="D279" i="17" l="1"/>
  <c r="C279" i="17"/>
  <c r="E2" i="17"/>
  <c r="D92" i="1" l="1"/>
  <c r="D85" i="1"/>
  <c r="D78" i="1"/>
  <c r="D71" i="1"/>
  <c r="D64" i="1"/>
  <c r="D57" i="1"/>
  <c r="A38" i="1" l="1"/>
  <c r="A45" i="1" s="1"/>
  <c r="A52" i="1" s="1"/>
  <c r="A59" i="1" s="1"/>
  <c r="A66" i="1" s="1"/>
  <c r="A73" i="1" s="1"/>
  <c r="A80" i="1" s="1"/>
  <c r="A87" i="1" s="1"/>
  <c r="A94" i="1" s="1"/>
  <c r="C113" i="1" l="1"/>
  <c r="C111" i="1"/>
  <c r="C26" i="1"/>
  <c r="C25" i="1"/>
  <c r="C13" i="1"/>
  <c r="E279" i="17" l="1"/>
  <c r="E3" i="17"/>
  <c r="E4" i="17"/>
  <c r="E5" i="17"/>
  <c r="E6" i="17"/>
  <c r="E7" i="17"/>
  <c r="E8" i="17"/>
  <c r="E9" i="17"/>
  <c r="E10" i="17"/>
  <c r="E11"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E42" i="17"/>
  <c r="E43" i="17"/>
  <c r="E44" i="17"/>
  <c r="E45" i="17"/>
  <c r="E46" i="17"/>
  <c r="E47" i="17"/>
  <c r="E48" i="17"/>
  <c r="E49" i="17"/>
  <c r="E50" i="17"/>
  <c r="E51" i="17"/>
  <c r="E52" i="17"/>
  <c r="E53" i="17"/>
  <c r="E54" i="17"/>
  <c r="E55" i="17"/>
  <c r="E56" i="17"/>
  <c r="E57" i="17"/>
  <c r="E58" i="17"/>
  <c r="E59" i="17"/>
  <c r="E60" i="17"/>
  <c r="E61" i="17"/>
  <c r="E62" i="17"/>
  <c r="E63" i="17"/>
  <c r="E64" i="17"/>
  <c r="E65" i="17"/>
  <c r="E66" i="17"/>
  <c r="E67" i="17"/>
  <c r="E68" i="17"/>
  <c r="E69" i="17"/>
  <c r="E70" i="17"/>
  <c r="E71" i="17"/>
  <c r="E72" i="17"/>
  <c r="E73" i="17"/>
  <c r="E74" i="17"/>
  <c r="E75" i="17"/>
  <c r="E76" i="17"/>
  <c r="E77" i="17"/>
  <c r="E78" i="17"/>
  <c r="E79" i="17"/>
  <c r="E80" i="17"/>
  <c r="E81" i="17"/>
  <c r="E82" i="17"/>
  <c r="E83" i="17"/>
  <c r="E84" i="17"/>
  <c r="E85" i="17"/>
  <c r="E86" i="17"/>
  <c r="E87" i="17"/>
  <c r="E88" i="17"/>
  <c r="E90" i="17"/>
  <c r="E91" i="17"/>
  <c r="E92" i="17"/>
  <c r="E93" i="17"/>
  <c r="E94" i="17"/>
  <c r="E95" i="17"/>
  <c r="E96" i="17"/>
  <c r="E97" i="17"/>
  <c r="E98" i="17"/>
  <c r="E99" i="17"/>
  <c r="E100" i="17"/>
  <c r="E101" i="17"/>
  <c r="E102" i="17"/>
  <c r="E103" i="17"/>
  <c r="E104" i="17"/>
  <c r="E105" i="17"/>
  <c r="E106" i="17"/>
  <c r="E107" i="17"/>
  <c r="E108" i="17"/>
  <c r="E109" i="17"/>
  <c r="E110" i="17"/>
  <c r="E111" i="17"/>
  <c r="E112" i="17"/>
  <c r="E113" i="17"/>
  <c r="E114" i="17"/>
  <c r="E115" i="17"/>
  <c r="E116" i="17"/>
  <c r="E117" i="17"/>
  <c r="E118" i="17"/>
  <c r="E119" i="17"/>
  <c r="E120" i="17"/>
  <c r="E121" i="17"/>
  <c r="E122" i="17"/>
  <c r="E123" i="17"/>
  <c r="E124" i="17"/>
  <c r="E125" i="17"/>
  <c r="E126" i="17"/>
  <c r="E127" i="17"/>
  <c r="E128" i="17"/>
  <c r="E129" i="17"/>
  <c r="E130" i="17"/>
  <c r="E131" i="17"/>
  <c r="E132" i="17"/>
  <c r="E133" i="17"/>
  <c r="E134" i="17"/>
  <c r="E135" i="17"/>
  <c r="E136" i="17"/>
  <c r="E137" i="17"/>
  <c r="E138" i="17"/>
  <c r="E139" i="17"/>
  <c r="E140" i="17"/>
  <c r="E141" i="17"/>
  <c r="E142" i="17"/>
  <c r="E143" i="17"/>
  <c r="E144" i="17"/>
  <c r="E145" i="17"/>
  <c r="E146" i="17"/>
  <c r="E147" i="17"/>
  <c r="E148" i="17"/>
  <c r="E149" i="17"/>
  <c r="E150" i="17"/>
  <c r="E151" i="17"/>
  <c r="E152" i="17"/>
  <c r="E153" i="17"/>
  <c r="E154" i="17"/>
  <c r="E155" i="17"/>
  <c r="E156" i="17"/>
  <c r="E157" i="17"/>
  <c r="E158" i="17"/>
  <c r="E159" i="17"/>
  <c r="E160" i="17"/>
  <c r="E161" i="17"/>
  <c r="E162" i="17"/>
  <c r="E163" i="17"/>
  <c r="E164" i="17"/>
  <c r="E165" i="17"/>
  <c r="E166" i="17"/>
  <c r="E167" i="17"/>
  <c r="E168" i="17"/>
  <c r="E169" i="17"/>
  <c r="E170" i="17"/>
  <c r="E171" i="17"/>
  <c r="E172" i="17"/>
  <c r="E173" i="17"/>
  <c r="E174" i="17"/>
  <c r="E175" i="17"/>
  <c r="E176" i="17"/>
  <c r="E177" i="17"/>
  <c r="E178" i="17"/>
  <c r="E179" i="17"/>
  <c r="E180" i="17"/>
  <c r="E181" i="17"/>
  <c r="E182" i="17"/>
  <c r="E183" i="17"/>
  <c r="E184" i="17"/>
  <c r="E185" i="17"/>
  <c r="E186" i="17"/>
  <c r="E187" i="17"/>
  <c r="E188" i="17"/>
  <c r="E189" i="17"/>
  <c r="E190" i="17"/>
  <c r="E191" i="17"/>
  <c r="E192" i="17"/>
  <c r="E193" i="17"/>
  <c r="E194" i="17"/>
  <c r="E195" i="17"/>
  <c r="E196" i="17"/>
  <c r="E197" i="17"/>
  <c r="E198" i="17"/>
  <c r="E199" i="17"/>
  <c r="E200" i="17"/>
  <c r="E201" i="17"/>
  <c r="E202" i="17"/>
  <c r="E203" i="17"/>
  <c r="E204" i="17"/>
  <c r="E205" i="17"/>
  <c r="E206" i="17"/>
  <c r="E207" i="17"/>
  <c r="E208" i="17"/>
  <c r="E209" i="17"/>
  <c r="E210" i="17"/>
  <c r="E211" i="17"/>
  <c r="E212" i="17"/>
  <c r="E213" i="17"/>
  <c r="E214" i="17"/>
  <c r="E215" i="17"/>
  <c r="E216" i="17"/>
  <c r="E217" i="17"/>
  <c r="E218" i="17"/>
  <c r="E219" i="17"/>
  <c r="E220" i="17"/>
  <c r="E221" i="17"/>
  <c r="E222" i="17"/>
  <c r="E223" i="17"/>
  <c r="E224" i="17"/>
  <c r="E225" i="17"/>
  <c r="E226" i="17"/>
  <c r="E227" i="17"/>
  <c r="E228" i="17"/>
  <c r="E229" i="17"/>
  <c r="E230" i="17"/>
  <c r="E231" i="17"/>
  <c r="E232" i="17"/>
  <c r="E233" i="17"/>
  <c r="E234" i="17"/>
  <c r="E235" i="17"/>
  <c r="E236" i="17"/>
  <c r="E237" i="17"/>
  <c r="E238" i="17"/>
  <c r="E239" i="17"/>
  <c r="E240" i="17"/>
  <c r="E241" i="17"/>
  <c r="E242" i="17"/>
  <c r="E243" i="17"/>
  <c r="E244" i="17"/>
  <c r="E245" i="17"/>
  <c r="E246" i="17"/>
  <c r="E247" i="17"/>
  <c r="E248" i="17"/>
  <c r="E249" i="17"/>
  <c r="E250" i="17"/>
  <c r="E251" i="17"/>
  <c r="E252" i="17"/>
  <c r="E253" i="17"/>
  <c r="E254" i="17"/>
  <c r="E255" i="17"/>
  <c r="E256" i="17"/>
  <c r="E257" i="17"/>
  <c r="E258" i="17"/>
  <c r="E259" i="17"/>
  <c r="E260" i="17"/>
  <c r="E261" i="17"/>
  <c r="E262" i="17"/>
  <c r="E263" i="17"/>
  <c r="E264" i="17"/>
  <c r="E265" i="17"/>
  <c r="E266" i="17"/>
  <c r="E267" i="17"/>
  <c r="E268" i="17"/>
  <c r="E269" i="17"/>
  <c r="E270" i="17"/>
  <c r="E271" i="17"/>
  <c r="E272" i="17"/>
  <c r="E273" i="17"/>
  <c r="E274" i="17"/>
  <c r="E275" i="17"/>
  <c r="E276" i="17"/>
  <c r="E277" i="17"/>
  <c r="E278" i="17"/>
  <c r="C280" i="17" l="1"/>
  <c r="A97" i="1"/>
  <c r="A96" i="1"/>
  <c r="A95" i="1"/>
  <c r="A92" i="1"/>
  <c r="A90" i="1"/>
  <c r="A89" i="1"/>
  <c r="A88" i="1"/>
  <c r="A85" i="1"/>
  <c r="A83" i="1"/>
  <c r="A82" i="1"/>
  <c r="A81" i="1"/>
  <c r="A78" i="1"/>
  <c r="A76" i="1"/>
  <c r="A75" i="1"/>
  <c r="A74" i="1"/>
  <c r="A71" i="1"/>
  <c r="A69" i="1"/>
  <c r="A68" i="1"/>
  <c r="A67" i="1"/>
  <c r="A64" i="1"/>
  <c r="A62" i="1"/>
  <c r="A61" i="1"/>
  <c r="A60" i="1"/>
  <c r="A57" i="1"/>
  <c r="A50" i="1"/>
  <c r="A43" i="1"/>
  <c r="A41" i="1"/>
  <c r="A40" i="1"/>
  <c r="A39" i="1"/>
  <c r="A55" i="1"/>
  <c r="A54" i="1"/>
  <c r="A53" i="1"/>
  <c r="A48" i="1"/>
  <c r="A47" i="1"/>
  <c r="A46" i="1"/>
  <c r="L4" i="2" l="1"/>
  <c r="H3" i="2" s="1"/>
  <c r="B100" i="1" s="1"/>
  <c r="B104" i="1" l="1"/>
  <c r="B105" i="1" l="1"/>
  <c r="B107" i="1" s="1"/>
  <c r="B109" i="1" s="1"/>
  <c r="C107" i="1" l="1"/>
  <c r="C119"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Verbindung3" type="5" refreshedVersion="4" saveData="1">
    <dbPr connection="Provider=MSOLAP.4;Integrated Security=SSPI;Persist Security Info=True;Initial Catalog=GAP2;Data Source=polap.db.tirol.local;MDX Compatibility=1;Safety Options=2;MDX Missing Member Mode=Error" command="Satzart02" commandType="1"/>
    <olapPr rowDrillCount="1000" serverFill="0" serverNumberFormat="0" serverFont="0" serverFontColor="0"/>
  </connection>
</connections>
</file>

<file path=xl/sharedStrings.xml><?xml version="1.0" encoding="utf-8"?>
<sst xmlns="http://schemas.openxmlformats.org/spreadsheetml/2006/main" count="38005" uniqueCount="7381">
  <si>
    <t>Eltern-Kind-Zentrum Innsbruck</t>
  </si>
  <si>
    <t>privat</t>
  </si>
  <si>
    <t>helene@nimas.at</t>
  </si>
  <si>
    <t>öffentlich</t>
  </si>
  <si>
    <t>office@kindervilla.info</t>
  </si>
  <si>
    <t>info@kinderfreunde-tirol.at</t>
  </si>
  <si>
    <t>info@fib.at</t>
  </si>
  <si>
    <t>pfarre-amras@stift-wilten.at</t>
  </si>
  <si>
    <t>kk-gutenbergstrasse9@tsn.at</t>
  </si>
  <si>
    <t>nanas2014@gmx.at</t>
  </si>
  <si>
    <t>pfarre-pradl@stift-wilten.at</t>
  </si>
  <si>
    <t>integrationskindergarten@tmo.at</t>
  </si>
  <si>
    <t>puenktchen_anton@hotmail.com</t>
  </si>
  <si>
    <t>Verein der Waldorfpädagogik Tirol</t>
  </si>
  <si>
    <t>schule@waldorf-innsbruck.at</t>
  </si>
  <si>
    <t>Gemeinde Arzl im Pitztal</t>
  </si>
  <si>
    <t>office@integrationskindergarten.com</t>
  </si>
  <si>
    <t>Kindergarten Innsbruck Kinderaktivgarten</t>
  </si>
  <si>
    <t>fam.rudig@chello.at</t>
  </si>
  <si>
    <t>Innsbrucker Soziale Dienste GmbH</t>
  </si>
  <si>
    <t>nidolino@chello.at</t>
  </si>
  <si>
    <t>Tirol Kliniken GmbH</t>
  </si>
  <si>
    <t>slw Soziale Dienste GmbH</t>
  </si>
  <si>
    <t>gemeinde@arzl-pitztal.tirol.gv.at</t>
  </si>
  <si>
    <t>Kindergarten Karrösten</t>
  </si>
  <si>
    <t>Gemeinde Karrösten</t>
  </si>
  <si>
    <t>gemeinde@karroesten.tirol.gv.at</t>
  </si>
  <si>
    <t>Kindergarten Arzl i.P.- Leins</t>
  </si>
  <si>
    <t>Hort Längenfeld</t>
  </si>
  <si>
    <t>Gemeinde Längenfeld</t>
  </si>
  <si>
    <t>Kindergarten Roppen</t>
  </si>
  <si>
    <t>Gemeinde Roppen</t>
  </si>
  <si>
    <t>amtsleiter@roppen.tirol.gv.at</t>
  </si>
  <si>
    <t>Kinderkrippe Roppen Krabbelmäuse</t>
  </si>
  <si>
    <t>Kinderkrippe Mils b. Imst Trofana Tyrol</t>
  </si>
  <si>
    <t>infopoint@trofanatyrol.at</t>
  </si>
  <si>
    <t>Kindergarten Mils b. Imst Trofana Tyrol</t>
  </si>
  <si>
    <t>Stadtgemeinde Imst</t>
  </si>
  <si>
    <t>gemeinde@laengenfeld.tirol.gv.at</t>
  </si>
  <si>
    <t>Gemeinde St. Leonhard im Pitztal</t>
  </si>
  <si>
    <t>gemeinde@st-leonhard-pitztal.tirol.gv.at</t>
  </si>
  <si>
    <t>Kindergarten Oetz</t>
  </si>
  <si>
    <t>Gemeinde Oetz</t>
  </si>
  <si>
    <t>gemeinde@oetz.tirol.gv.at</t>
  </si>
  <si>
    <t>Gemeinde Mils bei Imst</t>
  </si>
  <si>
    <t>gemeinde@mils-bei-imst.tirol.gv.at</t>
  </si>
  <si>
    <t>Kindergarten Imst Unterstadt</t>
  </si>
  <si>
    <t>Kindergarten Imsterberg</t>
  </si>
  <si>
    <t>Gemeinde Imsterberg</t>
  </si>
  <si>
    <t>Kindergarten Imst Sonnberg</t>
  </si>
  <si>
    <t>Kindergarten Obsteig - Holzleiten</t>
  </si>
  <si>
    <t>Gemeinde Obsteig</t>
  </si>
  <si>
    <t>gemeinde@obsteig.tirol.gv.at</t>
  </si>
  <si>
    <t>Hort Imst Mobile 1</t>
  </si>
  <si>
    <t>lechner@mo-bi-le.at</t>
  </si>
  <si>
    <t>Kindergarten Sölden - Obergurgl</t>
  </si>
  <si>
    <t>Gemeinde Sölden</t>
  </si>
  <si>
    <t>amtsleiter@soelden.tirol.gv.at</t>
  </si>
  <si>
    <t>Kindergarten Sölden</t>
  </si>
  <si>
    <t>Kinderkrippe Sölden</t>
  </si>
  <si>
    <t>Kindergarten Mötz</t>
  </si>
  <si>
    <t>Gemeinde Mötz</t>
  </si>
  <si>
    <t>gemeinde@moetz.tirol.gv.at</t>
  </si>
  <si>
    <t>Kindergarten Rietz</t>
  </si>
  <si>
    <t>Kindergarten Jerzens</t>
  </si>
  <si>
    <t>Gemeinde Jerzens</t>
  </si>
  <si>
    <t>gemeinde@jerzens.tirol.gv.at</t>
  </si>
  <si>
    <t>Kindergarten Silz</t>
  </si>
  <si>
    <t>Gemeinde Silz</t>
  </si>
  <si>
    <t>gemeinde@silz.tirol.gv.at</t>
  </si>
  <si>
    <t>Hort Sölden</t>
  </si>
  <si>
    <t>Kindergarten Tarrenz</t>
  </si>
  <si>
    <t>Gemeinde Tarrenz</t>
  </si>
  <si>
    <t>gemeinde@tarrenz.tirol.gv.at</t>
  </si>
  <si>
    <t>Kindergarten Stams Don Bosco Schwestern</t>
  </si>
  <si>
    <t>Verein der Don Bosco Schwestern für Bildung und Erziehung</t>
  </si>
  <si>
    <t>verein.voecklabruck@donboscoschwestern.net</t>
  </si>
  <si>
    <t>Kinderkrippe Imst Max und Moritz</t>
  </si>
  <si>
    <t>Kindergarten Nassereith</t>
  </si>
  <si>
    <t>Gemeinde Nassereith</t>
  </si>
  <si>
    <t>gemeinde@nassereith.tirol.gv.at</t>
  </si>
  <si>
    <t>Kinderkrippe Nassereith</t>
  </si>
  <si>
    <t>Kindergarten Mieming Barwies</t>
  </si>
  <si>
    <t>Gemeinde Mieming</t>
  </si>
  <si>
    <t>Sozial- und Gesundheitssprengel Mieminger Plateau</t>
  </si>
  <si>
    <t>Kindergarten Sautens</t>
  </si>
  <si>
    <t>Gemeinde Sautens</t>
  </si>
  <si>
    <t>gemeinde@sautens.tirol.gv.at</t>
  </si>
  <si>
    <t>Kindergarten St. Leonhard im Pitztal</t>
  </si>
  <si>
    <t>Kindergarten Umhausen - Niederthai</t>
  </si>
  <si>
    <t>Gemeinde Umhausen</t>
  </si>
  <si>
    <t>gemeinde@umhausen.gv.at</t>
  </si>
  <si>
    <t>Kinderkrippe Umhausen</t>
  </si>
  <si>
    <t>Kindergarten Absam Dorf</t>
  </si>
  <si>
    <t>Gemeinde Absam</t>
  </si>
  <si>
    <t>sekretariat@absam.at</t>
  </si>
  <si>
    <t>Kindergarten Aldrans</t>
  </si>
  <si>
    <t>Gemeinde Aldrans</t>
  </si>
  <si>
    <t>gemeinde@aldrans.tirol.gv.at</t>
  </si>
  <si>
    <t>Kinderkrippe Aldrans</t>
  </si>
  <si>
    <t>Hort Aldrans</t>
  </si>
  <si>
    <t>Hort Axams</t>
  </si>
  <si>
    <t>Gemeinde Axams</t>
  </si>
  <si>
    <t>gemeinde@axams.tirol.gv.at</t>
  </si>
  <si>
    <t>Kindergarten Umhausen - Tumpen</t>
  </si>
  <si>
    <t>Kindergarten Axams Landeskinderheim</t>
  </si>
  <si>
    <t>Kindergarten Gries am Brenner</t>
  </si>
  <si>
    <t>Gemeinde Gries am Brenner</t>
  </si>
  <si>
    <t>gemeinde@griesambrenner.tirol.gv.at</t>
  </si>
  <si>
    <t>Kindergarten Gries im Sellrain</t>
  </si>
  <si>
    <t>Gemeinde Gries im Sellrain</t>
  </si>
  <si>
    <t>gemeinde@gries-im-sellrain.tirol.gv.at</t>
  </si>
  <si>
    <t>Kinderkrippe Wenns</t>
  </si>
  <si>
    <t>Gemeinde Wenns</t>
  </si>
  <si>
    <t>gemeinde@wenns.tirol.gv.at</t>
  </si>
  <si>
    <t>Kindergarten Wenns Alte Volksschule</t>
  </si>
  <si>
    <t>Hort Götzens</t>
  </si>
  <si>
    <t>Gemeinde Götzens</t>
  </si>
  <si>
    <t>Kindergarten Birgitz</t>
  </si>
  <si>
    <t>Gemeinde Birgitz</t>
  </si>
  <si>
    <t>gemeinde@birgitz.tirol.gv.at</t>
  </si>
  <si>
    <t>roberta.schleibinger@aon.at</t>
  </si>
  <si>
    <t>Kindergarten Fritzens</t>
  </si>
  <si>
    <t>Gemeinde Fritzens</t>
  </si>
  <si>
    <t>gemeinde@fritzens.tirol.gv.at</t>
  </si>
  <si>
    <t>Hort Fritzens</t>
  </si>
  <si>
    <t>Kinderkrippe Gnadenwald</t>
  </si>
  <si>
    <t>Gemeinde Gnadenwald</t>
  </si>
  <si>
    <t>gemeinde@gnadenwald-tirol.at</t>
  </si>
  <si>
    <t>Kindergarten Gschnitz</t>
  </si>
  <si>
    <t>Gemeinde Gschnitz</t>
  </si>
  <si>
    <t>gemeinde@gschnitz.tirol.gv.at</t>
  </si>
  <si>
    <t>Gemeinde Lans</t>
  </si>
  <si>
    <t>Kindergarten Lans</t>
  </si>
  <si>
    <t>Kindergarten Hatting</t>
  </si>
  <si>
    <t>Gemeinde Hatting</t>
  </si>
  <si>
    <t>gemeinde@hatting.tirol.gv.at</t>
  </si>
  <si>
    <t>Hort Fulpmes</t>
  </si>
  <si>
    <t>gemeinde@fulpmes.tirol.gv.at</t>
  </si>
  <si>
    <t>Kinderkrippe Fulpmes</t>
  </si>
  <si>
    <t>Kindergarten Mieders</t>
  </si>
  <si>
    <t>Gemeinde Mieders</t>
  </si>
  <si>
    <t>Hort Inzing</t>
  </si>
  <si>
    <t>Gemeinde Inzing</t>
  </si>
  <si>
    <t>meldeamt@inzing.tirol.gv.at</t>
  </si>
  <si>
    <t>Kindergarten Flaurling</t>
  </si>
  <si>
    <t>Gemeinde Flaurling</t>
  </si>
  <si>
    <t>gemeinde@flaurling.tirol.gv.at</t>
  </si>
  <si>
    <t>Kinderkrippe Flaurling</t>
  </si>
  <si>
    <t>Kinderkrippe Kematen in Tirol</t>
  </si>
  <si>
    <t>Gemeinde Kematen in Tirol</t>
  </si>
  <si>
    <t>verwaltung@kematen.tirol.gv.at</t>
  </si>
  <si>
    <t>Kindergarten Kematen in Tirol</t>
  </si>
  <si>
    <t>Kindergarten Inzing</t>
  </si>
  <si>
    <t>Kinderkrippe Inzing Winzinger</t>
  </si>
  <si>
    <t>Kindergarten Inzing 2</t>
  </si>
  <si>
    <t>Gemeinde Mils</t>
  </si>
  <si>
    <t>sekretariat@mils.tirol.gv.at</t>
  </si>
  <si>
    <t>Kindergarten Kolsassberg</t>
  </si>
  <si>
    <t>Gemeinde Kolsassberg</t>
  </si>
  <si>
    <t>gemeinde@kolsassberg.tirol.gv.at</t>
  </si>
  <si>
    <t>Kinderkrippe Mils</t>
  </si>
  <si>
    <t>Gemeinde Neustift im Stubaital</t>
  </si>
  <si>
    <t>gemeinde@neustift.tirol.gv.at</t>
  </si>
  <si>
    <t>Kindergarten Kolsass</t>
  </si>
  <si>
    <t>Gemeinde Kolsass</t>
  </si>
  <si>
    <t>gemeindeamt@kolsass.gv.at</t>
  </si>
  <si>
    <t>Kindergarten Leutasch</t>
  </si>
  <si>
    <t>Gemeinde Leutasch</t>
  </si>
  <si>
    <t>gemeinde@leutasch.tirol.gv.at</t>
  </si>
  <si>
    <t>Kindergarten Navis</t>
  </si>
  <si>
    <t>Gemeinde Navis</t>
  </si>
  <si>
    <t>gemeinde@navis.tirol.gv.at</t>
  </si>
  <si>
    <t>Gemeinde Reith bei Seefeld</t>
  </si>
  <si>
    <t>Kindergarten Obernberg am Brenner</t>
  </si>
  <si>
    <t>gemeinde@obernberg-brenner.tirol.gv.at</t>
  </si>
  <si>
    <t>gemeinde@matrei-brenner.tirol.gv.at</t>
  </si>
  <si>
    <t>Kindergarten Rinn</t>
  </si>
  <si>
    <t>Gemeinde Rinn</t>
  </si>
  <si>
    <t>gemeinde@rinn.tirol.gv.at</t>
  </si>
  <si>
    <t>Kinderkrippe Rinn</t>
  </si>
  <si>
    <t>Kinderkrippe Ranggen</t>
  </si>
  <si>
    <t>Gemeinde Ranggen</t>
  </si>
  <si>
    <t>Kindergarten Ranggen</t>
  </si>
  <si>
    <t>gemeinde@ranggen.tirol.gv.at</t>
  </si>
  <si>
    <t>Kindergarten Rum Birkengasse</t>
  </si>
  <si>
    <t>Marktgemeinde Rum</t>
  </si>
  <si>
    <t>marktgemeinde@rum.gv.at</t>
  </si>
  <si>
    <t>Kinderkrippe Rum Haus der Kinder Birkengasse</t>
  </si>
  <si>
    <t>Hort Neustift im Stubai Kampl</t>
  </si>
  <si>
    <t>Kindergarten Mutters</t>
  </si>
  <si>
    <t>Gemeinde Mutters</t>
  </si>
  <si>
    <t>gemeinde@mutters.tirol.gv.at</t>
  </si>
  <si>
    <t>Kinderkrippe Polling</t>
  </si>
  <si>
    <t>gemeinde@polling.tirol.gv.at</t>
  </si>
  <si>
    <t>Kindergarten Polling</t>
  </si>
  <si>
    <t>Kindergarten Rum Serlesstraße</t>
  </si>
  <si>
    <t>Kinderkrippe Rum Haus der Kinder Serlesstrasse</t>
  </si>
  <si>
    <t>Hort Hall Leopoldinum</t>
  </si>
  <si>
    <t>Kindergarten Hall Bachlechnerstraße</t>
  </si>
  <si>
    <t>Stadtgemeinde Hall in Tirol</t>
  </si>
  <si>
    <t>stadtamt@stadthall.at</t>
  </si>
  <si>
    <t>Kindergarten Hall Grillenbichl</t>
  </si>
  <si>
    <t>kinderwerkstatt@grillenbichl.at</t>
  </si>
  <si>
    <t>Hort Sistrans</t>
  </si>
  <si>
    <t>Gemeinde Sistrans</t>
  </si>
  <si>
    <t>gemeinde@sistrans.tirol.gv.at</t>
  </si>
  <si>
    <t>Kindergarten Sistrans</t>
  </si>
  <si>
    <t>Kinderkrippe Sistrans Purzinigele</t>
  </si>
  <si>
    <t>Kindergarten Pettnau</t>
  </si>
  <si>
    <t>Gemeinde Pettnau</t>
  </si>
  <si>
    <t>gemeinde@pettnau.tirol.gv.at</t>
  </si>
  <si>
    <t>Kindergarten Schmirn</t>
  </si>
  <si>
    <t>Gemeinde Schmirn</t>
  </si>
  <si>
    <t>gemeinde@schmirn.tirol.gv.at</t>
  </si>
  <si>
    <t>Kindergarten Natters</t>
  </si>
  <si>
    <t>Gemeinde Natters</t>
  </si>
  <si>
    <t>gemeinde@natters.tirol.gv.at</t>
  </si>
  <si>
    <t>Kinderkrippe Sellrain</t>
  </si>
  <si>
    <t>Gemeinde Sellrain</t>
  </si>
  <si>
    <t>gemeinde@sellrain.tirol.gv.at</t>
  </si>
  <si>
    <t>Kindergarten Sellrain</t>
  </si>
  <si>
    <t>Kinderkrippe Seefeld i.T.</t>
  </si>
  <si>
    <t>b.hoerhager@gde-seefeld.at</t>
  </si>
  <si>
    <t>Kindergarten Seefeld i.T.</t>
  </si>
  <si>
    <t>Kinderkrippe Hall Volkshilfe Tirol</t>
  </si>
  <si>
    <t>kids@volkshilfe.net</t>
  </si>
  <si>
    <t>Kindergarten Hall Volkshilfe Tirol</t>
  </si>
  <si>
    <t>Kindergarten Schönberg im Stubaital</t>
  </si>
  <si>
    <t>Gemeinde Schönberg im Stubaital</t>
  </si>
  <si>
    <t>gemeinde@schoenberg.tirol.gv.at</t>
  </si>
  <si>
    <t>Kinderkrippe Schönberg im Stubaital</t>
  </si>
  <si>
    <t>Kindergarten Scharnitz</t>
  </si>
  <si>
    <t>Gemeinde Scharnitz</t>
  </si>
  <si>
    <t>gemeinde@scharnitz.tirol.gv.at</t>
  </si>
  <si>
    <t>Kindergarten Telfes im Stubai</t>
  </si>
  <si>
    <t>Gemeinde Telfes im Stubai</t>
  </si>
  <si>
    <t>gde.telfes@tirol.com</t>
  </si>
  <si>
    <t>Kindergarten Telfs Egart</t>
  </si>
  <si>
    <t>Marktgemeinde Telfs</t>
  </si>
  <si>
    <t>info@telfs.gv.at</t>
  </si>
  <si>
    <t>Hort Scharnitz</t>
  </si>
  <si>
    <t>Kindergarten Hall Fuxmagengasse</t>
  </si>
  <si>
    <t>Kindergarten Telfs St. Georgen</t>
  </si>
  <si>
    <t>Kindergarten Vals</t>
  </si>
  <si>
    <t>Gemeinde Vals</t>
  </si>
  <si>
    <t>gemeinde@vals.tirol.gv.at</t>
  </si>
  <si>
    <t>Kindergarten Telfs Puite</t>
  </si>
  <si>
    <t>Kindergarten Steinach am Brenner</t>
  </si>
  <si>
    <t>gemeinde@steinach-am-brenner.tirol.gv.at</t>
  </si>
  <si>
    <t>Kinderkrippe Steinach am Brenner</t>
  </si>
  <si>
    <t>Eltern-Kind-Zentrum Wattens</t>
  </si>
  <si>
    <t>Kindergarten Wattenberg</t>
  </si>
  <si>
    <t>Gemeinde Wattenberg</t>
  </si>
  <si>
    <t>Kindergarten Tulfes Volderwald</t>
  </si>
  <si>
    <t>Gemeinde Tulfes</t>
  </si>
  <si>
    <t>gemeinde@tulfes.tirol.gv.at</t>
  </si>
  <si>
    <t>Kindergarten Hall Weissenbachstraße Schönegg</t>
  </si>
  <si>
    <t>Kindergarten Telfs Lumma</t>
  </si>
  <si>
    <t>Kindergarten Volders</t>
  </si>
  <si>
    <t>Gemeinde Volders</t>
  </si>
  <si>
    <t>gemeinde@volders.tirol.gv.at</t>
  </si>
  <si>
    <t>Kindergarten Telfs Klostergasse</t>
  </si>
  <si>
    <t>Kinderkrippe Zirl</t>
  </si>
  <si>
    <t>Marktgemeinde Zirl</t>
  </si>
  <si>
    <t>gemeinde@wattens.tirol.gv.at</t>
  </si>
  <si>
    <t>info@sgs-brixen-westendorf.at</t>
  </si>
  <si>
    <t>Kindergarten Brixen im Thale</t>
  </si>
  <si>
    <t>Gemeinde Brixen im Thale</t>
  </si>
  <si>
    <t>gemeinde@brixen-im-thale.tirol.gv.at</t>
  </si>
  <si>
    <t>Kindergarten Trins</t>
  </si>
  <si>
    <t>Gemeinde Trins</t>
  </si>
  <si>
    <t>gemeinde@trins.tirol.gv.at</t>
  </si>
  <si>
    <t>Kindergarten Aurach b. Kitzbühel</t>
  </si>
  <si>
    <t>gemeinde@aurach.tirol.gv.at</t>
  </si>
  <si>
    <t>Waldkiebitze - Groß und Klein im Einklang mit der Natur</t>
  </si>
  <si>
    <t>Hort Volders</t>
  </si>
  <si>
    <t>Kindergarten Wildermieming</t>
  </si>
  <si>
    <t>Gemeinde Wildermieming</t>
  </si>
  <si>
    <t>gemeinde@wildermieming.tirol.gv.at</t>
  </si>
  <si>
    <t>Marktgemeinde Völs</t>
  </si>
  <si>
    <t>gemeinde@voels.tirol.gv.at</t>
  </si>
  <si>
    <t>kinderkrippe@ekiz-wattens.at</t>
  </si>
  <si>
    <t>Kindergarten Zirl Schulgasse</t>
  </si>
  <si>
    <t>Hort Going am Wilden Kaiser Eltern-Kind-Zentrum Söllandl</t>
  </si>
  <si>
    <t>Kindergarten Going am Wilden Kaiser</t>
  </si>
  <si>
    <t>gemeinde@going.tirol.gv.at</t>
  </si>
  <si>
    <t>Kindergarten Wattens Unterdorf II</t>
  </si>
  <si>
    <t>Marktgemeinde Wattens</t>
  </si>
  <si>
    <t>info@kapa-kinderstube.at</t>
  </si>
  <si>
    <t>Kindergarten Itter</t>
  </si>
  <si>
    <t>Gemeinde Itter</t>
  </si>
  <si>
    <t>gemeinde@itter.tirol.gv.at</t>
  </si>
  <si>
    <t>Kindergarten Kirchberg i.T. - Möselgasse</t>
  </si>
  <si>
    <t>Gemeinde Kirchberg in Tirol</t>
  </si>
  <si>
    <t>gemeinde@kirchberg.tirol.gv.at</t>
  </si>
  <si>
    <t>info@kinderkunterbunt.co.at</t>
  </si>
  <si>
    <t>Hort Hopfgarten im Brixental</t>
  </si>
  <si>
    <t>gemeinde@hopfgarten.tirol.gv.at</t>
  </si>
  <si>
    <t>Kindergarten Hochfilzen</t>
  </si>
  <si>
    <t>Gemeinde Hochfilzen</t>
  </si>
  <si>
    <t>gemeinde@hochfilzen.tirol.gv.at</t>
  </si>
  <si>
    <t>Kinderkrippe Kirchberg KAPA Kinderstube</t>
  </si>
  <si>
    <t>Kindergarten Kirchberg i.T. - Brixentalerstraße</t>
  </si>
  <si>
    <t>Kindergarten Kössen</t>
  </si>
  <si>
    <t>Gemeinde Kössen</t>
  </si>
  <si>
    <t>gemeinde@koessen.tirol.gv.at</t>
  </si>
  <si>
    <t>Stadtgemeinde Kitzbühel</t>
  </si>
  <si>
    <t>Kinderkrippe Kitzbühel Sonnenschein</t>
  </si>
  <si>
    <t>info@sozialsprengel-kaj.at</t>
  </si>
  <si>
    <t>Hort Kitzbühel Sozial- u. Gesundheitssprengel</t>
  </si>
  <si>
    <t>gemeinde@st-ulrich.tirol.gv.at</t>
  </si>
  <si>
    <t>Kindergarten St. Ulrich a.P.</t>
  </si>
  <si>
    <t>Kinderkrippe Kössen</t>
  </si>
  <si>
    <t>Kindergarten St. Johann i.T. Bahnhofstraße</t>
  </si>
  <si>
    <t>gemeinde@st.johann.tirol</t>
  </si>
  <si>
    <t>Kinderkrippe Westendorf Simba</t>
  </si>
  <si>
    <t>Kinderkrippe Alpbach LauserStub´n</t>
  </si>
  <si>
    <t>Hort Oberndorf Volkshilfe</t>
  </si>
  <si>
    <t>gemeinde@reith.eu</t>
  </si>
  <si>
    <t>Kinderkrippe St. Johann i.T. Montessori</t>
  </si>
  <si>
    <t>Hort St. Johann i.T. Montessori</t>
  </si>
  <si>
    <t>Kindergarten St. Johann i.T.  Montessori</t>
  </si>
  <si>
    <t>Kindergarten Waidring</t>
  </si>
  <si>
    <t>Gemeinde Waidring</t>
  </si>
  <si>
    <t>gemeinde@waidring.tirol.gv.at</t>
  </si>
  <si>
    <t>Kindergarten Schwendt</t>
  </si>
  <si>
    <t>Gemeinde Schwendt</t>
  </si>
  <si>
    <t>gemeinde@schwendt.tirol.gv.at</t>
  </si>
  <si>
    <t>Kinderkrippe Oberndorf Vogelnest</t>
  </si>
  <si>
    <t>krabbelstube-vogelnest@gmx.at</t>
  </si>
  <si>
    <t>Kinderkrippe Oberndorf Volkshilfe</t>
  </si>
  <si>
    <t>sandra.e@familientreff-kirchbichl.at</t>
  </si>
  <si>
    <t>Kindergarten Angath</t>
  </si>
  <si>
    <t>Gemeinde Angath</t>
  </si>
  <si>
    <t>Kindergarten Inneralpbach</t>
  </si>
  <si>
    <t>Gemeinde Alpbach</t>
  </si>
  <si>
    <t>gemeinde@alpbach.tirol.gv.at</t>
  </si>
  <si>
    <t>Kindergarten Bad Häring</t>
  </si>
  <si>
    <t>Gemeinde Bad Häring</t>
  </si>
  <si>
    <t>gemeinde@bad-haering.tirol.gv.at</t>
  </si>
  <si>
    <t>Hort Ellmau Eltern-Kind-Zentrum Söllandl</t>
  </si>
  <si>
    <t>Kindergarten Ellmau</t>
  </si>
  <si>
    <t>Gemeinde Ellmau</t>
  </si>
  <si>
    <t>gemeinde@ellmau.tirol.gv.at</t>
  </si>
  <si>
    <t>Kindergarten Brixlegg</t>
  </si>
  <si>
    <t>gemeinde@brixlegg.tirol.gv.at</t>
  </si>
  <si>
    <t>stebbstl@aon.at</t>
  </si>
  <si>
    <t>Kindergarten Kramsach</t>
  </si>
  <si>
    <t>Gemeinde Kramsach</t>
  </si>
  <si>
    <t>amtsleiter@kramsach.at</t>
  </si>
  <si>
    <t>Kinderkrippe Kramsach</t>
  </si>
  <si>
    <t>Kinderkrippe Waidring Kindernest</t>
  </si>
  <si>
    <t>Hort Breitenbach</t>
  </si>
  <si>
    <t>Gemeinde Breitenbach am Inn</t>
  </si>
  <si>
    <t>gemeinde@breitenbach.tirol.gv.at</t>
  </si>
  <si>
    <t>Kindergarten Breitenbach am Inn</t>
  </si>
  <si>
    <t>Kindergarten Alpbach</t>
  </si>
  <si>
    <t>Kindergarten Westendorf</t>
  </si>
  <si>
    <t>Gemeinde Westendorf</t>
  </si>
  <si>
    <t>gemeinde@westendorf.tirol.gv.at</t>
  </si>
  <si>
    <t>Kindergarten Kirchbichl - Bruckhäusl</t>
  </si>
  <si>
    <t>Gemeinde Kirchbichl</t>
  </si>
  <si>
    <t>Kindergarten Ebbs</t>
  </si>
  <si>
    <t>Gemeinde Ebbs</t>
  </si>
  <si>
    <t>gemeinde@ebbs.tirol.gv.at</t>
  </si>
  <si>
    <t>Kinderkrippe Erl Die Mäusevilla</t>
  </si>
  <si>
    <t>maeusevilla-erl@gmx.at</t>
  </si>
  <si>
    <t>Kindergarten Mariastein</t>
  </si>
  <si>
    <t>Gemeinde Mariastein</t>
  </si>
  <si>
    <t>gemeinde@mariastein.tirol.gv.at</t>
  </si>
  <si>
    <t>Kindergarten Erl</t>
  </si>
  <si>
    <t>Gemeinde Erl</t>
  </si>
  <si>
    <t>gemeinde@erl.tirol.gv.at</t>
  </si>
  <si>
    <t>Kindergarten Kufstein Kienbergstraße</t>
  </si>
  <si>
    <t>Stadtgemeinde Kufstein</t>
  </si>
  <si>
    <t>stadtamt@kufstein.at</t>
  </si>
  <si>
    <t>Kindergarten Kundl Eltern-Kind-Zentrum</t>
  </si>
  <si>
    <t>ekiz@kundl.at</t>
  </si>
  <si>
    <t>gemeinde@langkampfen.tirol.gv.at</t>
  </si>
  <si>
    <t>Kindergarten Radfeld</t>
  </si>
  <si>
    <t>Gemeinde Radfeld</t>
  </si>
  <si>
    <t>gemeinde@radfeld.tirol.gv.at</t>
  </si>
  <si>
    <t>Gemeinde Langkampfen</t>
  </si>
  <si>
    <t>Kinderkrippe Kufstein Verein Hand in Hand</t>
  </si>
  <si>
    <t>nikolic@kufnet.at</t>
  </si>
  <si>
    <t>Kindergarten Kufstein Arkadenplatz</t>
  </si>
  <si>
    <t>Verein für Waldorfpädagogik Kufstein</t>
  </si>
  <si>
    <t>Kindergarten Münster</t>
  </si>
  <si>
    <t>Gemeinde Münster</t>
  </si>
  <si>
    <t>gemeinde@muenster.at</t>
  </si>
  <si>
    <t>Kindergarten Reith im Alpbachtal</t>
  </si>
  <si>
    <t>Kinderkrippe Reith im Alpbach Kuntabunt</t>
  </si>
  <si>
    <t>gemeinde@reithia.at</t>
  </si>
  <si>
    <t>Stadtgemeinde Wörgl</t>
  </si>
  <si>
    <t>Hort Scheffau Eltern-Kind-Zentrum Söllandl</t>
  </si>
  <si>
    <t>Hort Söll Eltern-Kind-Zentrum Söllandl</t>
  </si>
  <si>
    <t>Kinderkrippe Söll Eltern-Kind-Zentrum Söllandl</t>
  </si>
  <si>
    <t>Kindergarten Söll</t>
  </si>
  <si>
    <t>Gemeinde Söll</t>
  </si>
  <si>
    <t>gemeinde@soell.tirol.gv.at</t>
  </si>
  <si>
    <t>Kinderkrippe Walchsee Seezwerge</t>
  </si>
  <si>
    <t>Kindergarten Schwoich</t>
  </si>
  <si>
    <t>Gemeinde Schwoich</t>
  </si>
  <si>
    <t>Kinderkrippe Schwoich Raupelinchen</t>
  </si>
  <si>
    <t>Private Kinderkrippe Raupelinchen</t>
  </si>
  <si>
    <t>raupelinchen@gmx.at</t>
  </si>
  <si>
    <t>Kindergarten Niederndorferberg</t>
  </si>
  <si>
    <t>Gemeinde Niederndorferberg</t>
  </si>
  <si>
    <t>Kinderkrippe Kufstein Festungszwerge</t>
  </si>
  <si>
    <t>kerstin.ritsch@gmail.com</t>
  </si>
  <si>
    <t>Kindergarten Kufstein Festungszwerge</t>
  </si>
  <si>
    <t>Kindergarten Kufstein Kinderstube Sonnenschein</t>
  </si>
  <si>
    <t>kinderstube.sonnenschein@gmail.com</t>
  </si>
  <si>
    <t>froeschlein@live.at</t>
  </si>
  <si>
    <t>Kindergarten Scheffau am Wilden Kaiser</t>
  </si>
  <si>
    <t>Gemeinde Scheffau am Wilden Kaiser</t>
  </si>
  <si>
    <t>gemeinde@scheffau.tirol.gv.at</t>
  </si>
  <si>
    <t>Kinderkrippe Scheffau Eltern-Kind-Zentrum Söllandl</t>
  </si>
  <si>
    <t>Kindergarten Walchsee</t>
  </si>
  <si>
    <t>Gemeinde Walchsee</t>
  </si>
  <si>
    <t>amtsleiter@walchsee.tirol.gv.at</t>
  </si>
  <si>
    <t>Kindergarten Thiersee</t>
  </si>
  <si>
    <t>Gemeinde Thiersee</t>
  </si>
  <si>
    <t>gemeinde@thiersee.tirol.gv.at</t>
  </si>
  <si>
    <t>Gemeinde See</t>
  </si>
  <si>
    <t>gemeinde@see.tirol.gv.at</t>
  </si>
  <si>
    <t>Kindergarten Wörgl Mitterhoferweg</t>
  </si>
  <si>
    <t>info@knirpse.at</t>
  </si>
  <si>
    <t>Kindergarten Angerberg</t>
  </si>
  <si>
    <t>Gemeinde Angerberg</t>
  </si>
  <si>
    <t>Kindergarten Wildschönau - Oberau</t>
  </si>
  <si>
    <t>Gemeinde Wildschönau</t>
  </si>
  <si>
    <t>gemeinde@wildschoenau.gv.at</t>
  </si>
  <si>
    <t>Kindergarten Grins</t>
  </si>
  <si>
    <t>Gemeinde Grins</t>
  </si>
  <si>
    <t>gemeinde@grins.tirol.gv.at</t>
  </si>
  <si>
    <t>office@wonneproppen.at</t>
  </si>
  <si>
    <t>Verein der Tagesmütter, Kinderspielgruppen und Kinderkrippen im Bezirk Landeck</t>
  </si>
  <si>
    <t>Kindergarten Hinterthiersee</t>
  </si>
  <si>
    <t>Kindergarten Kaunerberg</t>
  </si>
  <si>
    <t>Gemeinde Kaunerberg</t>
  </si>
  <si>
    <t>gemeinde@kaunerberg.tirol.gv.at</t>
  </si>
  <si>
    <t>Kinderkrippe Ladis</t>
  </si>
  <si>
    <t>Gemeinde Ladis</t>
  </si>
  <si>
    <t>gemeinde@ladis.tirol.gv.at</t>
  </si>
  <si>
    <t>Kindergarten Landeck Urichstraße</t>
  </si>
  <si>
    <t>Stadtgemeinde Landeck</t>
  </si>
  <si>
    <t>gemeinde@landeck.tirol.gv.at</t>
  </si>
  <si>
    <t>Kindergarten Ladis</t>
  </si>
  <si>
    <t>Kindergarten Ischgl - Mathon</t>
  </si>
  <si>
    <t>Gemeinde Ischgl</t>
  </si>
  <si>
    <t>gemeinde@ischgl.tirol.gv.at</t>
  </si>
  <si>
    <t>Kinderkrippe Fließ</t>
  </si>
  <si>
    <t>Gemeinde Fließ</t>
  </si>
  <si>
    <t>gemeinde@fliess.tirol.gv.at</t>
  </si>
  <si>
    <t>Hort Fließ</t>
  </si>
  <si>
    <t>Kindergarten Fließ Dorf</t>
  </si>
  <si>
    <t>Kindergarten Fließ Eichholz</t>
  </si>
  <si>
    <t>Kindergarten Galtür</t>
  </si>
  <si>
    <t>Gemeinde Galtür</t>
  </si>
  <si>
    <t>Kindergarten Kaunertal Feichten</t>
  </si>
  <si>
    <t>Gemeinde Kaunertal</t>
  </si>
  <si>
    <t>gemeinde@kaunertal.tirol.gv.at</t>
  </si>
  <si>
    <t>Kinderkrippe Kaunertal</t>
  </si>
  <si>
    <t>Kindergarten Flirsch</t>
  </si>
  <si>
    <t>Gemeinde Flirsch</t>
  </si>
  <si>
    <t>gemeinde@flirsch.tirol.gv.at</t>
  </si>
  <si>
    <t>Kindergarten Nauders</t>
  </si>
  <si>
    <t>Gemeinde Nauders</t>
  </si>
  <si>
    <t>gemeinde@nauders.tirol.gv.at</t>
  </si>
  <si>
    <t>Hort Wörgl Kinderhaus Miteinander</t>
  </si>
  <si>
    <t>info@kinderhausmiteinander.at</t>
  </si>
  <si>
    <t>Kindergarten Wörgl Kinderhaus Miteinander</t>
  </si>
  <si>
    <t>Kindergarten Fließ Hochgallmigg</t>
  </si>
  <si>
    <t>Kindergarten Prutz</t>
  </si>
  <si>
    <t>Gemeinde Prutz</t>
  </si>
  <si>
    <t>gemeinde@prutz.tirol.gv.at</t>
  </si>
  <si>
    <t>Kindergarten St. Anton am Arlberg - Au</t>
  </si>
  <si>
    <t>Gemeinde St. Anton am Arlberg</t>
  </si>
  <si>
    <t>Kinderkrippe St. Anton am Arlberg Toni</t>
  </si>
  <si>
    <t>Gemeinde Anras</t>
  </si>
  <si>
    <t>Kinderkrippe Pians Rumpelpuu</t>
  </si>
  <si>
    <t>Kindergarten Pians</t>
  </si>
  <si>
    <t>Gemeinde Pians</t>
  </si>
  <si>
    <t>gemeinde@pians.tirol.gv.at</t>
  </si>
  <si>
    <t>Hort Zams St. Vinzenz</t>
  </si>
  <si>
    <t>Kindergarten Zams Krankenhaus St. Vinzenz</t>
  </si>
  <si>
    <t>Kindergarten Schönwies</t>
  </si>
  <si>
    <t>Gemeinde Schönwies</t>
  </si>
  <si>
    <t>gemeinde@schoenwies.tirol.gv.at</t>
  </si>
  <si>
    <t>Kinderkrippe Schönwies</t>
  </si>
  <si>
    <t>Kinderkrippe Pfunds</t>
  </si>
  <si>
    <t>Gemeinde Pfunds</t>
  </si>
  <si>
    <t>gemeinde@pfunds.tirol.gv.at</t>
  </si>
  <si>
    <t>Kindergarten Pfunds</t>
  </si>
  <si>
    <t>info@hotel-belvedere.at</t>
  </si>
  <si>
    <t>Kindergarten Stanz bei Landeck</t>
  </si>
  <si>
    <t>Gemeinde Stanz bei Landeck</t>
  </si>
  <si>
    <t>gemeinde@stanz.tirol.gv.at</t>
  </si>
  <si>
    <t>Kindergarten Anras - Mittewald</t>
  </si>
  <si>
    <t>Kindergarten Ried im Oberinntal</t>
  </si>
  <si>
    <t>Gemeinde Ried im Oberinntal</t>
  </si>
  <si>
    <t>gemeinde@ried-oberinntal.tirol.gv.at</t>
  </si>
  <si>
    <t>Kindergarten Pettneu am Arlberg</t>
  </si>
  <si>
    <t>Gemeinde Pettneu am Arlberg</t>
  </si>
  <si>
    <t>gemeinde@pettneu.tirol.gv.at</t>
  </si>
  <si>
    <t>Kindergarten Landeck Brixnerstraße</t>
  </si>
  <si>
    <t>Kindergarten Dölsach</t>
  </si>
  <si>
    <t>Gemeinde Dölsach</t>
  </si>
  <si>
    <t>gemeindeverwaltung@doelsach.at</t>
  </si>
  <si>
    <t>gemeinde@zams.gv.at</t>
  </si>
  <si>
    <t>Kindergarten Iselsberg-Stronach</t>
  </si>
  <si>
    <t>Gemeinde Iselsberg-Stronach</t>
  </si>
  <si>
    <t>office@gemeinde-iselsberg.at</t>
  </si>
  <si>
    <t>Stadtgemeinde Lienz</t>
  </si>
  <si>
    <t>rathaus@stadt-lienz.at</t>
  </si>
  <si>
    <t>Kindergarten Hopfgarten in Defereggen</t>
  </si>
  <si>
    <t>Gemeinde Hopfgarten in Defereggen</t>
  </si>
  <si>
    <t>gde.hopfgarten@defnet.at</t>
  </si>
  <si>
    <t>Kindergarten Tösens</t>
  </si>
  <si>
    <t>Gemeinde Tösens</t>
  </si>
  <si>
    <t>gemeinde@toesens.tirol.gv.at</t>
  </si>
  <si>
    <t>Kindergarten Lavant</t>
  </si>
  <si>
    <t>Gemeinde Lavant</t>
  </si>
  <si>
    <t>gemeinde.lavant@aon.at</t>
  </si>
  <si>
    <t>Kindergarten Innervillgraten</t>
  </si>
  <si>
    <t>Gemeinde Innervillgraten</t>
  </si>
  <si>
    <t>gemeinde@innervillgraten.at</t>
  </si>
  <si>
    <t>Kindergarten Oberlienz</t>
  </si>
  <si>
    <t>Gemeinde Oberlienz</t>
  </si>
  <si>
    <t>gemeinde@oberlienz.at</t>
  </si>
  <si>
    <t>Kindergarten Matrei in Osttirol - Huben</t>
  </si>
  <si>
    <t>Marktgemeinde Matrei in Osttirol</t>
  </si>
  <si>
    <t>gemeinde@matrei-ost.tirol.gv.at</t>
  </si>
  <si>
    <t>Kindergarten Gaimberg</t>
  </si>
  <si>
    <t>Gemeinde Gaimberg</t>
  </si>
  <si>
    <t>gemeinde@gaimberg.at</t>
  </si>
  <si>
    <t>Kindergarten Matrei in Osttirol Hinterburg</t>
  </si>
  <si>
    <t>marktgemeinde@nussdorf-debant.at</t>
  </si>
  <si>
    <t>info@ok-zentrum.at</t>
  </si>
  <si>
    <t>Kindergarten Außervillgraten</t>
  </si>
  <si>
    <t>Gemeinde Außervillgraten</t>
  </si>
  <si>
    <t>Kindergarten Obertilliach</t>
  </si>
  <si>
    <t>Gemeinde Obertilliach</t>
  </si>
  <si>
    <t>gemeinde@obertilliach.gv.at</t>
  </si>
  <si>
    <t>Kindergarten Kartitsch</t>
  </si>
  <si>
    <t>Gemeinde Kartitsch</t>
  </si>
  <si>
    <t>Kindergarten Kals am Großglockner</t>
  </si>
  <si>
    <t>Gemeinde Kals am Großglockner</t>
  </si>
  <si>
    <t>gemeinde@kals.at</t>
  </si>
  <si>
    <t>Kinderkrippe Serfaus</t>
  </si>
  <si>
    <t>Gemeinde Serfaus</t>
  </si>
  <si>
    <t>gemeinde@serfaus.gv.at</t>
  </si>
  <si>
    <t>Kindergarten Strassen</t>
  </si>
  <si>
    <t>Gemeinde Strassen</t>
  </si>
  <si>
    <t>gemeinde.strassen@aon.at</t>
  </si>
  <si>
    <t>Kindergarten Matrei in Osttirol</t>
  </si>
  <si>
    <t>Kindergarten Thurn</t>
  </si>
  <si>
    <t>Gemeinde Thurn</t>
  </si>
  <si>
    <t>Kindergarten Biberwier</t>
  </si>
  <si>
    <t>Gemeinde Biberwier</t>
  </si>
  <si>
    <t>amtsleiter@biberwier.tirol.gv.at</t>
  </si>
  <si>
    <t>Kindergarten Sillian</t>
  </si>
  <si>
    <t>Marktgemeinde Sillian</t>
  </si>
  <si>
    <t>gemeindeamt@marktgemeinde-sillian.at</t>
  </si>
  <si>
    <t>Kindergarten St. Veit in Defereggen</t>
  </si>
  <si>
    <t>Gemeinde St. Veit in Defereggen</t>
  </si>
  <si>
    <t>gemeinde@st-veit-def.at</t>
  </si>
  <si>
    <t>Kindergarten Berwang</t>
  </si>
  <si>
    <t>Gemeinde Berwang</t>
  </si>
  <si>
    <t>gemeinde@berwang.tirol.gv.at</t>
  </si>
  <si>
    <t>Kindergarten St. Jakob in Defereggen</t>
  </si>
  <si>
    <t>Gemeinde St. Jakob in Defereggen</t>
  </si>
  <si>
    <t>gemeinde@stjakob.at</t>
  </si>
  <si>
    <t>Eltern-Kind-Zentrum Lienz</t>
  </si>
  <si>
    <t>office@ekiz-lienz.at</t>
  </si>
  <si>
    <t>Kinderkrippe Lienz Eltern-Kind-Zentrum</t>
  </si>
  <si>
    <t>Kindergarten Höfen</t>
  </si>
  <si>
    <t>Gemeinde Höfen</t>
  </si>
  <si>
    <t>amtsleiter@hoefen.tirol.gv.at</t>
  </si>
  <si>
    <t>Kindergarten Nikolsdorf</t>
  </si>
  <si>
    <t>Gemeinde Nikolsdorf</t>
  </si>
  <si>
    <t>gemeinde@nikolsdorf.at</t>
  </si>
  <si>
    <t>Kindergarten Heinfels</t>
  </si>
  <si>
    <t>Gemeinde Heinfels</t>
  </si>
  <si>
    <t>kk-villakunterbuntlechtal@tsn.at</t>
  </si>
  <si>
    <t>Kindergarten Pinswang</t>
  </si>
  <si>
    <t>Gemeinde Pinswang</t>
  </si>
  <si>
    <t>amtsleiter@pinswang.tirol.gv.at</t>
  </si>
  <si>
    <t>info@kinderhort2gether.at</t>
  </si>
  <si>
    <t>Kindergarten Lermoos</t>
  </si>
  <si>
    <t>Gemeinde Lermoos</t>
  </si>
  <si>
    <t>gemeinde@lermoos.tirol.gv.at</t>
  </si>
  <si>
    <t>Kinderkrippe Lermoos</t>
  </si>
  <si>
    <t>Kindergarten Lechaschau</t>
  </si>
  <si>
    <t>Gemeinde Lechaschau</t>
  </si>
  <si>
    <t>gemeinde@lechaschau.tirol.gv.at</t>
  </si>
  <si>
    <t>Kindergarten Forchach</t>
  </si>
  <si>
    <t>Gemeinde Forchach</t>
  </si>
  <si>
    <t>gemeinde@forchach.tirol.gv.at</t>
  </si>
  <si>
    <t>Kindergarten Reutte Mary-Schwarzkopf</t>
  </si>
  <si>
    <t>Marktgemeinde Reutte</t>
  </si>
  <si>
    <t>reutte@reutte.at</t>
  </si>
  <si>
    <t>Kindergarten Bichlbach</t>
  </si>
  <si>
    <t>Gemeinde Bichlbach</t>
  </si>
  <si>
    <t>gemeinde@bichlbach.tirol.gv.at</t>
  </si>
  <si>
    <t>Kindergarten Elmen</t>
  </si>
  <si>
    <t>Gemeinde Elmen</t>
  </si>
  <si>
    <t>gemeinde@elmen.tirol.gv.at</t>
  </si>
  <si>
    <t>Kindergarten Untertilliach</t>
  </si>
  <si>
    <t>Gemeinde Untertilliach</t>
  </si>
  <si>
    <t>Eltern-Kind-Zentrum Reutte</t>
  </si>
  <si>
    <t>Kindergarten Wängle</t>
  </si>
  <si>
    <t>Gemeinde Wängle</t>
  </si>
  <si>
    <t>Kindergarten Tannheim</t>
  </si>
  <si>
    <t>Gemeinde Tannheim</t>
  </si>
  <si>
    <t>gemeinde@tannheim.tirol.gv.at</t>
  </si>
  <si>
    <t>Kinderkrippe Tannheim</t>
  </si>
  <si>
    <t>Kindergarten Musau</t>
  </si>
  <si>
    <t>Gemeinde Musau</t>
  </si>
  <si>
    <t>gemeinde@musau.tirol.gv.at</t>
  </si>
  <si>
    <t>Kindergarten Heiterwang</t>
  </si>
  <si>
    <t>Gemeinde Heiterwang</t>
  </si>
  <si>
    <t>gemeinde@heiterwang.tirol.gv.at</t>
  </si>
  <si>
    <t>Kindergarten Grän</t>
  </si>
  <si>
    <t>Gemeinde Grän</t>
  </si>
  <si>
    <t>gemeinde@graen.tirol.gv.at</t>
  </si>
  <si>
    <t>Kindergarten Holzgau</t>
  </si>
  <si>
    <t>Gemeinde Holzgau</t>
  </si>
  <si>
    <t>gemeinde@holzgau.tirol.gv.at</t>
  </si>
  <si>
    <t>Kindergarten Steeg</t>
  </si>
  <si>
    <t>Gemeinde Steeg</t>
  </si>
  <si>
    <t>gemeinde@steeg.tirol.gv.at</t>
  </si>
  <si>
    <t>amtsleiter@weissenbach.tirol.gv.at</t>
  </si>
  <si>
    <t>Kinderkrippe Holzgau Rappel Zappel</t>
  </si>
  <si>
    <t>Kindergarten Reutte Tauschergasse</t>
  </si>
  <si>
    <t>Kindergarten Fügen</t>
  </si>
  <si>
    <t>Gemeinde Fügen</t>
  </si>
  <si>
    <t>gemeinde@fuegen.tirol.gv.at</t>
  </si>
  <si>
    <t>Kindergarten Pflach</t>
  </si>
  <si>
    <t>Gemeinde Pflach</t>
  </si>
  <si>
    <t>gemeinde@pflach.tirol.gv.at</t>
  </si>
  <si>
    <t>Kindergarten Fügenberg</t>
  </si>
  <si>
    <t>Gemeinde Fügenberg</t>
  </si>
  <si>
    <t>gemeinde@fuegenberg.tirol.gv.at</t>
  </si>
  <si>
    <t>Kindergarten Gerlosberg</t>
  </si>
  <si>
    <t>Gemeinde Gerlosberg</t>
  </si>
  <si>
    <t>gemeinde@gerlosberg.tirol.gv.at</t>
  </si>
  <si>
    <t>Kindergarten Stanzach</t>
  </si>
  <si>
    <t>Gemeinde Stanzach</t>
  </si>
  <si>
    <t>gemeinde@stanzach.tirol.gv.at</t>
  </si>
  <si>
    <t>Kindergarten Nesselwängle</t>
  </si>
  <si>
    <t>Gemeinde Nesselwängle</t>
  </si>
  <si>
    <t>gemeinde@nesselwaengle.tirol.gv.at</t>
  </si>
  <si>
    <t>Kindergarten Finkenberg</t>
  </si>
  <si>
    <t>Gemeinde Finkenberg</t>
  </si>
  <si>
    <t>gemeinde@finkenberg.tirol.gv.at</t>
  </si>
  <si>
    <t>Kindergarten Hainzenberg</t>
  </si>
  <si>
    <t>Gemeinde Hainzenberg</t>
  </si>
  <si>
    <t>gemeinde@hainzenberg.tirol.gv.at</t>
  </si>
  <si>
    <t>Kindergarten Brandberg</t>
  </si>
  <si>
    <t>Gemeinde Brandberg</t>
  </si>
  <si>
    <t>gemeinde@brandberg.tirol.gv.at</t>
  </si>
  <si>
    <t>Kindergarten Gerlos</t>
  </si>
  <si>
    <t>Gemeinde Gerlos</t>
  </si>
  <si>
    <t>gemeinde@gerlos.tirol.gv.at</t>
  </si>
  <si>
    <t>Kinderkrippe Buch i.T. Bi Ba Butzemann</t>
  </si>
  <si>
    <t>Hort Buch i.T.  BI BA Butzemann</t>
  </si>
  <si>
    <t>Kindergarten Achenkirch</t>
  </si>
  <si>
    <t>Gemeinde Achenkirch</t>
  </si>
  <si>
    <t>gemeinde@achenkirch.tirol.gv.at</t>
  </si>
  <si>
    <t>Kinderkrippe Hart im Zillertal Zwergenparadies</t>
  </si>
  <si>
    <t>Gemeinde Hart im Zillertal</t>
  </si>
  <si>
    <t>Kindergarten Hart im Zillertal</t>
  </si>
  <si>
    <t>office@gemeinde-hart.com</t>
  </si>
  <si>
    <t>Kindergarten Pillberg</t>
  </si>
  <si>
    <t>Gemeinde Pill</t>
  </si>
  <si>
    <t>gemeinde@pill.tirol.gv.at</t>
  </si>
  <si>
    <t>Hort Jenbach</t>
  </si>
  <si>
    <t>Marktgemeinde Jenbach</t>
  </si>
  <si>
    <t>gemeinde@jenbach.at</t>
  </si>
  <si>
    <t>Kindergarten Mayrhofen</t>
  </si>
  <si>
    <t>Marktgemeinde Mayrhofen</t>
  </si>
  <si>
    <t>gemeinde@mayrhofen.tirol.gv.at</t>
  </si>
  <si>
    <t>Hort Mayrhofen</t>
  </si>
  <si>
    <t>Hort Kaltenbach</t>
  </si>
  <si>
    <t>Gemeinde Kaltenbach</t>
  </si>
  <si>
    <t>gemeinde@kaltenbach.tirol.gv.at</t>
  </si>
  <si>
    <t>Kindergarten Kaltenbach</t>
  </si>
  <si>
    <t>Kindergarten Finkenberg Ginzling</t>
  </si>
  <si>
    <t>Kindergarten Jenbach</t>
  </si>
  <si>
    <t>Kinderkrippe Mayrhofen HOPP HOPP HOPP</t>
  </si>
  <si>
    <t>Kinderkrippe Ramsau</t>
  </si>
  <si>
    <t>gemeinde@ramsau.tirol.gv.at</t>
  </si>
  <si>
    <t>Kindergarten Jenbach Pfarr- und Gemeindekindergarten</t>
  </si>
  <si>
    <t>Kinderkrippe Fügen Simsalabim</t>
  </si>
  <si>
    <t>Kindergarten Pill</t>
  </si>
  <si>
    <t>Kindergarten Aschau im Zillertal</t>
  </si>
  <si>
    <t>Gemeinde Aschau im Zillertal</t>
  </si>
  <si>
    <t>gemeinde@aschauzillertal.tirol.gv.at</t>
  </si>
  <si>
    <t>Kinderkrippe Aschau im Zillertal</t>
  </si>
  <si>
    <t>Kindergarten Strass im Zillertal</t>
  </si>
  <si>
    <t>Gemeinde Strass im Zillertal</t>
  </si>
  <si>
    <t>gemeinde@vomp.tirol.gv.at</t>
  </si>
  <si>
    <t>Hort Vomp</t>
  </si>
  <si>
    <t>Marktgemeinde Vomp</t>
  </si>
  <si>
    <t>Kindergarten Weerberg</t>
  </si>
  <si>
    <t>Gemeinde Weerberg</t>
  </si>
  <si>
    <t>gemeinde@weerberg.at</t>
  </si>
  <si>
    <t>Eltern-Kind-Zentrum Schwaz</t>
  </si>
  <si>
    <t>info@ekiz-schwaz.at</t>
  </si>
  <si>
    <t>Kindergarten Schwendau Burgstall</t>
  </si>
  <si>
    <t>Gemeinde Schwendau</t>
  </si>
  <si>
    <t>gemeinde@schwendau.tirol.gv.at</t>
  </si>
  <si>
    <t>Kindergarten Schwaz Johannes-Messner-Weg</t>
  </si>
  <si>
    <t>Stadtgemeinde Schwaz</t>
  </si>
  <si>
    <t>stadtamt@schwaz.at</t>
  </si>
  <si>
    <t>Kindergarten Schlitters</t>
  </si>
  <si>
    <t>Gemeinde Schlitters</t>
  </si>
  <si>
    <t>bauamt@schlitters.tirol.gv.at</t>
  </si>
  <si>
    <t>Kindergarten Schwaz Tannenberggasse</t>
  </si>
  <si>
    <t>Gemeinde Steinberg am Rofan</t>
  </si>
  <si>
    <t>gemeinde@steinberg-rofan.tirol.gv.at</t>
  </si>
  <si>
    <t>Kinderkrippe Schwaz Kraki</t>
  </si>
  <si>
    <t>Kindergarten Schwaz Kraki</t>
  </si>
  <si>
    <t>Kindergarten Hippach</t>
  </si>
  <si>
    <t>Gemeinde Hippach</t>
  </si>
  <si>
    <t>Kindergarten Schwendau</t>
  </si>
  <si>
    <t>Kindergarten Terfens - Dorf</t>
  </si>
  <si>
    <t>Gemeinde Terfens</t>
  </si>
  <si>
    <t>Hort Schwaz Paulinum Verein UHC</t>
  </si>
  <si>
    <t>UHC Paulinum</t>
  </si>
  <si>
    <t>uhc.paulinum@tsn.at</t>
  </si>
  <si>
    <t>Kindergarten Rohrberg</t>
  </si>
  <si>
    <t>Gemeinde Rohrberg</t>
  </si>
  <si>
    <t>amtsleiter@rohrberg.tirol.gv.at</t>
  </si>
  <si>
    <t>Kindergarten Tux</t>
  </si>
  <si>
    <t>Gemeinde Tux</t>
  </si>
  <si>
    <t>Kinderkrippe Tux</t>
  </si>
  <si>
    <t>Kindergarten Zellberg</t>
  </si>
  <si>
    <t>Gemeinde Zellberg</t>
  </si>
  <si>
    <t>gemeinde@zellberg.tirol.gv.at</t>
  </si>
  <si>
    <t>Kindergarten Terfens - Vomperbach</t>
  </si>
  <si>
    <t>Kinderkrippe Ellmau Eltern-Kind-Zentrum Söllandl</t>
  </si>
  <si>
    <t>Kindergarten Stummerberg</t>
  </si>
  <si>
    <t>Gemeinde Stummerberg</t>
  </si>
  <si>
    <t>gemeinde@stummerberg.tirol.gv.at</t>
  </si>
  <si>
    <t>Kindergarten Ried im Zillertal</t>
  </si>
  <si>
    <t>Gemeinde Ried im Zillertal</t>
  </si>
  <si>
    <t>gemeinde@ried-zillertal.tirol.gv.at</t>
  </si>
  <si>
    <t>Kindergarten Gallzein</t>
  </si>
  <si>
    <t>Gemeinde Gallzein</t>
  </si>
  <si>
    <t>gemeinde@gallzein.tirol.gv.at</t>
  </si>
  <si>
    <t>Kindergarten Tulfes</t>
  </si>
  <si>
    <t>Kinderkrippe Kufstein Kinderstube Sonnenschein</t>
  </si>
  <si>
    <t>Kinderkrippe Wiesing Die Sterne</t>
  </si>
  <si>
    <t>g.wurm@tsn.at</t>
  </si>
  <si>
    <t>Kindergarten Abfaltersbach</t>
  </si>
  <si>
    <t>Gemeinde Abfaltersbach</t>
  </si>
  <si>
    <t>Kindergarten Zell am Ziller</t>
  </si>
  <si>
    <t>info@gemeinde-zell.at</t>
  </si>
  <si>
    <t>Hort Patsch</t>
  </si>
  <si>
    <t>Gemeinde Patsch</t>
  </si>
  <si>
    <t>gemeinde@patsch.tirol.gv.at</t>
  </si>
  <si>
    <t>Kindergarten Patsch</t>
  </si>
  <si>
    <t>Verein Kunterbunt</t>
  </si>
  <si>
    <t>Kindergarten Stumm im Zillertal</t>
  </si>
  <si>
    <t>Gemeinde Stumm</t>
  </si>
  <si>
    <t>gemeinde@stumm.tirol.gv.at</t>
  </si>
  <si>
    <t>Private Kinderkrippe Ri-Ra-Rutsch</t>
  </si>
  <si>
    <t>Kindergarten Fließ Piller</t>
  </si>
  <si>
    <t>Kindergarten Zirl Marktplatz</t>
  </si>
  <si>
    <t>Kindergarten Wiesing 2</t>
  </si>
  <si>
    <t>Gemeinde Wiesing</t>
  </si>
  <si>
    <t>gemeinde@wiesing.tirol.gv.at</t>
  </si>
  <si>
    <t>Kindergarten Weer</t>
  </si>
  <si>
    <t>Gemeinde Weer</t>
  </si>
  <si>
    <t>gemeindeamt@weer.at</t>
  </si>
  <si>
    <t>Kindergarten Serfaus</t>
  </si>
  <si>
    <t>Kindergarten Brandenberg</t>
  </si>
  <si>
    <t>Gemeinde Brandenberg</t>
  </si>
  <si>
    <t>gemeinde@brandenberg.tirol.gv.at</t>
  </si>
  <si>
    <t>Eltern-Kind-Zentrum Kramsach und Umgebung</t>
  </si>
  <si>
    <t>Kindergarten Fulpmes</t>
  </si>
  <si>
    <t>office@waldkinderkrippe.tirol</t>
  </si>
  <si>
    <t>Kindergarten Rettenschöss</t>
  </si>
  <si>
    <t>verwaltung@rettenschoess.tirol.gv.at</t>
  </si>
  <si>
    <t>Kindergarten Karres</t>
  </si>
  <si>
    <t>Gemeinde Karres</t>
  </si>
  <si>
    <t>gemeinde@karres.tirol.gv.at</t>
  </si>
  <si>
    <t>Kindergarten Vorderhornbach</t>
  </si>
  <si>
    <t>Gemeinde Vorderhornbach</t>
  </si>
  <si>
    <t>gemeinde@vorderhornbach.tirol.gv.at</t>
  </si>
  <si>
    <t>Jugendland GmbH</t>
  </si>
  <si>
    <t>office@jugendland.at</t>
  </si>
  <si>
    <t>Kindergarten Hall Schlöglstraße</t>
  </si>
  <si>
    <t>Kindergarten Umhausen - Dorf</t>
  </si>
  <si>
    <t>Kindergarten Oberhofen im Inntal</t>
  </si>
  <si>
    <t>Gemeinde Oberhofen im Inntal</t>
  </si>
  <si>
    <t>Kinderkrippe Oberhofen im Inntal</t>
  </si>
  <si>
    <t>Kindergarten Ehrwald</t>
  </si>
  <si>
    <t>Gemeinde Ehrwald</t>
  </si>
  <si>
    <t>gemeinde@ehrwald.tirol.gv.at</t>
  </si>
  <si>
    <t>Hort Weer</t>
  </si>
  <si>
    <t>Kinderkrippe Weer</t>
  </si>
  <si>
    <t>Gemeinde Thaur</t>
  </si>
  <si>
    <t>amtsleitung@thaur.co.at</t>
  </si>
  <si>
    <t>casadeibambini@aon.at</t>
  </si>
  <si>
    <t>Kindergarten Uderns</t>
  </si>
  <si>
    <t>Gemeinde Uderns</t>
  </si>
  <si>
    <t>gemeinde@uderns.tirol.gv.at</t>
  </si>
  <si>
    <t>Kindergarten Wiesing 1</t>
  </si>
  <si>
    <t>Kindergarten Tristach</t>
  </si>
  <si>
    <t>gemeinde@tristach.at</t>
  </si>
  <si>
    <t>Kindergarten Hopfgarten im Brixental - Kelchsau</t>
  </si>
  <si>
    <t>Kindergarten Ainet</t>
  </si>
  <si>
    <t>Gemeinde Ainet</t>
  </si>
  <si>
    <t>Kindergarten Imst Oberstadt</t>
  </si>
  <si>
    <t>gemeinde@imst.gv.at</t>
  </si>
  <si>
    <t>Kindergarten Imst Tapperlix</t>
  </si>
  <si>
    <t>Kindergarten Fiss</t>
  </si>
  <si>
    <t>Gemeinde Fiss</t>
  </si>
  <si>
    <t>gemeinde@fiss.tirol.gv.at</t>
  </si>
  <si>
    <t>Kindergarten Vils</t>
  </si>
  <si>
    <t>gemeinde@vils.tirol.gv.at</t>
  </si>
  <si>
    <t>Hort Vils</t>
  </si>
  <si>
    <t>Kindergarten Bach</t>
  </si>
  <si>
    <t>Gemeinde Bach</t>
  </si>
  <si>
    <t>gemeinde@bach.tirol.gv.at</t>
  </si>
  <si>
    <t>Kindergarten Pettneu am Arlberg - Schnann</t>
  </si>
  <si>
    <t>Kindergarten Fendels</t>
  </si>
  <si>
    <t>Gemeinde Fendels</t>
  </si>
  <si>
    <t>gemeinde@fendels.tirol.gv.at</t>
  </si>
  <si>
    <t>Kindergarten Axams Sylvester-Jordan-Straße</t>
  </si>
  <si>
    <t>Kindergarten Grinzens</t>
  </si>
  <si>
    <t>Gemeinde Grinzens</t>
  </si>
  <si>
    <t>gemeinde@grinzens.tirol.gv.at</t>
  </si>
  <si>
    <t>Kinderkrippe Grinzens Lari-Fari</t>
  </si>
  <si>
    <t>Kindergarten Kappl</t>
  </si>
  <si>
    <t>Gemeinde Kappl</t>
  </si>
  <si>
    <t>gemeinde@kappl.tirol.gv.at</t>
  </si>
  <si>
    <t>Kinderkrippe Kössen Sonnenhaus</t>
  </si>
  <si>
    <t>Kindergarten Mieming Untermieming</t>
  </si>
  <si>
    <t>info@waldorf-schwaz.at</t>
  </si>
  <si>
    <t>Kindergarten St. Jakob in Haus</t>
  </si>
  <si>
    <t>gemeinde@st-jakob-haus.tirol.gv.at</t>
  </si>
  <si>
    <t>Kindergarten Kufstein Zell</t>
  </si>
  <si>
    <t>Kindergarten Fließ Urgen</t>
  </si>
  <si>
    <t>Kinderkrippe Kundl Eltern-Kind-Zentrum</t>
  </si>
  <si>
    <t>Kinderkrippe Schwaz Eltern-Kind-Zentrum</t>
  </si>
  <si>
    <t>Kindergarten Strengen</t>
  </si>
  <si>
    <t>Gemeinde Strengen</t>
  </si>
  <si>
    <t>gemeinde@strengen.at</t>
  </si>
  <si>
    <t>Kindergarten Ehenbichl</t>
  </si>
  <si>
    <t>Gemeinde Ehenbichl</t>
  </si>
  <si>
    <t>gemeinde@ehenbichl.tirol.gv.at</t>
  </si>
  <si>
    <t>Kindergarten Oberperfuss</t>
  </si>
  <si>
    <t>Gemeinde Oberperfuss</t>
  </si>
  <si>
    <t>gemeinde@oberperfuss.tirol.gv.at</t>
  </si>
  <si>
    <t>Kindergarten Prägraten am Großvenediger</t>
  </si>
  <si>
    <t>gemeinde@praegraten.info</t>
  </si>
  <si>
    <t>Hort Kundl</t>
  </si>
  <si>
    <t>gemeinde@kundl.tirol.gv.at</t>
  </si>
  <si>
    <t>Kindergarten Kundl</t>
  </si>
  <si>
    <t>Marktgemeinde Kundl</t>
  </si>
  <si>
    <t>Kindergarten Ellbögen</t>
  </si>
  <si>
    <t>Gemeinde Ellbögen</t>
  </si>
  <si>
    <t>gemeinde@ellboegen.tirol.gv.at</t>
  </si>
  <si>
    <t>Kinderkrippe Ellbögen</t>
  </si>
  <si>
    <t>Kindergarten Faggen</t>
  </si>
  <si>
    <t>Gemeinde Faggen</t>
  </si>
  <si>
    <t>gemeinde@faggen.tirol.gv.at</t>
  </si>
  <si>
    <t>Kindergarten Breitenwang</t>
  </si>
  <si>
    <t>Gemeinde Breitenwang</t>
  </si>
  <si>
    <t>gemeinde@breitenwang.tirol.gv.at</t>
  </si>
  <si>
    <t>Kinderkrippe Thiersee TIP TAP</t>
  </si>
  <si>
    <t>tiptap.thiersee@gmail.com</t>
  </si>
  <si>
    <t>Kindergarten Assling - Klausen</t>
  </si>
  <si>
    <t>Gemeinde Assling</t>
  </si>
  <si>
    <t>Kindergarten Oetz Oetzerau</t>
  </si>
  <si>
    <t>Kindergarten Assling - Thal</t>
  </si>
  <si>
    <t>Kindergarten Thiersee Landl</t>
  </si>
  <si>
    <t>Kindergarten Elbigenalp</t>
  </si>
  <si>
    <t>Gemeinde Elbigenalp</t>
  </si>
  <si>
    <t>gemeinde@elbigenalp.tirol.gv.at</t>
  </si>
  <si>
    <t>Kindergarten Wildschönau - Auffach</t>
  </si>
  <si>
    <t>Kindergarten Imst Brennbichl</t>
  </si>
  <si>
    <t>Kindergarten Buch in Tirol</t>
  </si>
  <si>
    <t>Gemeinde Buch in Tirol</t>
  </si>
  <si>
    <t>gemeinde@buch.tirol.gv.at</t>
  </si>
  <si>
    <t>Kindergarten Leisach</t>
  </si>
  <si>
    <t>Gemeinde Leisach</t>
  </si>
  <si>
    <t>gemeinde@leisach.tirol.gv.at</t>
  </si>
  <si>
    <t>Kindergarten Assling Unterassling</t>
  </si>
  <si>
    <t>Kindergarten Schlaiten</t>
  </si>
  <si>
    <t>Gemeinde Schlaiten</t>
  </si>
  <si>
    <t>Kinderkrippe Kitzbühel Eurotours</t>
  </si>
  <si>
    <t>Kindergarten Kitzbühel Eurotours</t>
  </si>
  <si>
    <t>Kindergarten Haiming</t>
  </si>
  <si>
    <t>Gemeinde Haiming</t>
  </si>
  <si>
    <t>gemeinde@haiming.tirol.gv.at</t>
  </si>
  <si>
    <t>Kindergarten Haiming Haimingerberg</t>
  </si>
  <si>
    <t>Kindergarten Pfaffenhofen</t>
  </si>
  <si>
    <t>Gemeinde Pfaffenhofen</t>
  </si>
  <si>
    <t>gemeinde@pfaffenhofen.tirol.gv.at</t>
  </si>
  <si>
    <t>Kindergarten Maurach Moosbett Waldkindergarten</t>
  </si>
  <si>
    <t>andrea.widauer@gmx.at</t>
  </si>
  <si>
    <t>Kindergarten Eben am Achensee Maurach</t>
  </si>
  <si>
    <t>Gemeinde Eben am Achensee</t>
  </si>
  <si>
    <t>amtsleiter@eben-achensee.tirol.gv.at</t>
  </si>
  <si>
    <t>Kinderkrippe Eben am Achensee Butterblumenkinder</t>
  </si>
  <si>
    <t>Kindergarten Eben am Achensee Pertisau</t>
  </si>
  <si>
    <t>schubi-du@kufnet.at</t>
  </si>
  <si>
    <t>kg-oetztal.bhf@tirol.lebenshilfe.at</t>
  </si>
  <si>
    <t>Kindergarten Haiming Ötztal-Bahnhof</t>
  </si>
  <si>
    <t>office@spatzennest-mieming.at</t>
  </si>
  <si>
    <t>Kindergarten Wenns Neue Volksschule</t>
  </si>
  <si>
    <t>Hort Kematen in Tirol</t>
  </si>
  <si>
    <t>Kinderkrippe Jenbach</t>
  </si>
  <si>
    <t>Kindergarten Bruck am Ziller</t>
  </si>
  <si>
    <t>Gemeinde Bruck am Ziller</t>
  </si>
  <si>
    <t>gemeinde@bruck.tirol.gv.at</t>
  </si>
  <si>
    <t>Hort Seefeld i.T.</t>
  </si>
  <si>
    <t>Kindergarten Zirl Florianstraße</t>
  </si>
  <si>
    <t>Kindergarten Fieberbrunn</t>
  </si>
  <si>
    <t>Marktgemeinde Fieberbrunn</t>
  </si>
  <si>
    <t>Kinderkrippe Münster Spatzennest</t>
  </si>
  <si>
    <t>Kindergarten Niederndorf</t>
  </si>
  <si>
    <t>Gemeinde Niederndorf</t>
  </si>
  <si>
    <t>gemeinde@niederndorf.tirol.gv.at</t>
  </si>
  <si>
    <t>Eltern-Kind-Zentrum Kundl</t>
  </si>
  <si>
    <t>Kindergarten Rum Haus der Kinder Steinbockallee</t>
  </si>
  <si>
    <t>Kinderkrippe Rum Haus der Kinder Steinbockallee</t>
  </si>
  <si>
    <t>Hort Oberperfuss</t>
  </si>
  <si>
    <t>Kinderkrippe Oberperfuss</t>
  </si>
  <si>
    <t>Kinderkrippe Mutters</t>
  </si>
  <si>
    <t>Kindergarten Wildschönau - Niederau</t>
  </si>
  <si>
    <t>Kindergarten Baumkirchen Don Bosco Schwestern</t>
  </si>
  <si>
    <t>Kindergarten Kufstein Schubi-two</t>
  </si>
  <si>
    <t>Kinderkrippe Kufstein Schubi-two</t>
  </si>
  <si>
    <t>Hort Ampass</t>
  </si>
  <si>
    <t>Gemeinde Ampass</t>
  </si>
  <si>
    <t>gemeinde@ampass.tirol.gv.at</t>
  </si>
  <si>
    <t>Kindergarten Ampass</t>
  </si>
  <si>
    <t>Kindergarten Völs Waldkindergarten Waldknöpfe</t>
  </si>
  <si>
    <t>waldknoepfe@gmx.at</t>
  </si>
  <si>
    <t>Kindergarten Haiming Waldkindergarten</t>
  </si>
  <si>
    <t>Hort Imst Mobile 2</t>
  </si>
  <si>
    <t>info@zwergenburg-igls.at</t>
  </si>
  <si>
    <t>Kindergarten Virgen</t>
  </si>
  <si>
    <t>Gemeinde Virgen</t>
  </si>
  <si>
    <t>gemeinde@virgen.at</t>
  </si>
  <si>
    <t>Kindergarten Amlach</t>
  </si>
  <si>
    <t>Gemeinde Amlach</t>
  </si>
  <si>
    <t>amlach@aon.at</t>
  </si>
  <si>
    <t>Kindergarten Tobadill</t>
  </si>
  <si>
    <t>Gemeinde Tobadill</t>
  </si>
  <si>
    <t>gemeinde@tobadill.tirol.gv.at</t>
  </si>
  <si>
    <t>Kindergarten Schwaz Tiroler Sozialdienst</t>
  </si>
  <si>
    <t>Kinderkrippe Schwaz Tiroler Sozialdienst</t>
  </si>
  <si>
    <t>Kinderkrippe Neustift im Stubaital</t>
  </si>
  <si>
    <t>Kindergarten Neustift im Stubaital</t>
  </si>
  <si>
    <t>Hort Kössen</t>
  </si>
  <si>
    <t>Kindergarten Rum Langer Graben</t>
  </si>
  <si>
    <t>Kinderkrippe Hall Eltern-Kind-Zentrum</t>
  </si>
  <si>
    <t>Eltern-Kind-Zentrum Hall</t>
  </si>
  <si>
    <t>Kindergarten Hall Eltern-Kind-Zentrum</t>
  </si>
  <si>
    <t>ekiz-hall@outlook.com</t>
  </si>
  <si>
    <t>Kindergarten Kirchdorf i.T.</t>
  </si>
  <si>
    <t>Gemeinde Kirchdorf in Tirol</t>
  </si>
  <si>
    <t>gemeinde@kirchdorf.tirol.gv.at</t>
  </si>
  <si>
    <t>Kindergarten Kirchdorf i.T. - Erpfendorf</t>
  </si>
  <si>
    <t>Kindergarten Gnadenwald</t>
  </si>
  <si>
    <t>Kindergarten Jochberg</t>
  </si>
  <si>
    <t>Gemeinde Jochberg</t>
  </si>
  <si>
    <t>gemeinde@jochberg.tirol.gv.at</t>
  </si>
  <si>
    <t>gemeinde@goetzens.tirol.gv.at</t>
  </si>
  <si>
    <t>Kindergarten Völs West</t>
  </si>
  <si>
    <t>stadtamt@kitzbuehel.at</t>
  </si>
  <si>
    <t>Kindergarten Schattwald</t>
  </si>
  <si>
    <t>Gemeinde Schattwald</t>
  </si>
  <si>
    <t>gemeinde@schattwald.tirol.gv.at</t>
  </si>
  <si>
    <t>Kindergarten Häselgehr</t>
  </si>
  <si>
    <t>Gemeinde Häselgehr</t>
  </si>
  <si>
    <t>gemeinde@haeselgehr.tirol.gv.at</t>
  </si>
  <si>
    <t>Kinderkrippe Brixlegg Brixlegger Wichtelfamilie</t>
  </si>
  <si>
    <t>brixlegger_wichtelfamilie@drei.at</t>
  </si>
  <si>
    <t>Kindergarten Ischgl</t>
  </si>
  <si>
    <t>Kinderkrippe Stans</t>
  </si>
  <si>
    <t>Gemeinde Stans</t>
  </si>
  <si>
    <t>gemeinde@stans.tirol.gv.at</t>
  </si>
  <si>
    <t>Kindergarten Stans</t>
  </si>
  <si>
    <t>office@montessori-innsbruck.at</t>
  </si>
  <si>
    <t>Kindergarten Kauns</t>
  </si>
  <si>
    <t>Gemeinde Kauns</t>
  </si>
  <si>
    <t>gemeinde@kauns.tirol.gv.at</t>
  </si>
  <si>
    <t>Kinderkrippe Fügen EMU Einzigartig Mutig Unvergleichlich</t>
  </si>
  <si>
    <t>info@emukinder.at</t>
  </si>
  <si>
    <t>Kindergarten Vomp Waldkindergarten</t>
  </si>
  <si>
    <t>Kinderkrippe Wattens Swarovski Kristallmäuse</t>
  </si>
  <si>
    <t>Kindergarten Fügen Zwergohreulen Waldkindergarten</t>
  </si>
  <si>
    <t>Kinderkrippe Fügen Waldwichtel Waldkinderkrippe</t>
  </si>
  <si>
    <t>Statistische Kennzahl der Einrichtung:</t>
  </si>
  <si>
    <t>Name der Einrichtung:</t>
  </si>
  <si>
    <t>Adresse der Einrichtung:</t>
  </si>
  <si>
    <t>Name des Erhalters:</t>
  </si>
  <si>
    <t>Angaben zur Einrichtung:</t>
  </si>
  <si>
    <t>Name</t>
  </si>
  <si>
    <t>Innsbruck</t>
  </si>
  <si>
    <t>Mieming</t>
  </si>
  <si>
    <t>Imst</t>
  </si>
  <si>
    <t>Haiming</t>
  </si>
  <si>
    <t>Längenfeld</t>
  </si>
  <si>
    <t>Roppen</t>
  </si>
  <si>
    <t>Oetz</t>
  </si>
  <si>
    <t>Wenns</t>
  </si>
  <si>
    <t>Umhausen</t>
  </si>
  <si>
    <t>Karres</t>
  </si>
  <si>
    <t>Sölden</t>
  </si>
  <si>
    <t>Rietz</t>
  </si>
  <si>
    <t>Obsteig</t>
  </si>
  <si>
    <t>Karrösten</t>
  </si>
  <si>
    <t>Mötz</t>
  </si>
  <si>
    <t>Nassereith</t>
  </si>
  <si>
    <t>Silz</t>
  </si>
  <si>
    <t>Stams</t>
  </si>
  <si>
    <t>Tarrenz</t>
  </si>
  <si>
    <t>Sautens</t>
  </si>
  <si>
    <t>Jerzens</t>
  </si>
  <si>
    <t>Imsterberg</t>
  </si>
  <si>
    <t>Wattens</t>
  </si>
  <si>
    <t>Telfs</t>
  </si>
  <si>
    <t>Völs</t>
  </si>
  <si>
    <t>Fulpmes</t>
  </si>
  <si>
    <t>Scharnitz</t>
  </si>
  <si>
    <t>Grinzens</t>
  </si>
  <si>
    <t>Inzing</t>
  </si>
  <si>
    <t>Lans</t>
  </si>
  <si>
    <t>Axams</t>
  </si>
  <si>
    <t>Zirl</t>
  </si>
  <si>
    <t>Pfaffenhofen</t>
  </si>
  <si>
    <t>Absam</t>
  </si>
  <si>
    <t>Fritzens</t>
  </si>
  <si>
    <t>Aldrans</t>
  </si>
  <si>
    <t>Ampass</t>
  </si>
  <si>
    <t>Volders</t>
  </si>
  <si>
    <t>Ellbögen</t>
  </si>
  <si>
    <t>Rinn</t>
  </si>
  <si>
    <t>Baumkirchen</t>
  </si>
  <si>
    <t>Gnadenwald</t>
  </si>
  <si>
    <t>Mils</t>
  </si>
  <si>
    <t>Ranggen</t>
  </si>
  <si>
    <t>Götzens</t>
  </si>
  <si>
    <t>Flaurling</t>
  </si>
  <si>
    <t>Mieders</t>
  </si>
  <si>
    <t>Rum</t>
  </si>
  <si>
    <t>Pettnau</t>
  </si>
  <si>
    <t>Sistrans</t>
  </si>
  <si>
    <t>Wildermieming</t>
  </si>
  <si>
    <t>Birgitz</t>
  </si>
  <si>
    <t>Tulfes</t>
  </si>
  <si>
    <t>Natters</t>
  </si>
  <si>
    <t>Mutters</t>
  </si>
  <si>
    <t>Thaur</t>
  </si>
  <si>
    <t>Hatting</t>
  </si>
  <si>
    <t>Oberperfuss</t>
  </si>
  <si>
    <t>Sellrain</t>
  </si>
  <si>
    <t>Wattenberg</t>
  </si>
  <si>
    <t>Patsch</t>
  </si>
  <si>
    <t>Leutasch</t>
  </si>
  <si>
    <t>Kolsass</t>
  </si>
  <si>
    <t>Vals</t>
  </si>
  <si>
    <t>Trins</t>
  </si>
  <si>
    <t>Gschnitz</t>
  </si>
  <si>
    <t>Kolsassberg</t>
  </si>
  <si>
    <t>Kitzbühel</t>
  </si>
  <si>
    <t>Kössen</t>
  </si>
  <si>
    <t>Waidring</t>
  </si>
  <si>
    <t>Westendorf</t>
  </si>
  <si>
    <t>Fieberbrunn</t>
  </si>
  <si>
    <t>Jochberg</t>
  </si>
  <si>
    <t>Itter</t>
  </si>
  <si>
    <t>Hochfilzen</t>
  </si>
  <si>
    <t>Schwendt</t>
  </si>
  <si>
    <t>Rettenschöss</t>
  </si>
  <si>
    <t>Kundl</t>
  </si>
  <si>
    <t>Niederndorf</t>
  </si>
  <si>
    <t>Brandenberg</t>
  </si>
  <si>
    <t>Brixlegg</t>
  </si>
  <si>
    <t>Ebbs</t>
  </si>
  <si>
    <t>Radfeld</t>
  </si>
  <si>
    <t>Bad Häring</t>
  </si>
  <si>
    <t>Wörgl</t>
  </si>
  <si>
    <t>Kirchbichl</t>
  </si>
  <si>
    <t>Ellmau</t>
  </si>
  <si>
    <t>Kufstein</t>
  </si>
  <si>
    <t>Söll</t>
  </si>
  <si>
    <t>Kramsach</t>
  </si>
  <si>
    <t>Münster</t>
  </si>
  <si>
    <t>Erl</t>
  </si>
  <si>
    <t>Schwoich</t>
  </si>
  <si>
    <t>Angerberg</t>
  </si>
  <si>
    <t>Walchsee</t>
  </si>
  <si>
    <t>Angath</t>
  </si>
  <si>
    <t>Alpbach</t>
  </si>
  <si>
    <t>Mariastein</t>
  </si>
  <si>
    <t>Landeck</t>
  </si>
  <si>
    <t>Schönwies</t>
  </si>
  <si>
    <t>Zams</t>
  </si>
  <si>
    <t>Grins</t>
  </si>
  <si>
    <t>Fiss</t>
  </si>
  <si>
    <t>Prutz</t>
  </si>
  <si>
    <t>Nauders</t>
  </si>
  <si>
    <t>Serfaus</t>
  </si>
  <si>
    <t>Ischgl</t>
  </si>
  <si>
    <t>Kauns</t>
  </si>
  <si>
    <t>Tösens</t>
  </si>
  <si>
    <t>Faggen</t>
  </si>
  <si>
    <t>Pfunds</t>
  </si>
  <si>
    <t>Pians</t>
  </si>
  <si>
    <t>Flirsch</t>
  </si>
  <si>
    <t>Strengen</t>
  </si>
  <si>
    <t>Ladis</t>
  </si>
  <si>
    <t>Kaunertal</t>
  </si>
  <si>
    <t>Kaunerberg</t>
  </si>
  <si>
    <t>Kappl</t>
  </si>
  <si>
    <t>See</t>
  </si>
  <si>
    <t>Galtür</t>
  </si>
  <si>
    <t>Tobadill</t>
  </si>
  <si>
    <t>Fendels</t>
  </si>
  <si>
    <t>Spiss</t>
  </si>
  <si>
    <t>Dölsach</t>
  </si>
  <si>
    <t>Sillian</t>
  </si>
  <si>
    <t>Lienz</t>
  </si>
  <si>
    <t>Virgen</t>
  </si>
  <si>
    <t>Oberlienz</t>
  </si>
  <si>
    <t>Innervillgraten</t>
  </si>
  <si>
    <t>Thurn</t>
  </si>
  <si>
    <t>Assling</t>
  </si>
  <si>
    <t>Strassen</t>
  </si>
  <si>
    <t>Außervillgraten</t>
  </si>
  <si>
    <t>Leisach</t>
  </si>
  <si>
    <t>Anras</t>
  </si>
  <si>
    <t>Ainet</t>
  </si>
  <si>
    <t>Kartitsch</t>
  </si>
  <si>
    <t>Obertilliach</t>
  </si>
  <si>
    <t>Tristach</t>
  </si>
  <si>
    <t>Abfaltersbach</t>
  </si>
  <si>
    <t>Nikolsdorf</t>
  </si>
  <si>
    <t>Lavant</t>
  </si>
  <si>
    <t>Schlaiten</t>
  </si>
  <si>
    <t>Untertilliach</t>
  </si>
  <si>
    <t>Reutte</t>
  </si>
  <si>
    <t>Ehrwald</t>
  </si>
  <si>
    <t>Breitenwang</t>
  </si>
  <si>
    <t>Elbigenalp</t>
  </si>
  <si>
    <t>Vils</t>
  </si>
  <si>
    <t>Lechaschau</t>
  </si>
  <si>
    <t>Lermoos</t>
  </si>
  <si>
    <t>Höfen</t>
  </si>
  <si>
    <t>Pflach</t>
  </si>
  <si>
    <t>Vorderhornbach</t>
  </si>
  <si>
    <t>Wängle</t>
  </si>
  <si>
    <t>Bach</t>
  </si>
  <si>
    <t>Häselgehr</t>
  </si>
  <si>
    <t>Steeg</t>
  </si>
  <si>
    <t>Heiterwang</t>
  </si>
  <si>
    <t>Grän</t>
  </si>
  <si>
    <t>Tannheim</t>
  </si>
  <si>
    <t>Stanzach</t>
  </si>
  <si>
    <t>Nesselwängle</t>
  </si>
  <si>
    <t>Bichlbach</t>
  </si>
  <si>
    <t>Biberwier</t>
  </si>
  <si>
    <t>Holzgau</t>
  </si>
  <si>
    <t>Ehenbichl</t>
  </si>
  <si>
    <t>Berwang</t>
  </si>
  <si>
    <t>Forchach</t>
  </si>
  <si>
    <t>Elmen</t>
  </si>
  <si>
    <t>Musau</t>
  </si>
  <si>
    <t>Vomp</t>
  </si>
  <si>
    <t>Rohrberg</t>
  </si>
  <si>
    <t>Achenkirch</t>
  </si>
  <si>
    <t>Mayrhofen</t>
  </si>
  <si>
    <t>Fügen</t>
  </si>
  <si>
    <t>Stumm</t>
  </si>
  <si>
    <t>Uderns</t>
  </si>
  <si>
    <t>Stans</t>
  </si>
  <si>
    <t>Fügenberg</t>
  </si>
  <si>
    <t>Schwaz</t>
  </si>
  <si>
    <t>Kaltenbach</t>
  </si>
  <si>
    <t>Weerberg</t>
  </si>
  <si>
    <t>Jenbach</t>
  </si>
  <si>
    <t>Wiesing</t>
  </si>
  <si>
    <t>Finkenberg</t>
  </si>
  <si>
    <t>Schwendau</t>
  </si>
  <si>
    <t>Tux</t>
  </si>
  <si>
    <t>Terfens</t>
  </si>
  <si>
    <t>Gerlos</t>
  </si>
  <si>
    <t>Schlitters</t>
  </si>
  <si>
    <t>Weer</t>
  </si>
  <si>
    <t>Gallzein</t>
  </si>
  <si>
    <t>Pill</t>
  </si>
  <si>
    <t>Gerlosberg</t>
  </si>
  <si>
    <t>Brandberg</t>
  </si>
  <si>
    <t>Hainzenberg</t>
  </si>
  <si>
    <t>Stummerberg</t>
  </si>
  <si>
    <t>Angaben zum Erhalter:</t>
  </si>
  <si>
    <t>Amlach</t>
  </si>
  <si>
    <t>Thiersee</t>
  </si>
  <si>
    <t>Wildschönau</t>
  </si>
  <si>
    <t>pfarre.mariahilf@dibk.at</t>
  </si>
  <si>
    <t>ho-hallleopoldinum@tsn.at</t>
  </si>
  <si>
    <t>Langkampfen</t>
  </si>
  <si>
    <t>Pinswang</t>
  </si>
  <si>
    <t>Iselsberg-Stronach</t>
  </si>
  <si>
    <t>Lechner Birgit</t>
  </si>
  <si>
    <t>Heinfels</t>
  </si>
  <si>
    <t>Kinderkrippe Wörgl Kinderhaus Miteinander</t>
  </si>
  <si>
    <t>Schattwald</t>
  </si>
  <si>
    <t>Niederndorferberg</t>
  </si>
  <si>
    <t>kk-ekizamras@tsn.at</t>
  </si>
  <si>
    <t>Kindergarten Arzl i.P. Platzl</t>
  </si>
  <si>
    <t>Ried i.O.</t>
  </si>
  <si>
    <t>Nußdorf-Debant</t>
  </si>
  <si>
    <t>info@schpumpernudl.org</t>
  </si>
  <si>
    <t>kk-kinderschuppen@tsn.at</t>
  </si>
  <si>
    <t>Navis</t>
  </si>
  <si>
    <t>Schmirn</t>
  </si>
  <si>
    <t>info@himmbaergarten.at</t>
  </si>
  <si>
    <t>kk-zwergengarten@tsn.at</t>
  </si>
  <si>
    <t>Gaimberg</t>
  </si>
  <si>
    <t>Kindergarten Kufstein Schubi-Du</t>
  </si>
  <si>
    <t>Zellberg</t>
  </si>
  <si>
    <t>Kindergarten Kufstein Wurzelzwerge Waldkindergarten</t>
  </si>
  <si>
    <t>Kinderbetreuungsjahr</t>
  </si>
  <si>
    <t>2018/19</t>
  </si>
  <si>
    <t>Entlohnungsschema</t>
  </si>
  <si>
    <t>VB</t>
  </si>
  <si>
    <t>KGH</t>
  </si>
  <si>
    <t>MILO</t>
  </si>
  <si>
    <t>BAGS</t>
  </si>
  <si>
    <t>Datum:</t>
  </si>
  <si>
    <t>Kinderbetreuungsjahr:</t>
  </si>
  <si>
    <t>Bezirk:</t>
  </si>
  <si>
    <t>Art:</t>
  </si>
  <si>
    <t>Rechtsstatus:</t>
  </si>
  <si>
    <t>IBAN:</t>
  </si>
  <si>
    <t>Kreditor:</t>
  </si>
  <si>
    <t>Gemeindenummer</t>
  </si>
  <si>
    <t>Gramais</t>
  </si>
  <si>
    <t>Hinterhornbach</t>
  </si>
  <si>
    <t>Hippach</t>
  </si>
  <si>
    <t>Jungholz</t>
  </si>
  <si>
    <t>Kaisers</t>
  </si>
  <si>
    <t>Namlos</t>
  </si>
  <si>
    <t>Pfafflar</t>
  </si>
  <si>
    <t>Rattenberg</t>
  </si>
  <si>
    <t>Unterperfuss</t>
  </si>
  <si>
    <t>Zöblen</t>
  </si>
  <si>
    <t>Gemeindenummer:</t>
  </si>
  <si>
    <t>GEMEINDE</t>
  </si>
  <si>
    <t>Arzl i.P.</t>
  </si>
  <si>
    <t>Mils b.I.</t>
  </si>
  <si>
    <t>St. Leonhard i.P.</t>
  </si>
  <si>
    <t>Gries a.Br.</t>
  </si>
  <si>
    <t>Gries i.S.</t>
  </si>
  <si>
    <t>Kematen i.T.</t>
  </si>
  <si>
    <t>Matrei a.Br.</t>
  </si>
  <si>
    <t>Neustift i.St.</t>
  </si>
  <si>
    <t>Oberhofen i.I.</t>
  </si>
  <si>
    <t>Obernberg a.Br.</t>
  </si>
  <si>
    <t>Polling i.T.</t>
  </si>
  <si>
    <t>Reith b.S.</t>
  </si>
  <si>
    <t>St. Sigmund i.S.</t>
  </si>
  <si>
    <t>Schönberg i.St.</t>
  </si>
  <si>
    <t>Seefeld i.T.</t>
  </si>
  <si>
    <t>Hall i.T.</t>
  </si>
  <si>
    <t>Steinach a.Br.</t>
  </si>
  <si>
    <t>Telfes i.St.</t>
  </si>
  <si>
    <t>Aurach b.K.</t>
  </si>
  <si>
    <t>Brixen i.Th.</t>
  </si>
  <si>
    <t>Going a.W.K.</t>
  </si>
  <si>
    <t>Hopfgarten i.Br.</t>
  </si>
  <si>
    <t>Kirchberg i.T.</t>
  </si>
  <si>
    <t>Kirchdorf i.T.</t>
  </si>
  <si>
    <t>Oberndorf i.T.</t>
  </si>
  <si>
    <t>Reith b.K.</t>
  </si>
  <si>
    <t>St. Jakob i.H.</t>
  </si>
  <si>
    <t>St. Johann i.T.</t>
  </si>
  <si>
    <t>St. Ulrich a.P.</t>
  </si>
  <si>
    <t>Breitenbach a.I.</t>
  </si>
  <si>
    <t>Reith i.A.</t>
  </si>
  <si>
    <t>Scheffau a.W.K.</t>
  </si>
  <si>
    <t>Fliess</t>
  </si>
  <si>
    <t>Pettneu a.A.</t>
  </si>
  <si>
    <t>St. Anton a.A.</t>
  </si>
  <si>
    <t>Stanz b.L.</t>
  </si>
  <si>
    <t>Hopfgarten i.D.</t>
  </si>
  <si>
    <t>Kals a.Gr.</t>
  </si>
  <si>
    <t>Matrei i.O.</t>
  </si>
  <si>
    <t>Prägraten a.G.</t>
  </si>
  <si>
    <t>St. Jakob i.D.</t>
  </si>
  <si>
    <t>St. Johann i.W.</t>
  </si>
  <si>
    <t>St. Veit i.D.</t>
  </si>
  <si>
    <t>Weißenbach a.L.</t>
  </si>
  <si>
    <t>Aschau i.Z.</t>
  </si>
  <si>
    <t>Bruck a.Z.</t>
  </si>
  <si>
    <t>Buch i.T.</t>
  </si>
  <si>
    <t>Eben a.A.</t>
  </si>
  <si>
    <t>Hart i.Z.</t>
  </si>
  <si>
    <t>Ramsau i.Z.</t>
  </si>
  <si>
    <t>Ried i.Z.</t>
  </si>
  <si>
    <t>Steinberg a.R.</t>
  </si>
  <si>
    <t>Strass i.Z.</t>
  </si>
  <si>
    <t>Zell a.Z.</t>
  </si>
  <si>
    <t>Kopfquote zum Landesdurchschnitt:</t>
  </si>
  <si>
    <t>Finanzkraft</t>
  </si>
  <si>
    <t>Förderung</t>
  </si>
  <si>
    <t>Förderungsatz:</t>
  </si>
  <si>
    <t>Faktoren:</t>
  </si>
  <si>
    <t>Stundenfaktor</t>
  </si>
  <si>
    <t>Wochenfaktor</t>
  </si>
  <si>
    <t>Jahresfaktor</t>
  </si>
  <si>
    <t>Angaben zur Förderungsberechnung:</t>
  </si>
  <si>
    <t>Stützktraft herangezogen bis:</t>
  </si>
  <si>
    <t>Stützkraft herangezogen für Wochenstunden:</t>
  </si>
  <si>
    <t>Förderung von Stützstunden vor Finanzkraft</t>
  </si>
  <si>
    <t>Förderung von Stützstunden nach Finanzkraft</t>
  </si>
  <si>
    <t>plus DGB (20%)</t>
  </si>
  <si>
    <t>Monate</t>
  </si>
  <si>
    <t>Wochenstunden</t>
  </si>
  <si>
    <t>Auswahl 1</t>
  </si>
  <si>
    <t>Auswahl 2</t>
  </si>
  <si>
    <t>thomas.wegmayr@roteskreuz-tirol.at</t>
  </si>
  <si>
    <t>Kinderkrippe Innsbruck Mäusenest</t>
  </si>
  <si>
    <t>maeusenest.ibk@gmail.com</t>
  </si>
  <si>
    <t>arzler.dorfwichtel@chello.at</t>
  </si>
  <si>
    <t>maxmoritzibk@gmx.at</t>
  </si>
  <si>
    <t>kinderkrippe@hollerwind.com</t>
  </si>
  <si>
    <t>vorstand@rabenbraten.at</t>
  </si>
  <si>
    <t>post.kinder.jugendbetreuung@innsbruck.gv.at</t>
  </si>
  <si>
    <t>schulverein@barmherzige-schwestern.at</t>
  </si>
  <si>
    <t>walter.draxl@azw.ac.at</t>
  </si>
  <si>
    <t>Kinderkrippe Haiming Waldwuzelen</t>
  </si>
  <si>
    <t>Kindergarten Mieming Spatzennest</t>
  </si>
  <si>
    <t>Kindergarten Imst Auf Arzill</t>
  </si>
  <si>
    <t>Kinderkrippe Imst Auf Arzill</t>
  </si>
  <si>
    <t>Kinderkrippe Lans</t>
  </si>
  <si>
    <t>gemeinde@gemeinde-lans.at</t>
  </si>
  <si>
    <t>marktgemeinde@zirl.gv.at</t>
  </si>
  <si>
    <t>gemeinde@oberhofen.tirol.gv.at</t>
  </si>
  <si>
    <t>Kindergarten Matrei am Brenner Kinderhaus</t>
  </si>
  <si>
    <t>Kinderkrippe Fritzens</t>
  </si>
  <si>
    <t>Hort Natters</t>
  </si>
  <si>
    <t>Kinderkrippe Absam Dorf</t>
  </si>
  <si>
    <t>info@kinderkrippe.ampass.at</t>
  </si>
  <si>
    <t>office@kinderwerkstatt-kunterbunt.at</t>
  </si>
  <si>
    <t>Kinderkrippe Mils Netzwerk St. Josef</t>
  </si>
  <si>
    <t>catherine.krebelder@semh-zams.at</t>
  </si>
  <si>
    <t>Kindergarten Götzens</t>
  </si>
  <si>
    <t>Kindergarten Götzens Waldkindergarten</t>
  </si>
  <si>
    <t>Kindergarten Matrei am Brenner</t>
  </si>
  <si>
    <t>Kindergartenverband Matrei am Brenner</t>
  </si>
  <si>
    <t>Hort Zirl</t>
  </si>
  <si>
    <t>Kinderkrippe Telfs Olympstraße KiKo</t>
  </si>
  <si>
    <t>Kindergarten Telfs Olympstraße KiKo</t>
  </si>
  <si>
    <t>Kindergarten Völs Dorf</t>
  </si>
  <si>
    <t>Kindergarten Völs Feuerwehr</t>
  </si>
  <si>
    <t>Kinderkrippe Wattens Zwergenwald Eltern-Kind-Zentrum</t>
  </si>
  <si>
    <t>Kinderkrippe Brixen im Thale Dorfzwerge</t>
  </si>
  <si>
    <t>Kinderkrippe Kirchdorf in Tirol Glückskäfer</t>
  </si>
  <si>
    <t>kk-glueckskaefer@tsn.at</t>
  </si>
  <si>
    <t>uwe.perschl@eurotours.at</t>
  </si>
  <si>
    <t>Hort Fieberbrunn KAPA Kinderstube</t>
  </si>
  <si>
    <t>Kinderkrippe Fieberbrunn KAPA Kinderstube</t>
  </si>
  <si>
    <t>Hort Kirchdorf KAPA Kinderstube</t>
  </si>
  <si>
    <t>Kindergarten Hopfgarten Pletzer Gruppe Betriebskindergarten</t>
  </si>
  <si>
    <t>office@pletzer-gruppe.at</t>
  </si>
  <si>
    <t>Kinderkrippe St. Johann i.T. Spatzennest</t>
  </si>
  <si>
    <t>Kindergarten St. Johann i.T. Neubauweg</t>
  </si>
  <si>
    <t>Kinderkrippe Ebbs Stebbstl</t>
  </si>
  <si>
    <t>Kinderkrippe Ebbs Stebbstl Tirolia</t>
  </si>
  <si>
    <t>gemeinde@kirchbichl.at</t>
  </si>
  <si>
    <t>kontakt@waldorf-kufstein.at</t>
  </si>
  <si>
    <t>Kinderkrippe Kirchbichl Zwergenwelt Familientreff</t>
  </si>
  <si>
    <t>Kindergarten Münster Waldkindergarten</t>
  </si>
  <si>
    <t>Kindergarten Kufstein Endach</t>
  </si>
  <si>
    <t>Kindergarten Wörgl Berger</t>
  </si>
  <si>
    <t>stadtamt@stadt.woergl.at</t>
  </si>
  <si>
    <t>Kinderkrippe Wörgl Berger</t>
  </si>
  <si>
    <t>Kinderkrippe Angath Zwergenland Familientreff</t>
  </si>
  <si>
    <t>Kinderkrippe Prutz Kullapup</t>
  </si>
  <si>
    <t>info@kullapup.at</t>
  </si>
  <si>
    <t>Kinderkrippe Zams Gemeinde</t>
  </si>
  <si>
    <t>Kindergarten Zams Gemeinde</t>
  </si>
  <si>
    <t>sb.hammerle@mutterhaus-zams.at</t>
  </si>
  <si>
    <t>Kinderkrippe Zams Krankenhaus St. Vinzenz</t>
  </si>
  <si>
    <t>gemeinde@ausservillgraten.gv.at</t>
  </si>
  <si>
    <t>gemeinde@anras.at</t>
  </si>
  <si>
    <t>Kinderkrippe Schwaz Lore Bichl</t>
  </si>
  <si>
    <t>pfarre.jenbach@dibk.at</t>
  </si>
  <si>
    <t>office@kindergarten-dervielfalt.at</t>
  </si>
  <si>
    <t>Kindergarten Schwaz Lore Bichl</t>
  </si>
  <si>
    <t>Kinderkrippe Schwendau Spatzennest</t>
  </si>
  <si>
    <t>AK (15a Inst. Ausbau)</t>
  </si>
  <si>
    <t>Stützkraft herangezogen von:</t>
  </si>
  <si>
    <t>Änderung Wochenstunden</t>
  </si>
  <si>
    <t>Auswahl 3</t>
  </si>
  <si>
    <t>weitere Eingabe?</t>
  </si>
  <si>
    <t>Angabe einer weiteren Stützkraft</t>
  </si>
  <si>
    <t>nein</t>
  </si>
  <si>
    <t>Kopfquote</t>
  </si>
  <si>
    <t>kg.rattenberg@gmail.com</t>
  </si>
  <si>
    <t>Hort Hall Don Bosco Schwestern</t>
  </si>
  <si>
    <t>seezwerge@hotmail.com</t>
  </si>
  <si>
    <t>gemeinde@galtuer.gv.at</t>
  </si>
  <si>
    <t>Kinderkrippe Weerberg Ratz-Fatz</t>
  </si>
  <si>
    <t>Kindergarten Mils Dorf</t>
  </si>
  <si>
    <t>marlies-platzer@aon.at</t>
  </si>
  <si>
    <t>gemeinde@schlaiten.gv.at</t>
  </si>
  <si>
    <t>amtsleiter@reith-seefeld.at</t>
  </si>
  <si>
    <t>gemeinde@terfens.at</t>
  </si>
  <si>
    <t>gemeindeamt@kartitsch.at</t>
  </si>
  <si>
    <t>gemeinde@ainet.gv.at</t>
  </si>
  <si>
    <t>gemeinde@waengle.at</t>
  </si>
  <si>
    <t>vorstand@kevas.at</t>
  </si>
  <si>
    <t>Hort Stams Don Bosco Schwestern</t>
  </si>
  <si>
    <t>Kinderkrippe Birgitz</t>
  </si>
  <si>
    <t>Kinderkrippe Schwaz Tannenberg</t>
  </si>
  <si>
    <t>Auswahl 4</t>
  </si>
  <si>
    <t>Krause-Wildt Maria</t>
  </si>
  <si>
    <t>Perle Sandra</t>
  </si>
  <si>
    <t>Pichler Margit</t>
  </si>
  <si>
    <t>Strickner Evelyn</t>
  </si>
  <si>
    <t>Landesdurchschnitt der FKII:</t>
  </si>
  <si>
    <t>FKII - Kopfquote:</t>
  </si>
  <si>
    <t>E-Mail des Erhalters:</t>
  </si>
  <si>
    <t>Kinderkrippe Innsbruck Frederick</t>
  </si>
  <si>
    <t>kinderkrippe.frederick@gmx.at</t>
  </si>
  <si>
    <t>Hort Innsbruck Tiroler Sozialdienst</t>
  </si>
  <si>
    <t>Kinderkrippe Innsbruck Nidolino</t>
  </si>
  <si>
    <t>Sozial- und Gesundheitssprengel Kitzbühel, Aurach und Jochberg</t>
  </si>
  <si>
    <t>Kindergarten Schwaz Integration Kindergarten der Vielfalt St. Martin</t>
  </si>
  <si>
    <t>Hort Lienz Osttirolerkinderbetreuungszentrum</t>
  </si>
  <si>
    <t>Schubi-Du Eltern-Kind-Zentrum Kufstein</t>
  </si>
  <si>
    <t>Kinderkrippe Mieming Zappelmäuse</t>
  </si>
  <si>
    <t>sprengel@sozial-mieming.at</t>
  </si>
  <si>
    <t>Kindergarten Sölden - Vent</t>
  </si>
  <si>
    <t>Kindergarten Innsbruck Pfarre Pradl</t>
  </si>
  <si>
    <t>info@montessori-kitz.at</t>
  </si>
  <si>
    <t>Kinderkrippe Fulpmes Hand in Hand</t>
  </si>
  <si>
    <t>gemeinde@angerberg.gv.at</t>
  </si>
  <si>
    <t>Kindergarten Innsbruck CaLaTi Betriebskindergarten</t>
  </si>
  <si>
    <t>gemeinde@assling.at</t>
  </si>
  <si>
    <t>Kinderkrippe Innsbruck Ri-Ra-Rutsch</t>
  </si>
  <si>
    <t>Kindergarten Innsbruck Integration Caritas</t>
  </si>
  <si>
    <t>Schulverein Barmherzige Schwestern Innsbruck</t>
  </si>
  <si>
    <t>Kinderkrippe Innsbruck Tiroler Sozialdienst</t>
  </si>
  <si>
    <t>Kinderkrippe Brandenberg Balu</t>
  </si>
  <si>
    <t>Kindergarten Hall Glashüttenweg</t>
  </si>
  <si>
    <t>info@baerenhoehle.at</t>
  </si>
  <si>
    <t>Kindergarten Innsbruck Landschaftliche Pfarre Mariahilf</t>
  </si>
  <si>
    <t>gemeinde@mieming.at</t>
  </si>
  <si>
    <t>gemeinde@st-anton.at</t>
  </si>
  <si>
    <t>Kindergarten Innsbruck Seifenblase</t>
  </si>
  <si>
    <t>Kinderkrippe Elbigenalp Villa Kunterbunt</t>
  </si>
  <si>
    <t>Kinderkrippe Breitenwang Together</t>
  </si>
  <si>
    <t>Kindergarten Innsbruck Katholische Bildungsanstalt Praxiskindergarten</t>
  </si>
  <si>
    <t>Kindergarten Innsbruck Tiroler Sozialdienst</t>
  </si>
  <si>
    <t>office@tiroler-sozialdienst.at</t>
  </si>
  <si>
    <t>Kinderkrippe Innsbruck Pünktchen und Anton</t>
  </si>
  <si>
    <t>Kinderkrippe Zell Drei Käse Hoch</t>
  </si>
  <si>
    <t>Kindergarten Innsbruck slw - Soziale Dienste GmbH.</t>
  </si>
  <si>
    <t>Kinderkrippe Innsbruck Zwergenwerkstatt</t>
  </si>
  <si>
    <t>Kinderkrippe Oetz</t>
  </si>
  <si>
    <t>direktion@lkh-axams.at</t>
  </si>
  <si>
    <t>Kindergarten Wattens Integration Unterdorf I</t>
  </si>
  <si>
    <t>Kindergarten Innsbruck Villa Kravogl</t>
  </si>
  <si>
    <t>Kindergarten Innsbruck Pechegarten ISD</t>
  </si>
  <si>
    <t>Kinderkrippe Niederndorf Stebbstl</t>
  </si>
  <si>
    <t>Kindergarten Haiming Integration Lebenshilfe</t>
  </si>
  <si>
    <t>Kinderkrippe Jochberg Kunterbunt</t>
  </si>
  <si>
    <t>Kindergarten Innsbruck Integration Für Alle</t>
  </si>
  <si>
    <t>Kindergarten Innsbruck Müllerstraße MUI</t>
  </si>
  <si>
    <t>wichtelwald@swarovskioptik.com</t>
  </si>
  <si>
    <t>Kindergarten Radfeld Radfelder Fröschlein</t>
  </si>
  <si>
    <t>Kinderkrippe Innsbruck Emil Frauen im Brennpunkt</t>
  </si>
  <si>
    <t>Kinderkrippe Innsbruck Luftabon Verein Studierender Eltern</t>
  </si>
  <si>
    <t>luftabon@gmail.com</t>
  </si>
  <si>
    <t>Hort Kufstein Schubi-Du</t>
  </si>
  <si>
    <t>Kinderkrippe Innsbruck Eltern-Kind-Zentrum</t>
  </si>
  <si>
    <t>Kinderkrippe Ampass</t>
  </si>
  <si>
    <t>Kinderkrippe Innsbruck Villa Kravogl</t>
  </si>
  <si>
    <t>Kinderkrippe Innsbruck Kranewittchen</t>
  </si>
  <si>
    <t>kranewittchen@gmx.at</t>
  </si>
  <si>
    <t>Kinderkrippe Ehrwald Zugspitzzwerge Frauen im Brennpunkt</t>
  </si>
  <si>
    <t>Kinderkrippe Innsbruck Rasselbande</t>
  </si>
  <si>
    <t>Kinderkrippe Reutte Mühlmäuse Frauen im Brennpunkt</t>
  </si>
  <si>
    <t>Kindergarten Innsbruck Tilak Miki</t>
  </si>
  <si>
    <t>Kinderkrippe Landeck Kinderzentrum Rasselbande</t>
  </si>
  <si>
    <t>Kinderkrippe Innsbruck Rabenbraten</t>
  </si>
  <si>
    <t>Kindergarten Lienz Integration Kindergarten für Alle</t>
  </si>
  <si>
    <t>Kinderkrippe Angerberg Angerberger Knirpse</t>
  </si>
  <si>
    <t>Hort Breitenwang Together</t>
  </si>
  <si>
    <t>Kinderkrippe Schwaz Franzissi</t>
  </si>
  <si>
    <t>office@krankenhaus-zams.at</t>
  </si>
  <si>
    <t>Kinderkrippe Innsbruck Montessori</t>
  </si>
  <si>
    <t>Kinderkrippe Innsbruck MusiKäfer</t>
  </si>
  <si>
    <t>Kindergarten Innsbruck Erzherzog-Eugen-Straße</t>
  </si>
  <si>
    <t>Hort Innsbruck Kaysergarten</t>
  </si>
  <si>
    <t>Hort Innsbruck Hötting West</t>
  </si>
  <si>
    <t>Kindergarten Innsbruck Reichenau</t>
  </si>
  <si>
    <t>Kindergarten Innsbruck Hötting West</t>
  </si>
  <si>
    <t>Kindergarten Innsbruck Allerheiligen</t>
  </si>
  <si>
    <t>Kindergarten Innsbruck Hötting</t>
  </si>
  <si>
    <t>Kindergarten Innsbruck Dreiheiligen</t>
  </si>
  <si>
    <t>Kindergarten Innsbruck Arzl</t>
  </si>
  <si>
    <t>Hort Innsbruck Angergasse</t>
  </si>
  <si>
    <t>Kindergarten Innsbruck Innerkoflerstraße</t>
  </si>
  <si>
    <t>Kindergarten Innsbruck Sieglanger</t>
  </si>
  <si>
    <t>Hort Innsbruck Dreiheiligen</t>
  </si>
  <si>
    <t>Kindergarten Innsbruck Mühlau</t>
  </si>
  <si>
    <t>Kindergarten Innsbruck Wilten West</t>
  </si>
  <si>
    <t>Kindergarten Innsbruck Olympisches Dorf</t>
  </si>
  <si>
    <t>Kindergarten Innsbruck Walderkammweg</t>
  </si>
  <si>
    <t>Kindergarten Innsbruck Kinder am Tivoli</t>
  </si>
  <si>
    <t>Hort Innsbruck Olympisches Dorf</t>
  </si>
  <si>
    <t>Hort Innsbruck Kinder am Tivoli</t>
  </si>
  <si>
    <t>Kindergarten Innsbruck Mitterweg</t>
  </si>
  <si>
    <t>Hort Innsbruck Walderkammweg</t>
  </si>
  <si>
    <t>Kindergarten Innsbruck Pechegarten Stadt</t>
  </si>
  <si>
    <t>Hort Achenkirch Die Arche</t>
  </si>
  <si>
    <t>Kinderkrippe Wörgl Die Wonneproppen</t>
  </si>
  <si>
    <t>Kinderkrippe Innsbruck NiMas Giraffe</t>
  </si>
  <si>
    <t>Hort Innsbruck Villa Kravogl</t>
  </si>
  <si>
    <t>Kinderkrippe Innsbruck Kinderschuppen</t>
  </si>
  <si>
    <t>Kinderkrippe Innsbruck Hollerwind</t>
  </si>
  <si>
    <t>Kinderkrippe Mieming Spatzennest</t>
  </si>
  <si>
    <t>Kinderkrippe Innsbruck Max und Moritz</t>
  </si>
  <si>
    <t>Kindergarten Innsbruck Montessori</t>
  </si>
  <si>
    <t>Kinderkrippe Innsbruck Seifenblase</t>
  </si>
  <si>
    <t>Kinderkrippe Sillian Osttirolerkinderbetreuungszentrum</t>
  </si>
  <si>
    <t>Kinderkrippe Radfeld Radfelder Fröschlein</t>
  </si>
  <si>
    <t>Kinderkrippe Innsbruck Zwergengarten</t>
  </si>
  <si>
    <t>Kindergarten Innsbruck St. Paulus Caritas</t>
  </si>
  <si>
    <t>Hort Innsbruck Pechegarten ISD</t>
  </si>
  <si>
    <t>Kinderkrippe Innsbruck Pechegarten ISD</t>
  </si>
  <si>
    <t>Kinderkrippe Innsbruck Adolfine Frauen im Brennpunkt</t>
  </si>
  <si>
    <t>Kindergarten Innsbruck Integration Rösslsteig</t>
  </si>
  <si>
    <t>Kinderkrippe Innsbruck Kindervilla I - IV</t>
  </si>
  <si>
    <t>Kinderkrippe Innsbruck Emmi Frauen im Brennpunkt</t>
  </si>
  <si>
    <t>Kinderkrippe Innsbruck Jugendland</t>
  </si>
  <si>
    <t>Kinderkrippe Zams Praxiskinderkrippe</t>
  </si>
  <si>
    <t>amtsleiter@gemeinde-thurn.at</t>
  </si>
  <si>
    <t>Kindergarten Schwaz Franzissi</t>
  </si>
  <si>
    <t>Kindergarten Breitenwang Together</t>
  </si>
  <si>
    <t>Kindergarten Innsbruck Peergründe</t>
  </si>
  <si>
    <t>Kindergarten Innsbruck St. Nikolaus</t>
  </si>
  <si>
    <t>Kindergarten Innsbruck Angergasse</t>
  </si>
  <si>
    <t>Hort Innsbruck Domanigweg</t>
  </si>
  <si>
    <t>Kindergarten Innsbruck Hungerburg</t>
  </si>
  <si>
    <t>kinderbetreuung.wattens@swarovski.com</t>
  </si>
  <si>
    <t>Kinderkrippe Innsbruck St. Paulus Caritas</t>
  </si>
  <si>
    <t>Hort Innsbruck Scheuchenstuel Stiftung</t>
  </si>
  <si>
    <t>Kinderkrippe Mieders</t>
  </si>
  <si>
    <t>gemeinde@mieders.net</t>
  </si>
  <si>
    <t>Hort Mieders</t>
  </si>
  <si>
    <t>Hort Grinzens</t>
  </si>
  <si>
    <t>Kindergarten Zirl Schlossbach</t>
  </si>
  <si>
    <t>Hort Mils Don Bosco Schwestern</t>
  </si>
  <si>
    <t>Kinderkrippe Innsbruck Haus im Leben</t>
  </si>
  <si>
    <t>info@kinderkrippe-hausimleben.at</t>
  </si>
  <si>
    <t>Kinderkrippe Hall Bachlechnerstraße</t>
  </si>
  <si>
    <t>Hort Silz</t>
  </si>
  <si>
    <t>Hort Leutasch</t>
  </si>
  <si>
    <t>Kinderkrippe Leutasch</t>
  </si>
  <si>
    <t>Hort Pfaffenhofen</t>
  </si>
  <si>
    <t>Kindergarten Breitenbach Waldkindergarten</t>
  </si>
  <si>
    <t>Kinderkrippe Nauders</t>
  </si>
  <si>
    <t>Kinderkrippe Thaur</t>
  </si>
  <si>
    <t>Kindergarten Innsbruck Kranebitten</t>
  </si>
  <si>
    <t>Kinderkrippe Axams Elisabethinum</t>
  </si>
  <si>
    <t>Kinderkrippe Bad Häring Spatzennest</t>
  </si>
  <si>
    <t>Hort Innsbruck Katholische Bildungsanstalt Praxishort</t>
  </si>
  <si>
    <t>Kindergarten Innsbruck Lönsstraße</t>
  </si>
  <si>
    <t>Name der Stützkraft:</t>
  </si>
  <si>
    <t>Kindergarten Reutte Prof.-Dengel-Straße</t>
  </si>
  <si>
    <t>Kindergarten Innsbruck Waldorf Universitätsstraße</t>
  </si>
  <si>
    <t>Kindergarten Hopfgarten im Brixental Marktgasse</t>
  </si>
  <si>
    <t>Hort Baumkirchen Don Bosco Schwestern</t>
  </si>
  <si>
    <t>Kinderkrippe Hall Anna-Dengel-Straße</t>
  </si>
  <si>
    <t>Hort Innsbruck Waldorf Dreiheiligen</t>
  </si>
  <si>
    <t>office@ekiz-kramsach.at</t>
  </si>
  <si>
    <t>Kinderkrippe Kufstein Wurzelzwerge Waldkinderkrippe</t>
  </si>
  <si>
    <t>Kindergarten Kirchbichl Waldzwerge Waldkindergarten</t>
  </si>
  <si>
    <t>Kindergarten Schwaz Waldorf</t>
  </si>
  <si>
    <t>Kinderkrippe Innsbruck Ampfererstraße ISD</t>
  </si>
  <si>
    <t>Kinderkrippe Kaunerberg Sonnenschein</t>
  </si>
  <si>
    <t>Kinderkrippe St. Leonhard im Pitztal</t>
  </si>
  <si>
    <t>Kindergarten Innsbruck Siegmair</t>
  </si>
  <si>
    <t>Kinderkrippe Going Eltern-Kind-Zentrum Söllandl</t>
  </si>
  <si>
    <t>Kindergarten Innsbruck Pradl</t>
  </si>
  <si>
    <t>kinderkrippen@isd.or.at</t>
  </si>
  <si>
    <t>Kindergarten Wildschönau Thierbach</t>
  </si>
  <si>
    <t>Kinderkrippe Innsbruck Prämonstratenserweg ISD</t>
  </si>
  <si>
    <t>Kinderkrippe Wattenberg</t>
  </si>
  <si>
    <t>amtsleiter@wattenberg.tirol.gv.at</t>
  </si>
  <si>
    <t>Kinderkrippe Zirl Hochzirl Waldkinderkrippe</t>
  </si>
  <si>
    <t>Hort Maurach Mosaik</t>
  </si>
  <si>
    <t>spatzennest@badhaering.at</t>
  </si>
  <si>
    <t>Kinderkrippe St. Johann i.T. KAPA Kinderstube</t>
  </si>
  <si>
    <t>Kinderkrippe Achenkirch Arche der Kinder</t>
  </si>
  <si>
    <t>Kinderkrippe Rum Haus der Kinder Langer Graben</t>
  </si>
  <si>
    <t>Kindergarten See im Paznaun</t>
  </si>
  <si>
    <t>Kinderkrippe Uderns</t>
  </si>
  <si>
    <t>Kindergarten Steinberg am Rofan</t>
  </si>
  <si>
    <t>gemeinde@schwoich.at</t>
  </si>
  <si>
    <t>Kindergarten Innsbruck Waldorf Schneeburggasse</t>
  </si>
  <si>
    <t>Kindergarten Schwaz Dr.-Wlasak-Straße</t>
  </si>
  <si>
    <t>Kinderkrippe Götzens</t>
  </si>
  <si>
    <t>Kinderkrippe Natters</t>
  </si>
  <si>
    <t>Kindergarten Kirchbichl Pfarrgasse</t>
  </si>
  <si>
    <t>Kinderkrippe Matrei in Osttirol Osttiroler Kinderbetreuungszentrum</t>
  </si>
  <si>
    <t>Kinderkrippe Silz Wirbelwind</t>
  </si>
  <si>
    <t>Kinderkrippe Ried im Oberinntal Hotel Belvedere</t>
  </si>
  <si>
    <t>Kindergarten Innsbruck Integrativer Kindergarten</t>
  </si>
  <si>
    <t>Kindergarten Innsbruck Igls</t>
  </si>
  <si>
    <t>Kinderkrippe Absam Eichat Kinderzentrum</t>
  </si>
  <si>
    <t>Kinderkrippe Innsbruck NaNas Kinderkrippenparadies</t>
  </si>
  <si>
    <t>Kinderkrippe Vomp - Fiecht</t>
  </si>
  <si>
    <t>Kindergarten Kematen in Tirol Landstreichler Waldkindergarten</t>
  </si>
  <si>
    <t>Kinderkrippe St. Ulrich am Pillersee</t>
  </si>
  <si>
    <t>Kinderkrippe Schwaz Waldorf</t>
  </si>
  <si>
    <t>Kindergarten Innsbruck Kindervilla II</t>
  </si>
  <si>
    <t>Kinderkrippe Nußdorf Debant Osttirolerkinderbetreuungszentrum</t>
  </si>
  <si>
    <t>eltern-kind-zentrum-reutte@aon.at</t>
  </si>
  <si>
    <t>Kinderkrippe Innsbruck Casa dei Bambini</t>
  </si>
  <si>
    <t>Kindergarten Innsbruck Jugendland</t>
  </si>
  <si>
    <t>Hort Wattens</t>
  </si>
  <si>
    <t>Kindergarten Ramsau im Zillertal</t>
  </si>
  <si>
    <t>Gemeinde Ramsau im Zillertal</t>
  </si>
  <si>
    <t>Kinderkrippe Innsbruck Tirol Kliniken Hytilati</t>
  </si>
  <si>
    <t>Kinderkrippe Kufstein Waldorf</t>
  </si>
  <si>
    <t>Kindergarten Anras Sonnenboden</t>
  </si>
  <si>
    <t>Hort Telfs Klex Hl. Geist</t>
  </si>
  <si>
    <t>Kinderkrippe Lienz Osttirolerkinderbetreuungszentrum Haus Kolping</t>
  </si>
  <si>
    <t>Kinderkrippe Innsbruck Barmherzige Schwestern Falkstraße</t>
  </si>
  <si>
    <t>Kinderkrippe Ebbs Stebbstl Waldkinderkrippe</t>
  </si>
  <si>
    <t>sport@tirol.gv.at</t>
  </si>
  <si>
    <t>Kinderkrippe Absam Swarovski Optik Wichtelwald Betriebskinderkrippe</t>
  </si>
  <si>
    <t>Hort Innsbruck Integration Bärenhöhle</t>
  </si>
  <si>
    <t>Kindergarten Wörgl Prof.-Grömer-Weg</t>
  </si>
  <si>
    <t>Kindergarten Kufstein Waldorf</t>
  </si>
  <si>
    <t>Kindergarten St. Anton am Arlberg - St. Jakob</t>
  </si>
  <si>
    <t>gemeinde@imsterberg.tirol.gv.at</t>
  </si>
  <si>
    <t>Hort Schwaz Dr.-Wlasak-Straße</t>
  </si>
  <si>
    <t>gemeinde@sanktjohannimwalde.at</t>
  </si>
  <si>
    <t>Kindergarten Uderns Integration Caritas</t>
  </si>
  <si>
    <t>Kindergarten Thaur Klostergasse</t>
  </si>
  <si>
    <t>Kinderkrippe Lienz Osttirolerkinderbetreuungszentrum OKZ KH - Betriebskinderkrippe</t>
  </si>
  <si>
    <t>Kindergarten Schwaz Wurzel-Weg-Kinder Waldkindergarten</t>
  </si>
  <si>
    <t>larifari.grinzens@gmail.com</t>
  </si>
  <si>
    <t>Kindergarten Innsbruck Barmherzige Schwestern Falkstraße Schulverein</t>
  </si>
  <si>
    <t>Kinderkrippe Haiming Ötztal-Bahnhof Forest Village</t>
  </si>
  <si>
    <t>Kinderkrippe Matrei am Brenner</t>
  </si>
  <si>
    <t>gde.untertilliach@lesachtalonline.at</t>
  </si>
  <si>
    <t>Kindergarten Mils bei Hall Brunnholzstraße</t>
  </si>
  <si>
    <t>Kinderkrippe Pfaffenhofen</t>
  </si>
  <si>
    <t>Kinderkrippe Innsbruck Sillpark Betriebskinderkrippe</t>
  </si>
  <si>
    <t>Hort Zams Praxishort</t>
  </si>
  <si>
    <t>Kindergarten Absam Swarovski Optik Wichtelwald Betriebskindergarten</t>
  </si>
  <si>
    <t>Kinderkrippe Wörgl Purzelbaum</t>
  </si>
  <si>
    <t>Kindergarten Sistrans Kinderwerkstatt</t>
  </si>
  <si>
    <t>Kindergarten Mils bei Imst Reitle</t>
  </si>
  <si>
    <t>Kinderkrippe Absam Kunterbunt</t>
  </si>
  <si>
    <t>Kinderkrippe Schwaz Dr.-Wlasak-Straße</t>
  </si>
  <si>
    <t>Kinderkrippe Innsbruck Waldorf Universitätsstraße</t>
  </si>
  <si>
    <t>Kindergarten Innsbruck Sillpark Betriebskindergarten</t>
  </si>
  <si>
    <t>Kindergarten Innsbruck Waldorf Jahnstraße</t>
  </si>
  <si>
    <t>Kopfquote FKII</t>
  </si>
  <si>
    <t>Kinderkrippe Innsbruck Arzl Zwergenstube</t>
  </si>
  <si>
    <t>Kinderkrippe Innsbruck Arzl DorfWichtel 2 Schnellmanngasse</t>
  </si>
  <si>
    <t>Kinderkrippe Innsbruck Integration Bärenhöhle</t>
  </si>
  <si>
    <t>Kinderkrippe Innsbruck Lönsstraße ISD</t>
  </si>
  <si>
    <t>Kindergarten Innsbruck Schützenstraße</t>
  </si>
  <si>
    <t>Kindergarten Innsbruck Amras Pfarre</t>
  </si>
  <si>
    <t>Kindergarten Innsbruck Himmbärgarten</t>
  </si>
  <si>
    <t>Kinderkrippe Innsbruck Arzl DorfWichtel 1 Purnhofweg</t>
  </si>
  <si>
    <t>Kinderkrippe Arzl i.P. Platzl</t>
  </si>
  <si>
    <t>Kinderkrippe Rietz</t>
  </si>
  <si>
    <t>Hort Wenns</t>
  </si>
  <si>
    <t>Hort Jerzens</t>
  </si>
  <si>
    <t>Kindergarten Imst Hermann Gmeiner Integration</t>
  </si>
  <si>
    <t>Kindergarten Axams Elisabethinum Mailsweg 10</t>
  </si>
  <si>
    <t>Kindergarten Zirl Hochzirl Waldkindergarten</t>
  </si>
  <si>
    <t>Hort Pettnau</t>
  </si>
  <si>
    <t>Hort Flaurling</t>
  </si>
  <si>
    <t>Kindergarten Reith bei Seefeld</t>
  </si>
  <si>
    <t>Hort Reith bei Seefeld</t>
  </si>
  <si>
    <t>Kindergarten Hall Kaiser-Max-Straße</t>
  </si>
  <si>
    <t>Kindergarten Telfs Schpumpernudl</t>
  </si>
  <si>
    <t>Hort Kitzbühel II Sozial- und Gesundheitssprengel</t>
  </si>
  <si>
    <t>Kinderkrippe Hopfgarten Hüpfzwerge</t>
  </si>
  <si>
    <t>Kindergarten Reith bei Kitzbühel</t>
  </si>
  <si>
    <t>Kindergarten Kitzbühel im Gries Voglfeld</t>
  </si>
  <si>
    <t>Kinderkrippe Kufstein Schubi-Du</t>
  </si>
  <si>
    <t>Kinderkrippe Kundl Minis@Novartis</t>
  </si>
  <si>
    <t>Kindergarten Kundl Minis@Novartis</t>
  </si>
  <si>
    <t>Kinderkrippe Langkampfen Oberlangkampfen Kleine Farm</t>
  </si>
  <si>
    <t>Kinderkrippe Langkampfen Schaftenau Minis@Novartis</t>
  </si>
  <si>
    <t>Kindergarten Langkampfen Schaftenau Minis@Novartis</t>
  </si>
  <si>
    <t>Kinderkrippe Rettenschöss Mäusevilla</t>
  </si>
  <si>
    <t>Kinderkrippe Kufstein Stadtmäuse</t>
  </si>
  <si>
    <t>Kinderkrippe Langkampfen Unterlangkampfen Kleine Farm</t>
  </si>
  <si>
    <t>Kindergarten Langkampfen Oberlangkampfen</t>
  </si>
  <si>
    <t>Kindergarten Radfeld Villa Wirbelwind</t>
  </si>
  <si>
    <t>Hort Wildschönau</t>
  </si>
  <si>
    <t>Kindergarten Langkampfen Unterlangkampfen</t>
  </si>
  <si>
    <t>Kindergarten Landeck Bruggen 1</t>
  </si>
  <si>
    <t>Kindergarten Zams Praxiskindergarten</t>
  </si>
  <si>
    <t>Kinderkrippe Tösens</t>
  </si>
  <si>
    <t>Kinderkrippe See Seaberlotti</t>
  </si>
  <si>
    <t>Kindergarten Landeck Perjen</t>
  </si>
  <si>
    <t>Kindergarten Lienz I - Villa Monti</t>
  </si>
  <si>
    <t>Kindergarten Lienz II - Meinhardstraße Grafenanger</t>
  </si>
  <si>
    <t>Kindergarten Lienz IV - Hl. Familie Andreas-Hofer-Straße</t>
  </si>
  <si>
    <t>Kindergarten Lienz V - Hochschoberstraße Eichholz</t>
  </si>
  <si>
    <t>Kindergarten Nußdorf-Debant Hermann-Gmeiner-Straße</t>
  </si>
  <si>
    <t>Kindergarten Nußdorf-Debant VS</t>
  </si>
  <si>
    <t>Kindergarten St. Veit Defereggental OKZ</t>
  </si>
  <si>
    <t>Kindergarten Lienz Schlossgasse Integration Montessori Klösterle</t>
  </si>
  <si>
    <t>Hort Reutte Josefsheim</t>
  </si>
  <si>
    <t>Kinderkrippe Reutte Josefsheim</t>
  </si>
  <si>
    <t>Kinderkrippe Reutte Ausserferner Nestl Ekiz-Reutte</t>
  </si>
  <si>
    <t>Kindergarten Weißenbach am Lech</t>
  </si>
  <si>
    <t>Kinderkrippe Vomp - Dorf</t>
  </si>
  <si>
    <t>Kinderkrippe Stumm im Zillertal Kunterbunt</t>
  </si>
  <si>
    <t>Kindergarten Vomp - Dorf</t>
  </si>
  <si>
    <t>Kindergarten Vomp Plauderstube</t>
  </si>
  <si>
    <t>Hort Fügen</t>
  </si>
  <si>
    <t>Hort Pill</t>
  </si>
  <si>
    <t>Kinderkrippe Pill</t>
  </si>
  <si>
    <t>Frauen im Brennpunkt</t>
  </si>
  <si>
    <t>Kinderbetreuungseinrichtung / KINDERVILLA</t>
  </si>
  <si>
    <t>NaNas Kinderkrippenparadies</t>
  </si>
  <si>
    <t>Österreichische Kinderfreunde, Landesorganisation Tirol</t>
  </si>
  <si>
    <t>Kinderkrippe NiMa`s Giraffe</t>
  </si>
  <si>
    <t>Österreichisches Rotes Kreuz, Landesverband Tirol</t>
  </si>
  <si>
    <t>Mäusenest</t>
  </si>
  <si>
    <t>Kinderschuppen - Verein zur Pflege von Kleinkindern</t>
  </si>
  <si>
    <t>PRIVATKINDERKRIPPE ZWERGENWERKSTATT</t>
  </si>
  <si>
    <t>Kinderkrippe Arzl - Zwergenstube</t>
  </si>
  <si>
    <t>Kinderkrippe Arzler DorfWichtel</t>
  </si>
  <si>
    <t>PRIVATE KINDERKRIPPE KRANEWITTCHEN</t>
  </si>
  <si>
    <t>Brückenpfeiler - Verein für interkonfessionelle Bildung und gelebte Ökumene</t>
  </si>
  <si>
    <t>Kind &amp; Co Tirol</t>
  </si>
  <si>
    <t>Kinderkrippe Hollerwind</t>
  </si>
  <si>
    <t>Montessori Plattform - Verein für selbstorientiertes Lernen und Leben</t>
  </si>
  <si>
    <t>TIROLER SOZIALDIENST (TSD)</t>
  </si>
  <si>
    <t>Kinderkrippe MusiKäfer</t>
  </si>
  <si>
    <t>Private Kinderkrippe Rabenbraten</t>
  </si>
  <si>
    <t>Kinderkrippe Haus im Leben</t>
  </si>
  <si>
    <t>Montessori pur</t>
  </si>
  <si>
    <t>Frederick-private integrative Kinderkrippe</t>
  </si>
  <si>
    <t>Kindergarten für Alle - Verein zur Förderung inklusiver Pädagogik</t>
  </si>
  <si>
    <t>Caritas der Diözese Innsbruck</t>
  </si>
  <si>
    <t>PFARRAMT PRADL KINDERGARTEN</t>
  </si>
  <si>
    <t>KinderAKTIVgarten</t>
  </si>
  <si>
    <t>Kinderkrippe studierender Eltern</t>
  </si>
  <si>
    <t>Verein Innsbrucker gemeinnütziger privater Integrationskindergarten mit humanitären Zielsetzungen</t>
  </si>
  <si>
    <t>ZWERGENGARTEN - Verein zur Betreuung und Förderung von Kleinkindern</t>
  </si>
  <si>
    <t>Verein zur Betreuung von Kindern "Himmbärgarten"</t>
  </si>
  <si>
    <t>Kinderbetreuung Zwergenburg</t>
  </si>
  <si>
    <t>Kinderkrippe Max und Moritz Imst</t>
  </si>
  <si>
    <t>Montessori Kinderhaus Spatzennest Mieming</t>
  </si>
  <si>
    <t>Trofana Erlebnis-Dorf &amp; Gastronomie GmbH</t>
  </si>
  <si>
    <t>Lebenshilfe Tirol, gemeinnützige Gesellschaft m.b.H.</t>
  </si>
  <si>
    <t>Verein der Freunde des Kindergartens Tapperlix Imst</t>
  </si>
  <si>
    <t>Die Waldknöpfe</t>
  </si>
  <si>
    <t>Marktgemeinde Fulpmes</t>
  </si>
  <si>
    <t>KINDERKRIPPE LARI-FARI GRINZENS</t>
  </si>
  <si>
    <t>Marktgemeinde Steinach am Brenner</t>
  </si>
  <si>
    <t>Swarovski-Optik KG.</t>
  </si>
  <si>
    <t>Kinderhaus Hand in Hand</t>
  </si>
  <si>
    <t>Verein für Kinder und Familien / Kinderwerkstatt Kunterbunt</t>
  </si>
  <si>
    <t>Gemeinde Seefeld in Tirol</t>
  </si>
  <si>
    <t>Soziale Einrichtungen der Barmherzigen Schwestern Zams Betriebs GmbH</t>
  </si>
  <si>
    <t>Gemeinde Polling in Tirol</t>
  </si>
  <si>
    <t>Samenkorn - Lebensprozesse ermöglichen bei Kindern und anderen Menschen</t>
  </si>
  <si>
    <t>D. Swarovski Distribution GmbH</t>
  </si>
  <si>
    <t>VOLKSHILFE TIROL</t>
  </si>
  <si>
    <t>Gemeinde Obernberg am Brenner</t>
  </si>
  <si>
    <t>SCHUELERHEIM D SALESIANER DON BOSCOS</t>
  </si>
  <si>
    <t>Kindergarten Schpumpernudl Telfs, Zentrum für selbstbestimmtes Spielen und Lernen</t>
  </si>
  <si>
    <t>Verein Schülerheim Ski-Mittelschule Neustift</t>
  </si>
  <si>
    <t>Kinderwerkstatt Grillenbichl Hall in Tirol</t>
  </si>
  <si>
    <t>MONTESSORI-VEREIN BEZIRK KITZBÜHEL</t>
  </si>
  <si>
    <t>KAPA Kinderstube</t>
  </si>
  <si>
    <t>Marktgemeinde Hopfgarten im Brixental</t>
  </si>
  <si>
    <t>Sozial- und Gesundheitssprengel Brixen - Westendorf</t>
  </si>
  <si>
    <t>KINDERKRIPPE Glückskäfer</t>
  </si>
  <si>
    <t>Das Sonnenhaus - Verein zur Betreuung von Kleinkindern in Kössen</t>
  </si>
  <si>
    <t>Eltern-Kind-Zentrum-Söllandl</t>
  </si>
  <si>
    <t>Eurotours Gesellschaft m.b.H.</t>
  </si>
  <si>
    <t>Kinderkrippe Kunterbunt Jochberg</t>
  </si>
  <si>
    <t>Gemeinde Going</t>
  </si>
  <si>
    <t>Marktgemeinde St Johann</t>
  </si>
  <si>
    <t>Gemeinde St. Ulrich am Pillersee</t>
  </si>
  <si>
    <t>Krabbelstube Vogelnest - Oberndorf</t>
  </si>
  <si>
    <t>Gemeinde Reith bei Kitzbühel</t>
  </si>
  <si>
    <t>Gemeinde Aurach bei Kitzbühel</t>
  </si>
  <si>
    <t>Gemeinde St Jakob in Haus</t>
  </si>
  <si>
    <t>Waldkinderkrippe/garten Wurzelzwerge</t>
  </si>
  <si>
    <t>Brixlegger Wichtelfamilie - private Kinderkrippe - Verein zur Betreuung von Kleinkindern</t>
  </si>
  <si>
    <t>Stebbstl</t>
  </si>
  <si>
    <t>Marktgemeinde Brixlegg</t>
  </si>
  <si>
    <t>Private Kinderbetreuung Radfelder Fröschlein</t>
  </si>
  <si>
    <t>Gemeinde Reith i.A.</t>
  </si>
  <si>
    <t>Kinderhaus Miteinander</t>
  </si>
  <si>
    <t>Kinderstube Sonnenschein</t>
  </si>
  <si>
    <t>Kinderkrippe Hand in Hand</t>
  </si>
  <si>
    <t>Kinderbetreuung Kleine Farm</t>
  </si>
  <si>
    <t>Kinderkrippe Tip Tap</t>
  </si>
  <si>
    <t>Die Mäusevilla</t>
  </si>
  <si>
    <t>Private Kinderkrippe Seezwerge</t>
  </si>
  <si>
    <t>Eltern Kind Zentrum Familientreff Kirchbichl - Angath - Bad Häring</t>
  </si>
  <si>
    <t>Kinderbetreuung Stadtmäuse Kufstein</t>
  </si>
  <si>
    <t>Villa Wirbelwind, Privatkindergarten</t>
  </si>
  <si>
    <t>die Wonne-Proppen</t>
  </si>
  <si>
    <t>Kinderkrippe Angerberger Knirpse</t>
  </si>
  <si>
    <t>Kongregation d Barmh Schwestern</t>
  </si>
  <si>
    <t>KINDERKRIPPE KULLAPUP</t>
  </si>
  <si>
    <t>Hotel Belvedere GmbH</t>
  </si>
  <si>
    <t>a.ö. Krankenhaus St. Vinzenz Betriebs GmbH</t>
  </si>
  <si>
    <t>Schulverein der Katharina Lins Schulen</t>
  </si>
  <si>
    <t>Osttiroler Kinderbetreuungszentrum (O.K-Zentrum)</t>
  </si>
  <si>
    <t>Marktgemeinde Nußdorf-Debant</t>
  </si>
  <si>
    <t>Gemeinde TRISTACH</t>
  </si>
  <si>
    <t>Gemeinde Prägraten am Großvenediger</t>
  </si>
  <si>
    <t>Gemeinde St.Johann im Walde</t>
  </si>
  <si>
    <t>"Together" Betreuungszentrum Breitenwang</t>
  </si>
  <si>
    <t>Eltern - Kind - Zentrum - Lechtal - Villa Kunterbunt</t>
  </si>
  <si>
    <t>Stadtgemeinde Vils</t>
  </si>
  <si>
    <t>Gemeinde Weißenbach am Lech</t>
  </si>
  <si>
    <t>Hopp Hopp Hopp - Verein zur Betreuung von Kindern in Mayrhofen</t>
  </si>
  <si>
    <t>Drei-Käse-Hoch-Verein zur Betreuung von Kleinkinder Zell am Ziller</t>
  </si>
  <si>
    <t>Verein der Waldorfpädagogik - Schwaz/Tirol</t>
  </si>
  <si>
    <t>Röm.-kath. Pfarre Jenbach</t>
  </si>
  <si>
    <t>Kinder-Reich Maurach</t>
  </si>
  <si>
    <t>E-M-U - Einzigartig - Mutig - Unvergleichlich Kinderkrippe - E-M-U</t>
  </si>
  <si>
    <t>Die Sterne - Wiesing</t>
  </si>
  <si>
    <t>Waldkinder Zillertal</t>
  </si>
  <si>
    <t>Marktgemeinde Zell am Ziller</t>
  </si>
  <si>
    <t>Kindergarten der Vielfalt, St. Martin, Schwaz</t>
  </si>
  <si>
    <t>buero@scheuchenstuel.at</t>
  </si>
  <si>
    <t>info@ri-ra-rutsch.net</t>
  </si>
  <si>
    <t>kinderkrippe@zwergenstube-arzl.at</t>
  </si>
  <si>
    <t>direktion.caritas@dibk.at</t>
  </si>
  <si>
    <t>gemeinde@rietz.at</t>
  </si>
  <si>
    <t>tapperlix@gmx.at</t>
  </si>
  <si>
    <t>hochzirl@waldkiebitze.at</t>
  </si>
  <si>
    <t>vereinsonnenhaus@gmail.com</t>
  </si>
  <si>
    <t>gemeinde@fieberbrunn.at</t>
  </si>
  <si>
    <t>oberlangkampfen@kleinefarm.eu</t>
  </si>
  <si>
    <t>stadtmaeuse.kufstein@gmail.com</t>
  </si>
  <si>
    <t>baby-2018@gmx.at</t>
  </si>
  <si>
    <t>info@waldkinder-zillertal.at</t>
  </si>
  <si>
    <t>buchhaltung@hippach-schwendau.at</t>
  </si>
  <si>
    <t>gemeinde@strass.tirol.gv.at</t>
  </si>
  <si>
    <t>GKZ</t>
  </si>
  <si>
    <t>2019/20</t>
  </si>
  <si>
    <t>Obex Sabrina</t>
  </si>
  <si>
    <t>Löffler Daniela</t>
  </si>
  <si>
    <t>Adresse des Erhalters:</t>
  </si>
  <si>
    <t>Name des vertretungsbefugten Organs:</t>
  </si>
  <si>
    <t>Kinderkrippe Innsbruck ATPünktchen ISD</t>
  </si>
  <si>
    <t>Kinderkrippe Innsbruck Gumppstraße Pradl</t>
  </si>
  <si>
    <t>Kinderkrippe Innsbruck Integrative Kinderkrippe EDI</t>
  </si>
  <si>
    <t>Kinderkrippe Innsbruck Wirtschaftskammer ISD</t>
  </si>
  <si>
    <t>Kindergarten Innsbruck in der Au</t>
  </si>
  <si>
    <t>Kinderkrippe Innsbruck Igls Zwergenburg</t>
  </si>
  <si>
    <t>Kinderkrippe Innsbruck CaLaTi Betriebskinderkrippe</t>
  </si>
  <si>
    <t>Kinderkrippe Längenfeld Huben</t>
  </si>
  <si>
    <t>Hort Arzl im Pitztal</t>
  </si>
  <si>
    <t>Kinderkrippe Tarrenz</t>
  </si>
  <si>
    <t>Kindergarten Längenfeld Altersheim</t>
  </si>
  <si>
    <t>Kindergarten Längenfeld Huben</t>
  </si>
  <si>
    <t>Kindergarten Längenfeld Unterried</t>
  </si>
  <si>
    <t>Kindergarten Längenfeld Dorf</t>
  </si>
  <si>
    <t>Kinderkrippe Reith bei Seefeld</t>
  </si>
  <si>
    <t>Kinderkrippe Ampass Verein KK Ampass</t>
  </si>
  <si>
    <t>Kinderkrippe Navis</t>
  </si>
  <si>
    <t>Kinderkrippe Pettnau</t>
  </si>
  <si>
    <t>Kindergarten Absam Eichat Kinderzentrum</t>
  </si>
  <si>
    <t>Kinderkrippe Trins</t>
  </si>
  <si>
    <t>Hort Fulpmes Salesianer Don Boscos</t>
  </si>
  <si>
    <t>Kinderkrippe Tulfes</t>
  </si>
  <si>
    <t>Kinderkrippe St. Johann i.T. Bezirkskrankenhaus</t>
  </si>
  <si>
    <t>Kindergarten Oberndorf Volkshilfe</t>
  </si>
  <si>
    <t>Kinderkrippe Schwendt</t>
  </si>
  <si>
    <t>Hort Walchsee Seezwerge</t>
  </si>
  <si>
    <t>Kindergarten Kufstein Sparchen 1</t>
  </si>
  <si>
    <t>Hort Langkampfen</t>
  </si>
  <si>
    <t>Kindergarten Wörgl Stelzhamerstraße</t>
  </si>
  <si>
    <t>Kinderkrippe Wörgl Fritz-Atzl-Straße 6</t>
  </si>
  <si>
    <t>Kinderkrippe Wörgl Montessorihaus</t>
  </si>
  <si>
    <t>Kindergarten Wörgl Montessorihaus</t>
  </si>
  <si>
    <t>Kindergarten Thiersee Bäckenbichl</t>
  </si>
  <si>
    <t>Kindergarten Kufstein Sparchen 2</t>
  </si>
  <si>
    <t>Kinderkrippe Ischgl</t>
  </si>
  <si>
    <t>Kinderkrippe Kappl</t>
  </si>
  <si>
    <t>Kindergarten St. Johann im Walde</t>
  </si>
  <si>
    <t>Kindergarten Jungholz</t>
  </si>
  <si>
    <t>Hort Nesselwängle</t>
  </si>
  <si>
    <t>Hort Ried im Zillertal</t>
  </si>
  <si>
    <t>Hort Uderns</t>
  </si>
  <si>
    <t>IBAN</t>
  </si>
  <si>
    <t>Kinderkrippe Innsbruck Finchen Frauen im Brennpunkt</t>
  </si>
  <si>
    <t>Kinderkrippe</t>
  </si>
  <si>
    <t>Kindergarten</t>
  </si>
  <si>
    <t>Übungshort</t>
  </si>
  <si>
    <t>Hort</t>
  </si>
  <si>
    <t>Private Kinderkrippe Pünktchen und Anton</t>
  </si>
  <si>
    <t>leitung@kindundco.at</t>
  </si>
  <si>
    <t>Kindergarten Innsbruck Kinderoase</t>
  </si>
  <si>
    <t>Kinderoase Innsbruck</t>
  </si>
  <si>
    <t>kinderoase.innsbruck@gmail.com</t>
  </si>
  <si>
    <t>Integrationskinderkrippe</t>
  </si>
  <si>
    <t>Kinderstiftung David</t>
  </si>
  <si>
    <t>info@kinderkrippe-pradl.at</t>
  </si>
  <si>
    <t>"Hoffnung für Kinder"</t>
  </si>
  <si>
    <t>Integrationskindergarten</t>
  </si>
  <si>
    <t>info@slw.at</t>
  </si>
  <si>
    <t>röm.-kath. Pfarrkirche Innsbruck-Mariahilf</t>
  </si>
  <si>
    <t>Übungskinderkrippe</t>
  </si>
  <si>
    <t>Bundesbildungsanstalt für Elementarpädagogik</t>
  </si>
  <si>
    <t>av.bafep@tsn.at</t>
  </si>
  <si>
    <t>Übungskindergarten</t>
  </si>
  <si>
    <t>Integrationshort</t>
  </si>
  <si>
    <t>Kleingruppenkindergarten</t>
  </si>
  <si>
    <t>maxundmoritz.imst@aon.at</t>
  </si>
  <si>
    <t>Gemeinde Rietz</t>
  </si>
  <si>
    <t>Kleingruppenhort</t>
  </si>
  <si>
    <t>Waldkindergarten</t>
  </si>
  <si>
    <t>Amt der Tiroler Landesregierung - Kindergarten Mils Integration Amanda</t>
  </si>
  <si>
    <t>direktion@zentrum-mils.tsn.at</t>
  </si>
  <si>
    <t>Waldkinderkrippe</t>
  </si>
  <si>
    <t>Amt der Tiroler Landesregierung - Landeskinderheim Axams</t>
  </si>
  <si>
    <t>schuelerheim.fulpmes@donbosco.at</t>
  </si>
  <si>
    <t>Pletzer Resorts Holding GmbH</t>
  </si>
  <si>
    <t>Gemeindeverband Bezirkskrankenhaus St.Johann i.T.</t>
  </si>
  <si>
    <t>info@khsj.at</t>
  </si>
  <si>
    <t>Gemeinde Rettenschöss</t>
  </si>
  <si>
    <t>Kinderkrippe Schwoich Leni's Waldzwerge Waldkinderkrippe</t>
  </si>
  <si>
    <t>Waldkinderkrippe Leni’s Waldzwerge</t>
  </si>
  <si>
    <t>verein@waldzwerge.tirol</t>
  </si>
  <si>
    <t>Festungszwerge</t>
  </si>
  <si>
    <t>Lernen fürs Leben</t>
  </si>
  <si>
    <t>kinderhaus@montessori-woergl.at</t>
  </si>
  <si>
    <t>gemeinde@niederndorferberg.tirol.gv.at</t>
  </si>
  <si>
    <t>gemeindeamt@angath.tirol.gv.at</t>
  </si>
  <si>
    <t>office@tagesmuetter-landeck.at</t>
  </si>
  <si>
    <t>Gemeinde Zams</t>
  </si>
  <si>
    <t>kassier@abfaltersbach.at</t>
  </si>
  <si>
    <t>office@mutterhaus-zams.at</t>
  </si>
  <si>
    <t>Gemeinde Jungholz</t>
  </si>
  <si>
    <t>buchhaltung@sdvz.at</t>
  </si>
  <si>
    <t>Kinderkrippe Schwaz Falkensteinstraße</t>
  </si>
  <si>
    <t>Kindergarten Schwaz Falkensteinstraße</t>
  </si>
  <si>
    <t>AT93 1400 0668 1006 3131</t>
  </si>
  <si>
    <t>AT08 3600 0000 0063 2943</t>
  </si>
  <si>
    <t>AT15 2050 3033 0156 2587</t>
  </si>
  <si>
    <t>AT31 1200 0518 8202 4701</t>
  </si>
  <si>
    <t>AT98 2050 3033 0224 2130</t>
  </si>
  <si>
    <t>AT20 2050 3033 0192 0330</t>
  </si>
  <si>
    <t>AT42 2050 3000 0004 5948</t>
  </si>
  <si>
    <t>AT54 5700 0001 2018 5830</t>
  </si>
  <si>
    <t>AT41 2050 3033 0194 9925</t>
  </si>
  <si>
    <t>AT51 2050 3000 0020 2150</t>
  </si>
  <si>
    <t>AT03 2050 3000 0020 4081</t>
  </si>
  <si>
    <t>AT76 2050 3033 0169 1469</t>
  </si>
  <si>
    <t>AT70 3600 0000 0062 4940</t>
  </si>
  <si>
    <t>AT21 3631 0000 0021 7745</t>
  </si>
  <si>
    <t>AT27 2050 3033 0182 0100</t>
  </si>
  <si>
    <t>AT20 5700 0001 2004 3076</t>
  </si>
  <si>
    <t>AT93 5700 0540 1100 4166</t>
  </si>
  <si>
    <t>AT40 5700 0002 0008 6146</t>
  </si>
  <si>
    <t>AT32 1600 0001 1104 7022</t>
  </si>
  <si>
    <t>AT86 2050 3000 0000 8490</t>
  </si>
  <si>
    <t>AT18 4239 0009 0008 1813</t>
  </si>
  <si>
    <t>AT22 2050 3033 0025 7908</t>
  </si>
  <si>
    <t>AT43 3600 0000 0144 8471</t>
  </si>
  <si>
    <t>AT55 2050 3033 0067 6354</t>
  </si>
  <si>
    <t>AT63 1600 0001 0035 2893</t>
  </si>
  <si>
    <t>AT74 2011 1839 2957 3200</t>
  </si>
  <si>
    <t>AT92 5700 0300 5559 8131</t>
  </si>
  <si>
    <t>AT44 2050 3012 0101 5813</t>
  </si>
  <si>
    <t>AT96 5700 0300 5536 4483</t>
  </si>
  <si>
    <t>AT37 1100 0079 0304 7400</t>
  </si>
  <si>
    <t>AT53 3600 0000 0150 9207</t>
  </si>
  <si>
    <t>AT16 5700 0210 1104 3534</t>
  </si>
  <si>
    <t>AT70 2050 3033 0226 8242</t>
  </si>
  <si>
    <t>AT33 1200 0843 1402 8500</t>
  </si>
  <si>
    <t>AT52 5700 0540 1100 8978</t>
  </si>
  <si>
    <t>AT39 1200 0518 8201 9901</t>
  </si>
  <si>
    <t>AT22 1600 0001 1412 7728</t>
  </si>
  <si>
    <t>AT76 2050 3000 0007 6182</t>
  </si>
  <si>
    <t>AT24 5700 0200 1108 0090</t>
  </si>
  <si>
    <t>AT46 0100 0000 0541 0200</t>
  </si>
  <si>
    <t>AT27 5700 0002 1003 9744</t>
  </si>
  <si>
    <t>AT04 3600 0000 0089 9377</t>
  </si>
  <si>
    <t>AT34 5700 0300 5549 3542</t>
  </si>
  <si>
    <t>AT74 2050 3016 0000 1687</t>
  </si>
  <si>
    <t>AT30 1600 0001 0063 9831</t>
  </si>
  <si>
    <t>AT61 5700 0002 1000 1011</t>
  </si>
  <si>
    <t>AT84 5700 0300 5320 9456</t>
  </si>
  <si>
    <t>AT43 2050 3033 0066 2602</t>
  </si>
  <si>
    <t>AT97 3600 0000 0067 0141</t>
  </si>
  <si>
    <t>AT26 3633 6000 0251 4776</t>
  </si>
  <si>
    <t>AT30 3600 0000 0666 2746</t>
  </si>
  <si>
    <t>AT63 5700 0002 9000 3180</t>
  </si>
  <si>
    <t>AT77 3632 4000 0027 0017</t>
  </si>
  <si>
    <t>AT76 3631 6000 0402 0095</t>
  </si>
  <si>
    <t>AT97 3626 8000 0002 0453</t>
  </si>
  <si>
    <t>AT70 2050 2000 0084 5990</t>
  </si>
  <si>
    <t>AT93 3620 7000 0002 0248</t>
  </si>
  <si>
    <t>AT08 3631 6000 0602 0101</t>
  </si>
  <si>
    <t>AT07 3629 1000 0002 0503</t>
  </si>
  <si>
    <t>AT79 3631 6000 0043 5503</t>
  </si>
  <si>
    <t>AT43 3635 3000 0002 0321</t>
  </si>
  <si>
    <t>AT30 3629 1000 0022 0103</t>
  </si>
  <si>
    <t>AT82 3600 0000 0661 0109</t>
  </si>
  <si>
    <t>AT30 2050 2000 0083 1966</t>
  </si>
  <si>
    <t>AT29 3633 6000 0270 5036</t>
  </si>
  <si>
    <t>AT63 1400 0668 1002 2931</t>
  </si>
  <si>
    <t>AT37 2050 2000 0000 9183</t>
  </si>
  <si>
    <t>AT66 2050 2000 0000 0125</t>
  </si>
  <si>
    <t>AT85 3631 6000 0146 2043</t>
  </si>
  <si>
    <t>AT66 2050 2014 0000 0640</t>
  </si>
  <si>
    <t>AT39 3631 6000 0249 6891</t>
  </si>
  <si>
    <t>AT16 3600 0000 0622 3200</t>
  </si>
  <si>
    <t>AT13 3629 1000 0032 0416</t>
  </si>
  <si>
    <t>AT30 3633 6000 0252 0039</t>
  </si>
  <si>
    <t>AT59 3635 9000 0012 0204</t>
  </si>
  <si>
    <t>AT64 4239 0005 0006 2200</t>
  </si>
  <si>
    <t>AT28 3633 6000 0262 0664</t>
  </si>
  <si>
    <t>AT20 3635 3000 0012 0063</t>
  </si>
  <si>
    <t>AT79 3620 7000 0012 0022</t>
  </si>
  <si>
    <t>AT25 2050 2009 0000 0910</t>
  </si>
  <si>
    <t>AT02 3635 3000 0022 0103</t>
  </si>
  <si>
    <t>AT21 2050 3000 0002 9157</t>
  </si>
  <si>
    <t>AT57 2050 2000 0002 8514</t>
  </si>
  <si>
    <t>AT15 3635 1000 0022 0558</t>
  </si>
  <si>
    <t>AT50 3626 0000 0054 2811</t>
  </si>
  <si>
    <t>AT49 5700 0002 7000 3002</t>
  </si>
  <si>
    <t>AT18 3631 4000 0802 0653</t>
  </si>
  <si>
    <t>AT40 3620 9000 0012 4594</t>
  </si>
  <si>
    <t>AT25 3620 9000 0012 0014</t>
  </si>
  <si>
    <t>AT36 3633 6000 0772 0295</t>
  </si>
  <si>
    <t>AT75 5700 0001 4000 3037</t>
  </si>
  <si>
    <t>AT06 2050 3007 0000 1506</t>
  </si>
  <si>
    <t>AT45 3600 0000 0072 4427</t>
  </si>
  <si>
    <t>AT15 3600 0000 0410 4253</t>
  </si>
  <si>
    <t>AT71 3628 1000 0012 0378</t>
  </si>
  <si>
    <t>AT56 3628 5000 0004 3513</t>
  </si>
  <si>
    <t>AT72 3627 3000 0009 1785</t>
  </si>
  <si>
    <t>AT76 3631 4000 0226 0040</t>
  </si>
  <si>
    <t>AT91 3635 1000 0022 0160</t>
  </si>
  <si>
    <t>AT96 3632 9000 0002 0651</t>
  </si>
  <si>
    <t>AT58 3620 0000 0002 0040</t>
  </si>
  <si>
    <t>AT67 1200 0520 3527 2801</t>
  </si>
  <si>
    <t>AT59 3600 0000 0132 3344</t>
  </si>
  <si>
    <t>AT10 3636 2000 0703 1933</t>
  </si>
  <si>
    <t>AT52 3627 3000 0012 0469</t>
  </si>
  <si>
    <t>AT35 3634 7000 0002 0107</t>
  </si>
  <si>
    <t>AT91 3600 0000 0122 0045</t>
  </si>
  <si>
    <t>AT44 3636 2000 0602 3006</t>
  </si>
  <si>
    <t>AT61 3600 0000 0074 1793</t>
  </si>
  <si>
    <t>AT71 3620 9000 0002 0149</t>
  </si>
  <si>
    <t>AT20 5700 0200 1105 6785</t>
  </si>
  <si>
    <t>AT57 2050 3018 0000 0182</t>
  </si>
  <si>
    <t>AT34 3620 0000 0004 6953</t>
  </si>
  <si>
    <t>AT34 3626 0000 0001 0181</t>
  </si>
  <si>
    <t>AT59 3636 2000 0500 5400</t>
  </si>
  <si>
    <t>AT51 3631 4000 0026 0059</t>
  </si>
  <si>
    <t>AT10 3636 2000 0007 5481</t>
  </si>
  <si>
    <t>AT46 3636 2000 0500 6507</t>
  </si>
  <si>
    <t>AT71 3626 0000 0011 0007</t>
  </si>
  <si>
    <t>AT59 3633 6000 0490 5717</t>
  </si>
  <si>
    <t>AT36 3628 5000 0112 0088</t>
  </si>
  <si>
    <t>AT10 3620 9000 0022 0194</t>
  </si>
  <si>
    <t>AT20 2050 3033 0107 7206</t>
  </si>
  <si>
    <t>AT17 3632 9000 0082 0092</t>
  </si>
  <si>
    <t>AT18 3633 6000 0490 5097</t>
  </si>
  <si>
    <t>AT70 3628 5000 0102 0148</t>
  </si>
  <si>
    <t>AT74 3636 2000 0016 4830</t>
  </si>
  <si>
    <t>AT10 3600 0000 0080 7313</t>
  </si>
  <si>
    <t>AT08 3633 6000 0034 0166</t>
  </si>
  <si>
    <t>AT83 3631 0000 0002 0107</t>
  </si>
  <si>
    <t>AT42 2050 3033 0211 5583</t>
  </si>
  <si>
    <t>AT92 3633 6000 0160 0139</t>
  </si>
  <si>
    <t>AT66 3636 2000 0802 0034</t>
  </si>
  <si>
    <t>AT47 2050 3007 0102 2857</t>
  </si>
  <si>
    <t>AT41 2050 3018 0000 1537</t>
  </si>
  <si>
    <t>AT38 3633 6000 0252 4551</t>
  </si>
  <si>
    <t>AT79 3620 9000 0032 0705</t>
  </si>
  <si>
    <t>AT95 3636 2000 0402 0202</t>
  </si>
  <si>
    <t>AT77 3636 2000 0702 1900</t>
  </si>
  <si>
    <t>AT62 3633 6000 0031 0094</t>
  </si>
  <si>
    <t>AT55 3626 0000 0052 0023</t>
  </si>
  <si>
    <t>AT08 1200 0529 7601 0903</t>
  </si>
  <si>
    <t>AT84 3628 1000 0002 0040</t>
  </si>
  <si>
    <t>AT59 3633 7000 0002 0016</t>
  </si>
  <si>
    <t>AT41 3633 6000 0752 3004</t>
  </si>
  <si>
    <t>AT24 3632 9000 0022 8072</t>
  </si>
  <si>
    <t>AT28 3626 0000 0032 0010</t>
  </si>
  <si>
    <t>AT21 3626 0000 0022 0129</t>
  </si>
  <si>
    <t>AT74 5700 0002 7000 3037</t>
  </si>
  <si>
    <t>AT18 3635 1000 0022 3123</t>
  </si>
  <si>
    <t>AT11 3600 0000 0112 0120</t>
  </si>
  <si>
    <t>AT84 3631 4000 0502 0128</t>
  </si>
  <si>
    <t>AT10 3632 2000 0402 0186</t>
  </si>
  <si>
    <t>AT98 3626 0000 0042 0018</t>
  </si>
  <si>
    <t>AT22 3620 9000 0002 6948</t>
  </si>
  <si>
    <t>AT65 3632 9000 0022 8304</t>
  </si>
  <si>
    <t>AT30 3632 9000 0052 0031</t>
  </si>
  <si>
    <t>AT47 3632 9000 0035 0363</t>
  </si>
  <si>
    <t>AT39 3600 0000 0062 8602</t>
  </si>
  <si>
    <t>AT74 3633 6000 0840 5110</t>
  </si>
  <si>
    <t>AT10 5700 0002 7004 8227</t>
  </si>
  <si>
    <t>AT70 3635 1000 0023 7610</t>
  </si>
  <si>
    <t>AT20 2050 3018 0000 3855</t>
  </si>
  <si>
    <t>AT29 3632 9000 0062 0153</t>
  </si>
  <si>
    <t>AT44 3632 2000 0402 0350</t>
  </si>
  <si>
    <t>AT32 3620 0000 0004 3885</t>
  </si>
  <si>
    <t>AT37 3600 0000 0071 6811</t>
  </si>
  <si>
    <t>AT82 5700 0001 6005 1550</t>
  </si>
  <si>
    <t>AT87 2050 5000 0002 6310</t>
  </si>
  <si>
    <t>AT35 3626 2000 0004 6722</t>
  </si>
  <si>
    <t>AT22 3624 5000 0002 0172</t>
  </si>
  <si>
    <t>AT14 3626 3000 0602 3071</t>
  </si>
  <si>
    <t>AT47 3621 5000 0005 2852</t>
  </si>
  <si>
    <t>AT49 3626 2000 0004 3075</t>
  </si>
  <si>
    <t>AT16 3621 5000 0002 1691</t>
  </si>
  <si>
    <t>AT49 2050 6018 0000 0117</t>
  </si>
  <si>
    <t>AT66 3634 9000 0002 0024</t>
  </si>
  <si>
    <t>AT12 2050 5005 0000 1938</t>
  </si>
  <si>
    <t>AT74 3626 3000 0422 0604</t>
  </si>
  <si>
    <t>AT68 2050 6004 0000 5468</t>
  </si>
  <si>
    <t>AT54 1200 0006 0275 7007</t>
  </si>
  <si>
    <t>AT54 3626 3000 0406 3921</t>
  </si>
  <si>
    <t>AT50 3623 2000 0002 0412</t>
  </si>
  <si>
    <t>AT64 2050 5000 0031 3262</t>
  </si>
  <si>
    <t>AT92 2050 5000 0030 7520</t>
  </si>
  <si>
    <t>AT46 4239 0020 1001 0017</t>
  </si>
  <si>
    <t>AT39 2050 5001 0000 4977</t>
  </si>
  <si>
    <t>AT93 3626 3000 0526 0005</t>
  </si>
  <si>
    <t>AT37 3635 4000 0002 1006</t>
  </si>
  <si>
    <t>AT51 3626 3000 0402 0228</t>
  </si>
  <si>
    <t>AT89 3634 9000 0102 0262</t>
  </si>
  <si>
    <t>AT57 3626 3000 0804 9306</t>
  </si>
  <si>
    <t>AT77 3624 5000 0103 7100</t>
  </si>
  <si>
    <t>AT80 3626 3000 0432 0115</t>
  </si>
  <si>
    <t>AT70 3626 3000 0102 0452</t>
  </si>
  <si>
    <t>AT77 3626 2000 0002 0164</t>
  </si>
  <si>
    <t>AT13 3626 4000 0012 0634</t>
  </si>
  <si>
    <t>AT34 3626 3000 0220 0038</t>
  </si>
  <si>
    <t>AT18 2050 5004 0000 3851</t>
  </si>
  <si>
    <t>AT88 2050 5000 0001 2906</t>
  </si>
  <si>
    <t>AT55 3635 8000 0322 0498</t>
  </si>
  <si>
    <t>AT78 3635 8000 0019 6691</t>
  </si>
  <si>
    <t>AT67 4239 0000 2001 7391</t>
  </si>
  <si>
    <t>AT84 3626 7000 0005 1441</t>
  </si>
  <si>
    <t>AT65 3635 8000 0322 0415</t>
  </si>
  <si>
    <t>AT31 2050 6077 0001 2540</t>
  </si>
  <si>
    <t>AT37 2050 8000 0141 4101</t>
  </si>
  <si>
    <t>AT03 2050 8000 0001 9950</t>
  </si>
  <si>
    <t>AT12 2050 6077 0003 1797</t>
  </si>
  <si>
    <t>AT53 3635 8000 0502 0078</t>
  </si>
  <si>
    <t>AT78 3635 8000 0902 9802</t>
  </si>
  <si>
    <t>AT07 3620 3000 0202 0501</t>
  </si>
  <si>
    <t>AT52 3635 8000 0602 0069</t>
  </si>
  <si>
    <t>AT53 3635 8000 0069 1550</t>
  </si>
  <si>
    <t>AT15 3635 8000 0190 7062</t>
  </si>
  <si>
    <t>AT66 4239 0000 9004 1127</t>
  </si>
  <si>
    <t>AT23 2050 6077 0002 5294</t>
  </si>
  <si>
    <t>AT93 2050 6000 0002 4257</t>
  </si>
  <si>
    <t>AT05 3633 9000 0002 0008</t>
  </si>
  <si>
    <t>AT02 3635 8000 0860 8929</t>
  </si>
  <si>
    <t>AT56 2050 6004 0000 5393</t>
  </si>
  <si>
    <t>AT57 3635 8000 0702 0340</t>
  </si>
  <si>
    <t>AT86 3627 9000 0002 0305</t>
  </si>
  <si>
    <t>AT21 2050 8000 0000 1099</t>
  </si>
  <si>
    <t>AT12 3622 3000 0003 6467</t>
  </si>
  <si>
    <t>AT69 2050 6077 0010 7498</t>
  </si>
  <si>
    <t>AT77 2050 6077 0001 6368</t>
  </si>
  <si>
    <t>AT41 5700 0002 5000 3007</t>
  </si>
  <si>
    <t>AT51 2050 6077 0008 5900</t>
  </si>
  <si>
    <t>AT60 3626 9000 0004 4685</t>
  </si>
  <si>
    <t>AT27 3635 8000 0015 2892</t>
  </si>
  <si>
    <t>AT76 3626 7000 0002 0933</t>
  </si>
  <si>
    <t>AT97 3626 9000 0012 9379</t>
  </si>
  <si>
    <t>AT50 3626 9000 0004 7290</t>
  </si>
  <si>
    <t>AT59 3626 9000 0002 0065</t>
  </si>
  <si>
    <t>AT32 2050 8000 0000 2162</t>
  </si>
  <si>
    <t>AT09 3635 8000 0086 3159</t>
  </si>
  <si>
    <t>AT34 4239 0001 3020 0964</t>
  </si>
  <si>
    <t>AT51 2050 6077 0111 9823</t>
  </si>
  <si>
    <t>AT04 3635 8000 0902 0173</t>
  </si>
  <si>
    <t>AT36 3631 8000 0026 0018</t>
  </si>
  <si>
    <t>AT77 3635 8000 0452 0193</t>
  </si>
  <si>
    <t>AT70 3631 8000 0126 0058</t>
  </si>
  <si>
    <t>AT32 3635 7000 0002 0305</t>
  </si>
  <si>
    <t>AT34 3635 8000 0252 0245</t>
  </si>
  <si>
    <t>AT41 3635 8000 0253 4766</t>
  </si>
  <si>
    <t>AT26 3635 8000 0372 0182</t>
  </si>
  <si>
    <t>AT43 3635 8000 0322 0423</t>
  </si>
  <si>
    <t>AT17 3635 8000 0312 0011</t>
  </si>
  <si>
    <t>AT06 3635 8000 0313 1364</t>
  </si>
  <si>
    <t>AT67 3635 8000 0342 0296</t>
  </si>
  <si>
    <t>AT64 3635 8000 0302 0807</t>
  </si>
  <si>
    <t>AT73 2050 6077 0006 6298</t>
  </si>
  <si>
    <t>AT82 3635 8000 0752 0216</t>
  </si>
  <si>
    <t>AT82 3622 3000 0002 0560</t>
  </si>
  <si>
    <t>AT08 3620 3000 0002 1022</t>
  </si>
  <si>
    <t>AT18 3635 8000 0112 0047</t>
  </si>
  <si>
    <t>AT71 2050 6001 0000 9828</t>
  </si>
  <si>
    <t>AT08 4239 0005 0028 0100</t>
  </si>
  <si>
    <t>AT70 3635 9000 0012 0006</t>
  </si>
  <si>
    <t>AT74 3635 9000 0142 0025</t>
  </si>
  <si>
    <t>AT10 4239 0005 0005 6382</t>
  </si>
  <si>
    <t>AT77 3635 9000 0002 0164</t>
  </si>
  <si>
    <t>AT49 3631 5000 0012 0022</t>
  </si>
  <si>
    <t>AT43 2050 2006 0100 7107</t>
  </si>
  <si>
    <t>AT08 3628 3000 0002 0040</t>
  </si>
  <si>
    <t>AT33 3635 9000 0102 0056</t>
  </si>
  <si>
    <t>AT53 3625 2000 0026 0042</t>
  </si>
  <si>
    <t>AT78 3631 5000 0002 0172</t>
  </si>
  <si>
    <t>AT47 4239 0005 3000 8831</t>
  </si>
  <si>
    <t>AT77 3624 8000 0002 0040</t>
  </si>
  <si>
    <t>AT24 3635 9000 0071 0012</t>
  </si>
  <si>
    <t>AT15 4239 0005 2028 0016</t>
  </si>
  <si>
    <t>AT43 3635 9000 0120 0005</t>
  </si>
  <si>
    <t>AT63 3635 9000 0102 0486</t>
  </si>
  <si>
    <t>AT96 3635 9000 0152 0121</t>
  </si>
  <si>
    <t>AT82 3635 9000 0032 0192</t>
  </si>
  <si>
    <t>AT18 3635 9000 0062 0104</t>
  </si>
  <si>
    <t>AT23 3635 9000 0052 0007</t>
  </si>
  <si>
    <t>AT43 3635 9000 0042 0125</t>
  </si>
  <si>
    <t>AT71 3635 9000 0132 0266</t>
  </si>
  <si>
    <t>AT29 4239 0005 0028 0207</t>
  </si>
  <si>
    <t>AT98 3635 9000 0112 0542</t>
  </si>
  <si>
    <t>AT54 5700 0300 5338 9640</t>
  </si>
  <si>
    <t>AT51 3624 8000 0032 0044</t>
  </si>
  <si>
    <t>AT56 3624 8000 0042 0349</t>
  </si>
  <si>
    <t>AT68 3624 8000 0050 1031</t>
  </si>
  <si>
    <t>AT52 3635 9000 0022 0046</t>
  </si>
  <si>
    <t>AT53 3635 9000 0102 1054</t>
  </si>
  <si>
    <t>AT58 4239 0005 3000 3007</t>
  </si>
  <si>
    <t>AT53 3637 3000 0012 0048</t>
  </si>
  <si>
    <t>AT14 3600 0000 0922 2282</t>
  </si>
  <si>
    <t>AT65 4073 0000 0001 0650</t>
  </si>
  <si>
    <t>AT36 2050 7000 0000 5199</t>
  </si>
  <si>
    <t>AT72 3637 3000 0022 0004</t>
  </si>
  <si>
    <t>AT69 3636 8000 0003 7044</t>
  </si>
  <si>
    <t>AT28 3637 8000 0126 5073</t>
  </si>
  <si>
    <t>AT69 3600 0000 0902 0405</t>
  </si>
  <si>
    <t>AT66 3638 6000 0012 0816</t>
  </si>
  <si>
    <t>AT10 2050 7000 0000 3533</t>
  </si>
  <si>
    <t>AT26 3636 8000 0601 0011</t>
  </si>
  <si>
    <t>AT54 3637 8000 0326 3290</t>
  </si>
  <si>
    <t>AT61 3636 8000 0108 0035</t>
  </si>
  <si>
    <t>AT56 3600 0000 0912 7630</t>
  </si>
  <si>
    <t>AT73 3638 6000 0001 0207</t>
  </si>
  <si>
    <t>AT70 4073 0000 3000 0050</t>
  </si>
  <si>
    <t>AT49 3636 8000 0502 0003</t>
  </si>
  <si>
    <t>AT90 3600 0000 0912 7697</t>
  </si>
  <si>
    <t>AT68 3600 0000 0903 0123</t>
  </si>
  <si>
    <t>AT83 3636 8000 0302 0609</t>
  </si>
  <si>
    <t>AT18 3636 8000 0402 0491</t>
  </si>
  <si>
    <t>AT67 3600 0000 0960 0016</t>
  </si>
  <si>
    <t>AT41 3636 8000 0206 0192</t>
  </si>
  <si>
    <t>AT90 3637 3000 0002 0248</t>
  </si>
  <si>
    <t>AT51 3637 8000 0226 8027</t>
  </si>
  <si>
    <t>AT31 5700 0001 7000 3116</t>
  </si>
  <si>
    <t>AT89 3600 0000 0914 7794</t>
  </si>
  <si>
    <t>AT66 3637 3000 0012 0881</t>
  </si>
  <si>
    <t>AT53 3600 0000 0912 1864</t>
  </si>
  <si>
    <t>AT16 3636 8000 0402 2273</t>
  </si>
  <si>
    <t>AT83 3600 0000 0914 0724</t>
  </si>
  <si>
    <t>AT13 4239 0005 3000 1004</t>
  </si>
  <si>
    <t>AT58 5700 0300 5326 1237</t>
  </si>
  <si>
    <t>AT03 3699 0000 0902 2948</t>
  </si>
  <si>
    <t>AT32 4239 0001 7000 7278</t>
  </si>
  <si>
    <t>AT89 3622 0000 0002 0255</t>
  </si>
  <si>
    <t>AT64 3699 0000 0942 0035</t>
  </si>
  <si>
    <t>AT57 3621 9000 0005 1003</t>
  </si>
  <si>
    <t>AT52 3699 0000 0862 0486</t>
  </si>
  <si>
    <t>AT32 3621 9000 0032 0143</t>
  </si>
  <si>
    <t>AT91 2050 9000 0012 6516</t>
  </si>
  <si>
    <t>AT96 3622 0000 0002 0032</t>
  </si>
  <si>
    <t>AT15 3699 0000 0843 0159</t>
  </si>
  <si>
    <t>AT17 2050 9000 0012 6490</t>
  </si>
  <si>
    <t>AT14 3699 0000 0821 1054</t>
  </si>
  <si>
    <t>AT11 2050 9003 0012 6646</t>
  </si>
  <si>
    <t>AT52 3622 0000 0012 0055</t>
  </si>
  <si>
    <t>AT85 3622 0000 0022 3057</t>
  </si>
  <si>
    <t>AT69 3622 0000 0032 5001</t>
  </si>
  <si>
    <t>AT48 3699 0000 0891 0200</t>
  </si>
  <si>
    <t>AT38 3633 3000 0031 0250</t>
  </si>
  <si>
    <t>AT92 3633 3000 0001 0033</t>
  </si>
  <si>
    <t>AT64 5700 0001 9000 3049</t>
  </si>
  <si>
    <t>AT51 3699 0000 0831 0104</t>
  </si>
  <si>
    <t>AT12 3699 0000 0904 7036</t>
  </si>
  <si>
    <t>AT66 3699 0000 0821 0700</t>
  </si>
  <si>
    <t>AT85 3633 3000 0041 0381</t>
  </si>
  <si>
    <t>AT71 3699 0000 0811 0215</t>
  </si>
  <si>
    <t>AT40 3621 9000 0042 1073</t>
  </si>
  <si>
    <t>AT73 3622 0000 0041 6206</t>
  </si>
  <si>
    <t>AT35 3622 0000 0041 0100</t>
  </si>
  <si>
    <t>AT29 2050 9000 0012 6177</t>
  </si>
  <si>
    <t>AT32 3633 3000 0011 0247</t>
  </si>
  <si>
    <t>AT71 3699 0000 0872 0054</t>
  </si>
  <si>
    <t>AT13 3699 0000 0821 0296</t>
  </si>
  <si>
    <t>AT16 3699 0000 0851 0166</t>
  </si>
  <si>
    <t>AT77 3699 0000 0902 7533</t>
  </si>
  <si>
    <t>AT02 3632 2000 0302 0260</t>
  </si>
  <si>
    <t>AT09 3622 9000 0032 1380</t>
  </si>
  <si>
    <t>AT37 3624 0000 0002 0024</t>
  </si>
  <si>
    <t>AT34 3621 8000 0022 1754</t>
  </si>
  <si>
    <t>AT63 2051 0001 0003 3232</t>
  </si>
  <si>
    <t>AT23 3622 9000 0002 0040</t>
  </si>
  <si>
    <t>AT43 3622 9000 0022 2216</t>
  </si>
  <si>
    <t>AT45 2051 0009 0090 3774</t>
  </si>
  <si>
    <t>AT25 2051 0000 0001 9059</t>
  </si>
  <si>
    <t>AT15 3632 2000 0102 0080</t>
  </si>
  <si>
    <t>AT75 3622 9000 0002 3275</t>
  </si>
  <si>
    <t>AT18 3622 9000 0007 4450</t>
  </si>
  <si>
    <t>AT48 3627 2000 0002 0248</t>
  </si>
  <si>
    <t>AT52 2051 0008 0030 4172</t>
  </si>
  <si>
    <t>AT68 2051 0000 0001 3144</t>
  </si>
  <si>
    <t>AT71 2051 0000 0000 4069</t>
  </si>
  <si>
    <t>AT15 2051 0006 0060 0365</t>
  </si>
  <si>
    <t>AT93 3635 2000 0002 0008</t>
  </si>
  <si>
    <t>AT65 2051 0003 0005 4665</t>
  </si>
  <si>
    <t>AT77 3621 8000 0001 0587</t>
  </si>
  <si>
    <t>AT34 3622 9000 0001 1403</t>
  </si>
  <si>
    <t>AT36 2051 0003 0006 0910</t>
  </si>
  <si>
    <t>AT24 3624 1000 0002 0156</t>
  </si>
  <si>
    <t>AT37 3622 9000 0062 2837</t>
  </si>
  <si>
    <t>AT17 3627 4000 0002 0602</t>
  </si>
  <si>
    <t>AT05 2051 0009 0090 0226</t>
  </si>
  <si>
    <t>AT32 5700 0300 5534 9824</t>
  </si>
  <si>
    <t>AT74 5700 0002 4000 3071</t>
  </si>
  <si>
    <t>AT19 2051 0008 0030 6706</t>
  </si>
  <si>
    <t>AT73 2051 0008 0030 5443</t>
  </si>
  <si>
    <t>AT48 3624 1000 0012 0022</t>
  </si>
  <si>
    <t>AT25 3633 2000 0002 0750</t>
  </si>
  <si>
    <t>AT95 3634 2000 0002 0701</t>
  </si>
  <si>
    <t>AT48 3622 9000 0032 2909</t>
  </si>
  <si>
    <t>AT12 3622 9000 0052 2698</t>
  </si>
  <si>
    <t>AT43 3627 2000 0012 0733</t>
  </si>
  <si>
    <t>AT86 3621 8000 0002 0610</t>
  </si>
  <si>
    <t>AT10 3632 2000 0412 5043</t>
  </si>
  <si>
    <t>AT21 3636 0000 0022 3412</t>
  </si>
  <si>
    <t>AT59 3621 8000 0052 0064</t>
  </si>
  <si>
    <t>AT42 3632 2000 0301 5757</t>
  </si>
  <si>
    <t>AT79 1600 0001 1505 9939</t>
  </si>
  <si>
    <t>AT13 3632 0000 0012 0063</t>
  </si>
  <si>
    <t>AT58 3622 9000 0072 0235</t>
  </si>
  <si>
    <t>AT59 2051 0002 0010 0444</t>
  </si>
  <si>
    <t>AT26 3624 1000 0012 0030</t>
  </si>
  <si>
    <t>AT56 2051 0004 0004 0002</t>
  </si>
  <si>
    <t>AT41 2051 0000 0000 1214</t>
  </si>
  <si>
    <t>AT21 3632 2000 0002 6013</t>
  </si>
  <si>
    <t>AT14 2051 0009 0090 0549</t>
  </si>
  <si>
    <t>AT72 3627 4000 0002 0776</t>
  </si>
  <si>
    <t>AT54 3622 9000 0032 0861</t>
  </si>
  <si>
    <t>AT05 4239 0006 0006 0853</t>
  </si>
  <si>
    <t>AT45 3633 2000 0002 0099</t>
  </si>
  <si>
    <t>AT63 3621 8000 0032 0366</t>
  </si>
  <si>
    <t>AT29 2051 0000 0001 1809</t>
  </si>
  <si>
    <t>AT45 3636 0000 0002 1899</t>
  </si>
  <si>
    <t>AT64 3627 4000 0022 0061</t>
  </si>
  <si>
    <t>AT91 3621 8000 0042 0257</t>
  </si>
  <si>
    <t>AT53 3624 1000 0013 3900</t>
  </si>
  <si>
    <t>2020/21</t>
  </si>
  <si>
    <t>KENNZAHL</t>
  </si>
  <si>
    <t>NAME</t>
  </si>
  <si>
    <t>EINRICHTUNGSTYPBEZ</t>
  </si>
  <si>
    <t>EINRICHTUNGSARTBEZ</t>
  </si>
  <si>
    <t>PLZ</t>
  </si>
  <si>
    <t>ORT</t>
  </si>
  <si>
    <t>STR</t>
  </si>
  <si>
    <t>HAUSNR</t>
  </si>
  <si>
    <t>BEZIRKKURZBEZ</t>
  </si>
  <si>
    <t>RECHTLICHERSTATUS</t>
  </si>
  <si>
    <t>KBEMAIL</t>
  </si>
  <si>
    <t>TEL</t>
  </si>
  <si>
    <t>GUELTIGVON</t>
  </si>
  <si>
    <t>GUELTIGBIS</t>
  </si>
  <si>
    <t>GUELTIGKEIT</t>
  </si>
  <si>
    <t>ERHALTER</t>
  </si>
  <si>
    <t>KREDITOR</t>
  </si>
  <si>
    <t>ERHALTER_PLZ</t>
  </si>
  <si>
    <t>ERHALTER_ORT</t>
  </si>
  <si>
    <t>ERHALTER_STR</t>
  </si>
  <si>
    <t>ERHALTER_HAUSNR</t>
  </si>
  <si>
    <t>ERHALTER_MAIL</t>
  </si>
  <si>
    <t>Adolf-Pichler-Platz</t>
  </si>
  <si>
    <t>8</t>
  </si>
  <si>
    <t>I</t>
  </si>
  <si>
    <t>kk-adolfine@tsn.at</t>
  </si>
  <si>
    <t>0664/88208802</t>
  </si>
  <si>
    <t>AT931400066810063131</t>
  </si>
  <si>
    <t>AKTUELL</t>
  </si>
  <si>
    <t>Innrain</t>
  </si>
  <si>
    <t>25/3</t>
  </si>
  <si>
    <t>Hötting</t>
  </si>
  <si>
    <t>Ampfererstraße</t>
  </si>
  <si>
    <t>18</t>
  </si>
  <si>
    <t>kk-ampfererstrasse@tsn.at</t>
  </si>
  <si>
    <t>0664 80093 7350</t>
  </si>
  <si>
    <t>AT184239000900081813</t>
  </si>
  <si>
    <t>24</t>
  </si>
  <si>
    <t>Pradl</t>
  </si>
  <si>
    <t>Amraser Straße</t>
  </si>
  <si>
    <t>5</t>
  </si>
  <si>
    <t>+43 (0)512 581997 - 11</t>
  </si>
  <si>
    <t>AT973600000000670141</t>
  </si>
  <si>
    <t>Angergasse</t>
  </si>
  <si>
    <t>kk-rirarutsch@tsn.at</t>
  </si>
  <si>
    <t>0664-607055158</t>
  </si>
  <si>
    <t>AT545700000120185830</t>
  </si>
  <si>
    <t>20</t>
  </si>
  <si>
    <t>kg-angergasse@tsn.at</t>
  </si>
  <si>
    <t>+43 (0)664 88344491</t>
  </si>
  <si>
    <t>AT202050303301920330</t>
  </si>
  <si>
    <t>Landeshauptstadt Innsbruck</t>
  </si>
  <si>
    <t>Maria-Theresien-Straße</t>
  </si>
  <si>
    <t>ho-angergasse@tsn.at</t>
  </si>
  <si>
    <t>+43 (0)664 88344518</t>
  </si>
  <si>
    <t>Andechsstraße</t>
  </si>
  <si>
    <t>65</t>
  </si>
  <si>
    <t>kk-nimas@tsn.at</t>
  </si>
  <si>
    <t>0664/5436339</t>
  </si>
  <si>
    <t>AT412050303301949925</t>
  </si>
  <si>
    <t>Anichstraße</t>
  </si>
  <si>
    <t>26</t>
  </si>
  <si>
    <t>0699/10523906</t>
  </si>
  <si>
    <t>AT301600000100639831</t>
  </si>
  <si>
    <t>26-28</t>
  </si>
  <si>
    <t>Bachlechnerstraße</t>
  </si>
  <si>
    <t>kg-inderau@tsn.at</t>
  </si>
  <si>
    <t>+43 (0)664 88344493</t>
  </si>
  <si>
    <t>Blasius-Hueber-Straße</t>
  </si>
  <si>
    <t>12</t>
  </si>
  <si>
    <t>kk-vereinstudierendeeltern@tsn.at</t>
  </si>
  <si>
    <t>0677-62074381</t>
  </si>
  <si>
    <t>AT345700030055493542</t>
  </si>
  <si>
    <t>Kindergarten Innsbruck Reichenau-Ost</t>
  </si>
  <si>
    <t>Burghard-Breitner-Straße</t>
  </si>
  <si>
    <t>kg-reichenauost@tsn.at</t>
  </si>
  <si>
    <t>+43 (0)664 88344494</t>
  </si>
  <si>
    <t>Hort Innsbruck Reichenau</t>
  </si>
  <si>
    <t>ho-reichenau@tsn.at</t>
  </si>
  <si>
    <t>+43 (0)664 88344523</t>
  </si>
  <si>
    <t>Amras</t>
  </si>
  <si>
    <t>Domanigweg</t>
  </si>
  <si>
    <t>3</t>
  </si>
  <si>
    <t>ho-domanigweg@tsn.at</t>
  </si>
  <si>
    <t>+43 (0)664 88344519</t>
  </si>
  <si>
    <t>Dreiheiligenstraße</t>
  </si>
  <si>
    <t>27</t>
  </si>
  <si>
    <t>kk-kindervilla@tsn.at</t>
  </si>
  <si>
    <t>563333</t>
  </si>
  <si>
    <t>AT083600000000632943</t>
  </si>
  <si>
    <t>Kindergarten Innsbruck Villa Falkstraße Kinderfreunde</t>
  </si>
  <si>
    <t>Falkstraße</t>
  </si>
  <si>
    <t>1</t>
  </si>
  <si>
    <t>kg-villafalkstrasse@tsn.at</t>
  </si>
  <si>
    <t>+43 (0)512 589984</t>
  </si>
  <si>
    <t>AT982050303302242130</t>
  </si>
  <si>
    <t>Rennweg</t>
  </si>
  <si>
    <t>29</t>
  </si>
  <si>
    <t>Kinderkrippe Innsbruck Villa Falkstraße Kinderfreunde</t>
  </si>
  <si>
    <t>kk-kinderfreundesaggen@tsn.at</t>
  </si>
  <si>
    <t>28</t>
  </si>
  <si>
    <t>kg-falkstrasse@tsn.at</t>
  </si>
  <si>
    <t>+43 (0)512 583116</t>
  </si>
  <si>
    <t>AT311200051882024701</t>
  </si>
  <si>
    <t>40</t>
  </si>
  <si>
    <t>uekg-falkstrasse@tsn.at</t>
  </si>
  <si>
    <t>0043/ 512 580416</t>
  </si>
  <si>
    <t>kk-falkstrassebarmhschwestern@tsn.at</t>
  </si>
  <si>
    <t>+43 (0)512 58041631</t>
  </si>
  <si>
    <t>ho-bildungsanstalt@tsn.at</t>
  </si>
  <si>
    <t>Fallmerayerstraße</t>
  </si>
  <si>
    <t>2</t>
  </si>
  <si>
    <t>kk-frauenimbrennpunktemmi@tsn.at</t>
  </si>
  <si>
    <t>0664-88267300</t>
  </si>
  <si>
    <t>Wilten</t>
  </si>
  <si>
    <t>Franz-Fischer-Straße</t>
  </si>
  <si>
    <t>38</t>
  </si>
  <si>
    <t>kg-wiltenwest@tsn.at</t>
  </si>
  <si>
    <t>+43 (0)664 88344517</t>
  </si>
  <si>
    <t>Igls</t>
  </si>
  <si>
    <t>Fernkreuzweg</t>
  </si>
  <si>
    <t>7</t>
  </si>
  <si>
    <t>kg-igls@tsn.at</t>
  </si>
  <si>
    <t>+43 (0)664 88344500</t>
  </si>
  <si>
    <t>Arzl</t>
  </si>
  <si>
    <t>Framsweg</t>
  </si>
  <si>
    <t>19</t>
  </si>
  <si>
    <t>kg-arzl@tsn.at</t>
  </si>
  <si>
    <t>+43 (0)664 88344492</t>
  </si>
  <si>
    <t>kk-maxumoritz@tsn.at</t>
  </si>
  <si>
    <t>+43 (0)650 5051039</t>
  </si>
  <si>
    <t>AT935700054011004166</t>
  </si>
  <si>
    <t>Private Kinderbetreuung Max und Moritz - Verein zur Betreuung von Klein- und Vorschulkindern"</t>
  </si>
  <si>
    <t>Geyrstraße</t>
  </si>
  <si>
    <t>35</t>
  </si>
  <si>
    <t>kg-amras@tsn.at</t>
  </si>
  <si>
    <t>+43 (0)664 3300679</t>
  </si>
  <si>
    <t>AT043600000000899377</t>
  </si>
  <si>
    <t>Pfarrkindergarten Amras</t>
  </si>
  <si>
    <t>Kinderkrippe Innsbruck Amras Pfarre Amras</t>
  </si>
  <si>
    <t>kk-amras@tsn.at</t>
  </si>
  <si>
    <t>0664-3300679</t>
  </si>
  <si>
    <t>AT713600000000924167</t>
  </si>
  <si>
    <t>Innstraße</t>
  </si>
  <si>
    <t>97</t>
  </si>
  <si>
    <t>kg-stnikolaus@tsn.at</t>
  </si>
  <si>
    <t>+43 (0)664 88344515</t>
  </si>
  <si>
    <t>113 a</t>
  </si>
  <si>
    <t>ho-kaysergarten@tsn.at</t>
  </si>
  <si>
    <t>+43 (0)664 8118775</t>
  </si>
  <si>
    <t>Jahnstraße</t>
  </si>
  <si>
    <t>kg-jahnstrasse@tsn.at</t>
  </si>
  <si>
    <t>+43 (0)512 574837</t>
  </si>
  <si>
    <t>AT405700000200086146</t>
  </si>
  <si>
    <t>Kinderkrippe Innsbruck Waldorf Jahnstraße</t>
  </si>
  <si>
    <t>kk-jahnstrasse@tsn.at</t>
  </si>
  <si>
    <t>067763070274</t>
  </si>
  <si>
    <t>ho-waldorfdreiheiligen@tsn.at</t>
  </si>
  <si>
    <t>+43 (0)512 574099</t>
  </si>
  <si>
    <t>kg-dreiheiligen@tsn.at</t>
  </si>
  <si>
    <t>+43 (0)664 88344495</t>
  </si>
  <si>
    <t>ho-dreiheiligen@tsn.at</t>
  </si>
  <si>
    <t>+43 (0)664 8118774</t>
  </si>
  <si>
    <t>Johannesgasse</t>
  </si>
  <si>
    <t>kk-zwergenstubearzl@tsn.at</t>
  </si>
  <si>
    <t>+43 650 2243871</t>
  </si>
  <si>
    <t>AT213631000000217745</t>
  </si>
  <si>
    <t>Höhenstraße</t>
  </si>
  <si>
    <t>143</t>
  </si>
  <si>
    <t>kg-hungerburg@tsn.at</t>
  </si>
  <si>
    <t>+43 (0)664 88344499</t>
  </si>
  <si>
    <t>Höttinger Au</t>
  </si>
  <si>
    <t>30</t>
  </si>
  <si>
    <t>ikg-roesslsteig@tsn.at</t>
  </si>
  <si>
    <t>0660-5535762</t>
  </si>
  <si>
    <t>AT742050301600001687</t>
  </si>
  <si>
    <t>Kravoglstraße</t>
  </si>
  <si>
    <t>16</t>
  </si>
  <si>
    <t>kg-kravoglstrasse@tsn.at</t>
  </si>
  <si>
    <t>+43 (0)512 345960</t>
  </si>
  <si>
    <t>AT762050300000076182</t>
  </si>
  <si>
    <t>Mädchenheim Stiftung Scheuchentuel</t>
  </si>
  <si>
    <t>Museumstr</t>
  </si>
  <si>
    <t>32 A</t>
  </si>
  <si>
    <t>kk-kravogl@tsn.at</t>
  </si>
  <si>
    <t>ho-villakravogl@tsn.at</t>
  </si>
  <si>
    <t>345960</t>
  </si>
  <si>
    <t>Grillparzerstraße</t>
  </si>
  <si>
    <t>4</t>
  </si>
  <si>
    <t>kg-kindervilla@tsn.at</t>
  </si>
  <si>
    <t>+43 (0)512 563333</t>
  </si>
  <si>
    <t>Langer Weg</t>
  </si>
  <si>
    <t>11</t>
  </si>
  <si>
    <t>kg-jugendland@tsn.at</t>
  </si>
  <si>
    <t>+43 (0)512 263411 37</t>
  </si>
  <si>
    <t>AT321600000111047022</t>
  </si>
  <si>
    <t>Schönblickweg</t>
  </si>
  <si>
    <t>kk-jugendland@tsn.at</t>
  </si>
  <si>
    <t>+43 (0)512 263411 35</t>
  </si>
  <si>
    <t>Kinderkrippe Innsbruck Langer Weg Krippen-Wuzalen</t>
  </si>
  <si>
    <t>15</t>
  </si>
  <si>
    <t>kk-wuzalen@tsn.at</t>
  </si>
  <si>
    <t>0664-5969539</t>
  </si>
  <si>
    <t>AT403620000000037630</t>
  </si>
  <si>
    <t>STILLGELEGT</t>
  </si>
  <si>
    <t>Krippen-Wuzalen</t>
  </si>
  <si>
    <t>krippen-wuzalen@gmx.at</t>
  </si>
  <si>
    <t>Kindergarten Innsbruck EVI</t>
  </si>
  <si>
    <t>kg-evi@tsn.at</t>
  </si>
  <si>
    <t>AT322050303302244482</t>
  </si>
  <si>
    <t>Eduard-Bodem-Gasse</t>
  </si>
  <si>
    <t>info@hoffnungfuerkinder.at</t>
  </si>
  <si>
    <t>Kinderkrippe Innsbruck EVI</t>
  </si>
  <si>
    <t>kk-evi@tsn.at</t>
  </si>
  <si>
    <t>Gumppstraße</t>
  </si>
  <si>
    <t>47</t>
  </si>
  <si>
    <t>kk-gumpp@tsn.at</t>
  </si>
  <si>
    <t>0677/62073598</t>
  </si>
  <si>
    <t>AT702050303302268242</t>
  </si>
  <si>
    <t>Seestraße</t>
  </si>
  <si>
    <t>Gutenbergstraße</t>
  </si>
  <si>
    <t>9</t>
  </si>
  <si>
    <t>+43 (0)650 6906762</t>
  </si>
  <si>
    <t>AT703600000000624940</t>
  </si>
  <si>
    <t>Habichtstraße</t>
  </si>
  <si>
    <t>kk-zwergenburgigls@tsn.at</t>
  </si>
  <si>
    <t>0699-19062039</t>
  </si>
  <si>
    <t>AT432050303300662602</t>
  </si>
  <si>
    <t>Franz-Baumann-Weg</t>
  </si>
  <si>
    <t>10</t>
  </si>
  <si>
    <t>kg-hoettingwest@tsn.at</t>
  </si>
  <si>
    <t>+43 (0)664 88344498</t>
  </si>
  <si>
    <t>ho-hoettingwest@tsn.at</t>
  </si>
  <si>
    <t>+43 (0)664 8118778</t>
  </si>
  <si>
    <t>Leopoldstraße</t>
  </si>
  <si>
    <t>43</t>
  </si>
  <si>
    <t>kg-pechegarten@tsn.at</t>
  </si>
  <si>
    <t>0512-53317300</t>
  </si>
  <si>
    <t>kk-pechegarten@tsn.at</t>
  </si>
  <si>
    <t>+43 (0)512 930017303</t>
  </si>
  <si>
    <t>ho-pechegarten@tsn.at</t>
  </si>
  <si>
    <t>+43 (0)512 930017304</t>
  </si>
  <si>
    <t>kg-pechegarten1@tsn.at</t>
  </si>
  <si>
    <t>0664-88344509</t>
  </si>
  <si>
    <t>Kindergarten Innsbruck Leopold Wilten  Kinderfreunde</t>
  </si>
  <si>
    <t>Dr.-Karl-von-Grabmayr-Straße</t>
  </si>
  <si>
    <t>kg-leopold@tsn.at</t>
  </si>
  <si>
    <t>+43 (0)512 577138</t>
  </si>
  <si>
    <t>Kinderkrippe Innsbruck Leopold Wilten Kinderfreunde</t>
  </si>
  <si>
    <t>kk-leopold@tsn.at</t>
  </si>
  <si>
    <t>+43 (0)512 5771380</t>
  </si>
  <si>
    <t>Ing.-Etzel-Straße</t>
  </si>
  <si>
    <t>kg-seifenblase@tsn.at</t>
  </si>
  <si>
    <t>0571441811</t>
  </si>
  <si>
    <t>AT032050300000204081</t>
  </si>
  <si>
    <t>Steinbockallee</t>
  </si>
  <si>
    <t>13</t>
  </si>
  <si>
    <t>kk-seifenblase@tsn.at</t>
  </si>
  <si>
    <t>Dr.-Sigismund-Epp-Weg</t>
  </si>
  <si>
    <t>6</t>
  </si>
  <si>
    <t>kg-mariahilf@tsn.at</t>
  </si>
  <si>
    <t>+43 (0)512 288606</t>
  </si>
  <si>
    <t>AT245700020011080090</t>
  </si>
  <si>
    <t>71</t>
  </si>
  <si>
    <t>kg-integrativ@tsn.at</t>
  </si>
  <si>
    <t>+43 (0)664 88344503</t>
  </si>
  <si>
    <t>Kinderkrippe Innsbruck St. Nikolaus ISD</t>
  </si>
  <si>
    <t>Innallee</t>
  </si>
  <si>
    <t>kk-stnikolaus@tsn.at</t>
  </si>
  <si>
    <t>0664-800937330</t>
  </si>
  <si>
    <t>Innerkoflerstraße</t>
  </si>
  <si>
    <t>kg-innerkoflerstrasse@tsn.at</t>
  </si>
  <si>
    <t>+43 (0)664 88344502</t>
  </si>
  <si>
    <t>Lönsstraße</t>
  </si>
  <si>
    <t>kk-casadeibambini@tsn.at</t>
  </si>
  <si>
    <t>0512-360062</t>
  </si>
  <si>
    <t>AT552050303300676354</t>
  </si>
  <si>
    <t>23</t>
  </si>
  <si>
    <t>kk-loensstrasse@tsn.at</t>
  </si>
  <si>
    <t>0664-800937360</t>
  </si>
  <si>
    <t>25</t>
  </si>
  <si>
    <t>kg-siegmairstrasse@tsn.at</t>
  </si>
  <si>
    <t>0690-60200050</t>
  </si>
  <si>
    <t>kg-loensstrasse@tsn.at</t>
  </si>
  <si>
    <t>+43 (0)664 88344505</t>
  </si>
  <si>
    <t>Mühlau</t>
  </si>
  <si>
    <t>Hauptplatz</t>
  </si>
  <si>
    <t>kg-muehlau@tsn.at</t>
  </si>
  <si>
    <t>+43 (0)664 88344507</t>
  </si>
  <si>
    <t>Kindergarten Innsbruck Bundesbildungsanstalt für Elementarpädagogik Praxiskindergarten</t>
  </si>
  <si>
    <t>Haymongasse</t>
  </si>
  <si>
    <t>6 b</t>
  </si>
  <si>
    <t>kg-haymongasse@tsn.at</t>
  </si>
  <si>
    <t>050902814762</t>
  </si>
  <si>
    <t>AT460100000005410200</t>
  </si>
  <si>
    <t>Haspingerstr</t>
  </si>
  <si>
    <t>Kinderkrippe Innsbruck Bundesbildungsanstalt für Elementarpädagogik Praxiskinderkrippe</t>
  </si>
  <si>
    <t>kk-haymongasse@tsn.at</t>
  </si>
  <si>
    <t>+43 050902814755</t>
  </si>
  <si>
    <t>Hort Innsbruck Bundesbildungsanstalt für Elementarpädagogik Praxishort</t>
  </si>
  <si>
    <t>ho-haymongasse@tsn.at</t>
  </si>
  <si>
    <t>+43 050902814750</t>
  </si>
  <si>
    <t>Heiliggeiststraße</t>
  </si>
  <si>
    <t>kk-atpuenktchen@tsn.at</t>
  </si>
  <si>
    <t>0664-800-937340</t>
  </si>
  <si>
    <t>100</t>
  </si>
  <si>
    <t>kg-azw@tsn.at</t>
  </si>
  <si>
    <t>0664-1721657</t>
  </si>
  <si>
    <t>AT615700000210001011</t>
  </si>
  <si>
    <t>kk-tilakinnrain@tsn.at</t>
  </si>
  <si>
    <t>+43 (0)512 580319</t>
  </si>
  <si>
    <t>kk-maeusenest@tsn.at</t>
  </si>
  <si>
    <t>0512-579808</t>
  </si>
  <si>
    <t>AT762050303301691469</t>
  </si>
  <si>
    <t>100/88</t>
  </si>
  <si>
    <t>Lutterottistraße</t>
  </si>
  <si>
    <t>kk-nidolino@tsn.at</t>
  </si>
  <si>
    <t>0660/4976338</t>
  </si>
  <si>
    <t>AT533600000001509207</t>
  </si>
  <si>
    <t>Spielgruppe Verein Spielhaus</t>
  </si>
  <si>
    <t>Spielgruppe</t>
  </si>
  <si>
    <t>Herzog-Friedrich-Straße</t>
  </si>
  <si>
    <t>sg.spielhaus@tsn.at</t>
  </si>
  <si>
    <t>+43 660 496 47 64</t>
  </si>
  <si>
    <t>Verein SPIELHAUS</t>
  </si>
  <si>
    <t>serenellacolloca@gmail.com</t>
  </si>
  <si>
    <t>Knappenweg</t>
  </si>
  <si>
    <t>kk-puenktchenundanton@tsn.at</t>
  </si>
  <si>
    <t>+43 (0)699-17183809</t>
  </si>
  <si>
    <t>AT512050300000202150</t>
  </si>
  <si>
    <t>Roßbachstraße</t>
  </si>
  <si>
    <t>22</t>
  </si>
  <si>
    <t>kk-nanas@tsn.at</t>
  </si>
  <si>
    <t>0650/7526407</t>
  </si>
  <si>
    <t>AT152050303301562587</t>
  </si>
  <si>
    <t>Viktor-Franz-Hess-Straße</t>
  </si>
  <si>
    <t>kk-finchen@tsn.at</t>
  </si>
  <si>
    <t>+43 (0)664 4530838</t>
  </si>
  <si>
    <t>Sadrachstraße</t>
  </si>
  <si>
    <t>17</t>
  </si>
  <si>
    <t>kg-kinderoase@tsn.at</t>
  </si>
  <si>
    <t>0650-9180794</t>
  </si>
  <si>
    <t>Schulgasse</t>
  </si>
  <si>
    <t>1b</t>
  </si>
  <si>
    <t>AT925700030055598131</t>
  </si>
  <si>
    <t>Hort Innsbruck Wilten</t>
  </si>
  <si>
    <t>Michael-Gaismair-Straße</t>
  </si>
  <si>
    <t>ho-ibk-wilten@tsn.at</t>
  </si>
  <si>
    <t>+43 (0)664 88344525</t>
  </si>
  <si>
    <t>Pradler Platz</t>
  </si>
  <si>
    <t>ho-sozialdienst@tsn.at</t>
  </si>
  <si>
    <t>+43 (0)512 345282</t>
  </si>
  <si>
    <t>AT631600000100352893</t>
  </si>
  <si>
    <t>6a</t>
  </si>
  <si>
    <t>6 a</t>
  </si>
  <si>
    <t>kg-sozialdienst@tsn.at</t>
  </si>
  <si>
    <t>kk-sozialdienst@tsn.at</t>
  </si>
  <si>
    <t>Kindergruppe Hulla Hupp, Innsbruck</t>
  </si>
  <si>
    <t>Kindergruppe</t>
  </si>
  <si>
    <t>Mitterweg</t>
  </si>
  <si>
    <t>67</t>
  </si>
  <si>
    <t>kg.hullahupp@tsn.at</t>
  </si>
  <si>
    <t>+43 680 2229176</t>
  </si>
  <si>
    <t>Kindergruppe Hulla Hupp Innsbruck</t>
  </si>
  <si>
    <t>kg-mitterweg@tsn.at</t>
  </si>
  <si>
    <t>+43 (0)664 88344506</t>
  </si>
  <si>
    <t>Prämonstratenserweg</t>
  </si>
  <si>
    <t>kk-praem@tsn.at</t>
  </si>
  <si>
    <t>0664-800937370</t>
  </si>
  <si>
    <t>Schlachthofgasse</t>
  </si>
  <si>
    <t>kk-rasselbandeibk@tsn.at</t>
  </si>
  <si>
    <t>0664-4502600</t>
  </si>
  <si>
    <t>Schloßfeld</t>
  </si>
  <si>
    <t>kk-rabenbraten@tsn.at</t>
  </si>
  <si>
    <t>0664-8671996</t>
  </si>
  <si>
    <t>AT442050301201015813</t>
  </si>
  <si>
    <t>118</t>
  </si>
  <si>
    <t>kk-hollerwind@tsn.at</t>
  </si>
  <si>
    <t>0650-3536655</t>
  </si>
  <si>
    <t>AT433600000001448471</t>
  </si>
  <si>
    <t>Steinbockweg</t>
  </si>
  <si>
    <t>kk-musikaefer@tsn.at</t>
  </si>
  <si>
    <t>0650/8426950</t>
  </si>
  <si>
    <t>AT742011183929573200</t>
  </si>
  <si>
    <t>Mößlgasse</t>
  </si>
  <si>
    <t>kg-kinderaktivgarten@tsn.at</t>
  </si>
  <si>
    <t>+43 (0)512 589330</t>
  </si>
  <si>
    <t>AT275700000210039744</t>
  </si>
  <si>
    <t>Ing.-Thommen-Straße</t>
  </si>
  <si>
    <t>Purnhofweg</t>
  </si>
  <si>
    <t>31</t>
  </si>
  <si>
    <t>kk-arzl-dorfwichtel@tsn.at</t>
  </si>
  <si>
    <t>0650-3626851</t>
  </si>
  <si>
    <t>AT272050303301820100</t>
  </si>
  <si>
    <t>Schnellmanngasse</t>
  </si>
  <si>
    <t>Schneeburggasse</t>
  </si>
  <si>
    <t>kg-waldorfhoetting@tsn.at</t>
  </si>
  <si>
    <t>+43 (0)512 295161</t>
  </si>
  <si>
    <t>kg-hoetting@tsn.at</t>
  </si>
  <si>
    <t>0664-88344497</t>
  </si>
  <si>
    <t>Müllerstraße</t>
  </si>
  <si>
    <t>kk-frederick@tsn.at</t>
  </si>
  <si>
    <t>0680-3253975</t>
  </si>
  <si>
    <t>AT165700021011043534</t>
  </si>
  <si>
    <t>55</t>
  </si>
  <si>
    <t>kg-muellerstrasse@tsn.at</t>
  </si>
  <si>
    <t>+43 (0)512 586795</t>
  </si>
  <si>
    <t>Museumstraße</t>
  </si>
  <si>
    <t>32 a</t>
  </si>
  <si>
    <t>ho-scheuchenstuel@tsn.at</t>
  </si>
  <si>
    <t>0512 571816 12</t>
  </si>
  <si>
    <t>AT422050300000045948</t>
  </si>
  <si>
    <t>Reichenauer Straße</t>
  </si>
  <si>
    <t>kg-pradl@tsn.at</t>
  </si>
  <si>
    <t>+43 (0)512 367003</t>
  </si>
  <si>
    <t>AT221600000114127728</t>
  </si>
  <si>
    <t>Pradler Str</t>
  </si>
  <si>
    <t>kg-sillpark@tsn.at</t>
  </si>
  <si>
    <t>0664-8159245</t>
  </si>
  <si>
    <t>AT222050303300257908</t>
  </si>
  <si>
    <t>kk-sillpark@tsn.at</t>
  </si>
  <si>
    <t>0664-2650386</t>
  </si>
  <si>
    <t>Neuhauserstraße</t>
  </si>
  <si>
    <t>ikg-fueralle@tsn.at</t>
  </si>
  <si>
    <t>+43 (0)680 1401173</t>
  </si>
  <si>
    <t>AT525700054011008978</t>
  </si>
  <si>
    <t>72</t>
  </si>
  <si>
    <t>kg-stpaulus@tsn.at</t>
  </si>
  <si>
    <t>+43 (0)512 344292</t>
  </si>
  <si>
    <t>AT611200085014914300</t>
  </si>
  <si>
    <t>kk-stpaulus@tsn.at</t>
  </si>
  <si>
    <t>0512-344292</t>
  </si>
  <si>
    <t>kk-arzl-wichtel@tsn.at</t>
  </si>
  <si>
    <t>0650/3626851</t>
  </si>
  <si>
    <t>Kinderkrippe Innsbruck am Rennweg Kinderfreunde</t>
  </si>
  <si>
    <t>kk-kinderfreunderennweg@tsn.at</t>
  </si>
  <si>
    <t>0512-580320-32</t>
  </si>
  <si>
    <t>Schützenstraße</t>
  </si>
  <si>
    <t>kg-schuetzenstrasse@tsn.at</t>
  </si>
  <si>
    <t>+43 (0)660 8686473</t>
  </si>
  <si>
    <t>Pembaurstraße</t>
  </si>
  <si>
    <t>kg-pembaur@tsn.at</t>
  </si>
  <si>
    <t>+43 (0)664 88344511</t>
  </si>
  <si>
    <t>kg-himmbaergarten@tsn.at</t>
  </si>
  <si>
    <t>+43 (0)512 343758</t>
  </si>
  <si>
    <t>AT845700030053209456</t>
  </si>
  <si>
    <t>31/33</t>
  </si>
  <si>
    <t>66</t>
  </si>
  <si>
    <t>kk-frauenimbrennpunktemil@tsn.at</t>
  </si>
  <si>
    <t>0664-1520076</t>
  </si>
  <si>
    <t>Universitätsstraße</t>
  </si>
  <si>
    <t>kg-universitaetsstrasse@tsn.at</t>
  </si>
  <si>
    <t>+43 (0)512 574996</t>
  </si>
  <si>
    <t>kk-universitaetsstrasse@tsn.at</t>
  </si>
  <si>
    <t>574996</t>
  </si>
  <si>
    <t>Arzl/Pitztal</t>
  </si>
  <si>
    <t>IM</t>
  </si>
  <si>
    <t>ho-arzl@tsn.at</t>
  </si>
  <si>
    <t>0676-9707794</t>
  </si>
  <si>
    <t>AT933620700000020248</t>
  </si>
  <si>
    <t>Arzl im Pitztal</t>
  </si>
  <si>
    <t>Dorfstraße</t>
  </si>
  <si>
    <t>Walderkammweg</t>
  </si>
  <si>
    <t>kg-walderkammweg@tsn.at</t>
  </si>
  <si>
    <t>+43 (0)664 88344516</t>
  </si>
  <si>
    <t>ho-walderkammweg@tsn.at</t>
  </si>
  <si>
    <t>+43 (0)664 88344524</t>
  </si>
  <si>
    <t>Weiherburggasse</t>
  </si>
  <si>
    <t>1 c</t>
  </si>
  <si>
    <t>0699-81452675</t>
  </si>
  <si>
    <t>AT284300000000047399</t>
  </si>
  <si>
    <t>1c</t>
  </si>
  <si>
    <t>Ötztal-Bahnhof</t>
  </si>
  <si>
    <t>Erich-Schaber-Weg</t>
  </si>
  <si>
    <t>kg-oetztalbahnhof@tsn.at</t>
  </si>
  <si>
    <t>+43 (0)5266 87416</t>
  </si>
  <si>
    <t>AT635700000290003180</t>
  </si>
  <si>
    <t>Siedlungsstraße</t>
  </si>
  <si>
    <t>kg-haiminglebenshilfe@tsn.at</t>
  </si>
  <si>
    <t>+43 (0)504343160</t>
  </si>
  <si>
    <t>AT212050300000029157</t>
  </si>
  <si>
    <t>Weingartnerstraße</t>
  </si>
  <si>
    <t>kg-sieglanger@tsn.at</t>
  </si>
  <si>
    <t>+43 (0)664 88344514</t>
  </si>
  <si>
    <t>Wald</t>
  </si>
  <si>
    <t>Wald Mairhof</t>
  </si>
  <si>
    <t>kg-arzlleins@tsn.at</t>
  </si>
  <si>
    <t>+43 (0)5412 64486</t>
  </si>
  <si>
    <t>Haimingerberg</t>
  </si>
  <si>
    <t>49</t>
  </si>
  <si>
    <t>kg-haimingerberg@tsn.at</t>
  </si>
  <si>
    <t>+43 (0)5266 8836920</t>
  </si>
  <si>
    <t>Cole English Pre-school</t>
  </si>
  <si>
    <t>108</t>
  </si>
  <si>
    <t>kg.thepoppets@tsn.at</t>
  </si>
  <si>
    <t>+43 (0)512 571040</t>
  </si>
  <si>
    <t>Freunde von COLE English Playgroups</t>
  </si>
  <si>
    <t>Peerhofstraße</t>
  </si>
  <si>
    <t>kk-baerenhoehle@tsn.at</t>
  </si>
  <si>
    <t>0512-291774</t>
  </si>
  <si>
    <t>AT371100007903047400</t>
  </si>
  <si>
    <t>ho-baerenhoehle@tsn.at</t>
  </si>
  <si>
    <t>+43 (0)512 291774</t>
  </si>
  <si>
    <t>kg-peergruende@tsn.at</t>
  </si>
  <si>
    <t>+43 (0)664 88344510</t>
  </si>
  <si>
    <t>Kinderkrippe Innsbruck MUKKI BTV</t>
  </si>
  <si>
    <t>Wilhelm-Greil-Straße</t>
  </si>
  <si>
    <t>kk-mukki@tsn.at</t>
  </si>
  <si>
    <t>0505333-2890</t>
  </si>
  <si>
    <t>AT391600000000831034</t>
  </si>
  <si>
    <t>Bank für Tirol und Vorarlberg Aktiengesellschaft</t>
  </si>
  <si>
    <t>Stadtforum</t>
  </si>
  <si>
    <t>info@btv.at</t>
  </si>
  <si>
    <t>kk-wk@tsn.at</t>
  </si>
  <si>
    <t>0664-800937380</t>
  </si>
  <si>
    <t>Angerweg</t>
  </si>
  <si>
    <t>kg-haimingwald@tsn.at</t>
  </si>
  <si>
    <t>+43 (0)664 88927270</t>
  </si>
  <si>
    <t>AT763631600004020095</t>
  </si>
  <si>
    <t>kk-waldwuzelen@tsn.at</t>
  </si>
  <si>
    <t>+43 (0)664-2017091</t>
  </si>
  <si>
    <t>Wörndlestraße</t>
  </si>
  <si>
    <t>kg-reichenau@tsn.at</t>
  </si>
  <si>
    <t>+43 (0)664 88344512</t>
  </si>
  <si>
    <t>Kindergruppe "Villa Wichtl", Innsbruck</t>
  </si>
  <si>
    <t>kg.villawichtl@tsn.at</t>
  </si>
  <si>
    <t>+43 (0)681 10359698</t>
  </si>
  <si>
    <t>VILLA WICHTL Verein zur Betreuung von Kleinkindern</t>
  </si>
  <si>
    <t>kk-edi@tsn.at</t>
  </si>
  <si>
    <t>0677 62173629</t>
  </si>
  <si>
    <t>AT331200084314028500</t>
  </si>
  <si>
    <t>Kindergarten Innsbruck Tech-Tirol Kinderfreunde</t>
  </si>
  <si>
    <t>kg-kigatech@tsn.at</t>
  </si>
  <si>
    <t>+43 (0)512 390917</t>
  </si>
  <si>
    <t>Kinderkrippe Innsbruck Tech-Tirol Kinderfreunde</t>
  </si>
  <si>
    <t>kk-kigatech@tsn.at</t>
  </si>
  <si>
    <t>Kindergarten Innsbruck Reichenau-Süd</t>
  </si>
  <si>
    <t>Prof.-Martin-Spörr-Straße</t>
  </si>
  <si>
    <t>kg-reichenausued@tsn.at</t>
  </si>
  <si>
    <t>+43 (0)664 88344513</t>
  </si>
  <si>
    <t>Zeughausgasse</t>
  </si>
  <si>
    <t>kg-pontlatzerstrasse@tsn.at</t>
  </si>
  <si>
    <t>+43 (0)512 396948</t>
  </si>
  <si>
    <t>AT862050300000008490</t>
  </si>
  <si>
    <t>1a</t>
  </si>
  <si>
    <t>1 a</t>
  </si>
  <si>
    <t>kk-kinderhausmontessori@tsn.at</t>
  </si>
  <si>
    <t>+430512396948</t>
  </si>
  <si>
    <t>Paul-Hofhaimer-Gasse</t>
  </si>
  <si>
    <t>ikg-caritas@tsn.at</t>
  </si>
  <si>
    <t>+43 (0)512 582914</t>
  </si>
  <si>
    <t>kg-tlr@tsn.at</t>
  </si>
  <si>
    <t>kk-calati@tsn.at</t>
  </si>
  <si>
    <t>0512582914</t>
  </si>
  <si>
    <t>Brennbichl</t>
  </si>
  <si>
    <t>80</t>
  </si>
  <si>
    <t>kg-imstbrennbichl@tsn.at</t>
  </si>
  <si>
    <t>+43 (0)5412 66380</t>
  </si>
  <si>
    <t>AT662050200000000125</t>
  </si>
  <si>
    <t>Rathausstraße</t>
  </si>
  <si>
    <t>Dr.-Carl-Pfeiffenberger-Straße</t>
  </si>
  <si>
    <t>14</t>
  </si>
  <si>
    <t>ho-imstmobile2@tsn.at</t>
  </si>
  <si>
    <t>+43 (0)650 3240024</t>
  </si>
  <si>
    <t>AT303600000006662746</t>
  </si>
  <si>
    <t>Schwimmbadweg</t>
  </si>
  <si>
    <t>9/1</t>
  </si>
  <si>
    <t>Kirchgasse</t>
  </si>
  <si>
    <t>kg-arzl-platzl@tsn.at</t>
  </si>
  <si>
    <t>+43 (0)5412 61738 11</t>
  </si>
  <si>
    <t>kk-arzl-ip@tsn.at</t>
  </si>
  <si>
    <t>+43 (0)5412 61738</t>
  </si>
  <si>
    <t>Spielgruppe Verein Miniclub, Haiming</t>
  </si>
  <si>
    <t>+43 680 2070292</t>
  </si>
  <si>
    <t>Kindergruppe Miniclub</t>
  </si>
  <si>
    <t>Turmstraße</t>
  </si>
  <si>
    <t>Unterried</t>
  </si>
  <si>
    <t>51</t>
  </si>
  <si>
    <t>kg-unterried@tsn.at</t>
  </si>
  <si>
    <t>+43 (0)5253 5070</t>
  </si>
  <si>
    <t>AT973626800000020453</t>
  </si>
  <si>
    <t>Oberlängenfeld</t>
  </si>
  <si>
    <t>91</t>
  </si>
  <si>
    <t>kg-karres@tsn.at</t>
  </si>
  <si>
    <t>0676-840044300</t>
  </si>
  <si>
    <t>AT823600000006610109</t>
  </si>
  <si>
    <t>Unterlängenfeld</t>
  </si>
  <si>
    <t>78</t>
  </si>
  <si>
    <t>kg-laengenfeld@tsn.at</t>
  </si>
  <si>
    <t>+43 (0)5253 6459</t>
  </si>
  <si>
    <t>AT252050200900000910</t>
  </si>
  <si>
    <t>Johannesplatz</t>
  </si>
  <si>
    <t>ho-imstmobile1@tsn.at</t>
  </si>
  <si>
    <t>0650-3240024</t>
  </si>
  <si>
    <t>Hinterseberweg</t>
  </si>
  <si>
    <t>kg-imstunterstadt@tsn.at</t>
  </si>
  <si>
    <t>+43 (0)5412 63009</t>
  </si>
  <si>
    <t>ho-laengenfeld@tsn.at</t>
  </si>
  <si>
    <t>0664/88455095</t>
  </si>
  <si>
    <t>Kindergruppe Max &amp; Moritz, Imst</t>
  </si>
  <si>
    <t>Meraner Straße</t>
  </si>
  <si>
    <t>kg.maxundmoritz@tsn.at</t>
  </si>
  <si>
    <t>+43 (0)664 4903036</t>
  </si>
  <si>
    <t>kk-imstmaxumoritz@tsn.at</t>
  </si>
  <si>
    <t>AT302050200000831966</t>
  </si>
  <si>
    <t>Pfarrgasse</t>
  </si>
  <si>
    <t>kg-imstoberstadt@tsn.at</t>
  </si>
  <si>
    <t>+43 (0)5412 67559</t>
  </si>
  <si>
    <t>kg-tapperlix@tsn.at</t>
  </si>
  <si>
    <t>+43 (0)5412 68837</t>
  </si>
  <si>
    <t>AT572050200000028514</t>
  </si>
  <si>
    <t>Auf Arzill</t>
  </si>
  <si>
    <t>Huben</t>
  </si>
  <si>
    <t>34</t>
  </si>
  <si>
    <t>kk-laengenfeld@tsn.at</t>
  </si>
  <si>
    <t>+43 (0)5253 65198</t>
  </si>
  <si>
    <t>220</t>
  </si>
  <si>
    <t>kg-jerzens@tsn.at</t>
  </si>
  <si>
    <t>+43 (0)5414 86340</t>
  </si>
  <si>
    <t>AT203635300000120063</t>
  </si>
  <si>
    <t>ho-jerzens@tsn.at</t>
  </si>
  <si>
    <t>+43(0)677 63244151</t>
  </si>
  <si>
    <t>Espan</t>
  </si>
  <si>
    <t>129</t>
  </si>
  <si>
    <t>kg-laengenfelddorf@tsn.at</t>
  </si>
  <si>
    <t>+43 (0)5253 43128</t>
  </si>
  <si>
    <t>Sonnbergstraße</t>
  </si>
  <si>
    <t>kg-hermann-gmeiner@tsn.at</t>
  </si>
  <si>
    <t>+43 (0)5412 21337</t>
  </si>
  <si>
    <t>kg-imstsonnberg@tsn.at</t>
  </si>
  <si>
    <t>+43 (0)5412 67265</t>
  </si>
  <si>
    <t>Holzleiten</t>
  </si>
  <si>
    <t>79</t>
  </si>
  <si>
    <t>kg-holzleiten@tsn.at</t>
  </si>
  <si>
    <t>+43 (0)5264 8241</t>
  </si>
  <si>
    <t>AT283633600002620664</t>
  </si>
  <si>
    <t>Oberstrass</t>
  </si>
  <si>
    <t>218</t>
  </si>
  <si>
    <t>St.Leonhard/Pitztal</t>
  </si>
  <si>
    <t>Sankt Leonhard im Pitztal</t>
  </si>
  <si>
    <t>161</t>
  </si>
  <si>
    <t>kg-stleonhard@tsn.at</t>
  </si>
  <si>
    <t>+43 (0)5413 87463-21</t>
  </si>
  <si>
    <t>AT023635300000220103</t>
  </si>
  <si>
    <t>St. Leonhard im Pitztal</t>
  </si>
  <si>
    <t>115</t>
  </si>
  <si>
    <t>kk-stleonhard@tsn.at</t>
  </si>
  <si>
    <t>+43(0)5413-87463-22</t>
  </si>
  <si>
    <t>Kinderkrippe Stams Don Bosco</t>
  </si>
  <si>
    <t>Kluibenschedlstraße</t>
  </si>
  <si>
    <t>kk-stamsdonbosco@tsn.at</t>
  </si>
  <si>
    <t>0676-897572660</t>
  </si>
  <si>
    <t>AT393631600002496891</t>
  </si>
  <si>
    <t>Oberhaus</t>
  </si>
  <si>
    <t>Linzer Straße</t>
  </si>
  <si>
    <t>98</t>
  </si>
  <si>
    <t>kk-rietz@tsn.at</t>
  </si>
  <si>
    <t>0680-3029989</t>
  </si>
  <si>
    <t>AT293633600002705036</t>
  </si>
  <si>
    <t>Postplatz</t>
  </si>
  <si>
    <t>29 a</t>
  </si>
  <si>
    <t>kg-nassereith@tsn.at</t>
  </si>
  <si>
    <t>+43 (0)5265 5288</t>
  </si>
  <si>
    <t>AT662050201400000640</t>
  </si>
  <si>
    <t>Karl-Mayr-Straße</t>
  </si>
  <si>
    <t>116a</t>
  </si>
  <si>
    <t>kk-nassereith@tsn.at</t>
  </si>
  <si>
    <t>Spielgruppe Vinzenzgemeinschaft Rietz, Rietz</t>
  </si>
  <si>
    <t>Schulweg</t>
  </si>
  <si>
    <t>sg.rietz@tsn.at</t>
  </si>
  <si>
    <t>+43 5262 67859</t>
  </si>
  <si>
    <t>AT423633600002706257</t>
  </si>
  <si>
    <t>Vinzenzgemeinschaft St. Valentin</t>
  </si>
  <si>
    <t>Dürre</t>
  </si>
  <si>
    <t>21</t>
  </si>
  <si>
    <t>kg-rietz@tsn.at</t>
  </si>
  <si>
    <t>+43 (0)5262 64533</t>
  </si>
  <si>
    <t>Untermieming</t>
  </si>
  <si>
    <t>kk-zappelmaeuse@tsn.at</t>
  </si>
  <si>
    <t>+43 (0)5264 43260</t>
  </si>
  <si>
    <t>AT263633600002514776</t>
  </si>
  <si>
    <t>Barwies</t>
  </si>
  <si>
    <t>Dr.Siegfried Gapp Weg</t>
  </si>
  <si>
    <t>kg-spatzennestmieming@tsn.at</t>
  </si>
  <si>
    <t>+43 (0)664 7386 0199</t>
  </si>
  <si>
    <t>AT702050200000845990</t>
  </si>
  <si>
    <t>kk-miemingspatzennest@tsn.at</t>
  </si>
  <si>
    <t>Kirchplatz</t>
  </si>
  <si>
    <t>kg-roppen@tsn.at</t>
  </si>
  <si>
    <t>+43 (0)5417 5497</t>
  </si>
  <si>
    <t>AT083631600006020101</t>
  </si>
  <si>
    <t>Maierhof</t>
  </si>
  <si>
    <t>33</t>
  </si>
  <si>
    <t>kk-roppen@tsn.at</t>
  </si>
  <si>
    <t>0664/5943437</t>
  </si>
  <si>
    <t>Oetzerau</t>
  </si>
  <si>
    <t>46</t>
  </si>
  <si>
    <t>kg-oetzerau@tsn.at</t>
  </si>
  <si>
    <t>+43 (0)664 8511158</t>
  </si>
  <si>
    <t>AT073629100000020503</t>
  </si>
  <si>
    <t>Hauptstraße</t>
  </si>
  <si>
    <t>Mils b.Imst</t>
  </si>
  <si>
    <t>Reitle</t>
  </si>
  <si>
    <t>kg-milsbeiimst@tsn.at</t>
  </si>
  <si>
    <t>+43 (0)5418 529713</t>
  </si>
  <si>
    <t>AT593635900000120204</t>
  </si>
  <si>
    <t>Mils bei Imst</t>
  </si>
  <si>
    <t>Kinderkrippe Mils bei Imst Reitle</t>
  </si>
  <si>
    <t>kk-milsbi@tsn.at</t>
  </si>
  <si>
    <t>05418-5297</t>
  </si>
  <si>
    <t>kg-oetz@tsn.at</t>
  </si>
  <si>
    <t>+43 (0)5252 6587</t>
  </si>
  <si>
    <t>Kindergarten Obsteig Volkshilfe</t>
  </si>
  <si>
    <t>Unterstrass</t>
  </si>
  <si>
    <t>254</t>
  </si>
  <si>
    <t>kg-obsteig@tsn.at</t>
  </si>
  <si>
    <t>0676-89745334</t>
  </si>
  <si>
    <t>AT631400066810022931</t>
  </si>
  <si>
    <t>Südtirolerplatz</t>
  </si>
  <si>
    <t>10-12/6</t>
  </si>
  <si>
    <t>Hort Obsteig Volkshilfe</t>
  </si>
  <si>
    <t>ho-obsteig@tsn.at</t>
  </si>
  <si>
    <t>+43 (0)5264 20473</t>
  </si>
  <si>
    <t>Gurgl</t>
  </si>
  <si>
    <t>Gurglerstraße</t>
  </si>
  <si>
    <t>104</t>
  </si>
  <si>
    <t>kg-obergurgl@tsn.at</t>
  </si>
  <si>
    <t>+43 (0)5256 6405</t>
  </si>
  <si>
    <t>AT773632400000270017</t>
  </si>
  <si>
    <t>Gemeindestraße</t>
  </si>
  <si>
    <t>Trujegasse</t>
  </si>
  <si>
    <t>kg-tarrenz@tsn.at</t>
  </si>
  <si>
    <t>+43 (0)5412 64763</t>
  </si>
  <si>
    <t>AT163600000006223200</t>
  </si>
  <si>
    <t>kk-tarrenz@tsn.at</t>
  </si>
  <si>
    <t>+43 (0)660 5514599</t>
  </si>
  <si>
    <t>Spielgruppe der Vinzenzgemeinschaft Silz, Silz</t>
  </si>
  <si>
    <t>Schulstraße</t>
  </si>
  <si>
    <t>sg.vinzenzgemeinschaftsilz@tsn.at</t>
  </si>
  <si>
    <t>+43 664 3436950</t>
  </si>
  <si>
    <t>Vinzenzgemeinschaft Silz</t>
  </si>
  <si>
    <t>Benedikt-Perwög-Straße</t>
  </si>
  <si>
    <t>3a</t>
  </si>
  <si>
    <t>Vent</t>
  </si>
  <si>
    <t>Marzellweg</t>
  </si>
  <si>
    <t>kg-vent@tsn.at</t>
  </si>
  <si>
    <t>05254-30112</t>
  </si>
  <si>
    <t>Niederthai</t>
  </si>
  <si>
    <t>59</t>
  </si>
  <si>
    <t>kg-niederthai@tsn.at</t>
  </si>
  <si>
    <t>+43 (0)5255 5230 - 80</t>
  </si>
  <si>
    <t>AT303629100000220103</t>
  </si>
  <si>
    <t>Dorf</t>
  </si>
  <si>
    <t>Wirtsgasse</t>
  </si>
  <si>
    <t>kg-stams@tsn.at</t>
  </si>
  <si>
    <t>+43 (0)5263 645016</t>
  </si>
  <si>
    <t>ho-stamsdonbosco@tsn.at</t>
  </si>
  <si>
    <t>0676/897572645</t>
  </si>
  <si>
    <t>Kindergruppe Bärenhöhle, Sautens</t>
  </si>
  <si>
    <t>Kirchblickweg</t>
  </si>
  <si>
    <t>kg.baerenhoehle@tsn.at</t>
  </si>
  <si>
    <t>+43 650 6900093</t>
  </si>
  <si>
    <t>kg-sautens@tsn.at</t>
  </si>
  <si>
    <t>+43 (0)5252 6826</t>
  </si>
  <si>
    <t>AT133629100000320416</t>
  </si>
  <si>
    <t>Raimund-Wallnöfer-Weg</t>
  </si>
  <si>
    <t>ho-silz@tsn.at</t>
  </si>
  <si>
    <t>0676/5319703</t>
  </si>
  <si>
    <t>AT793631600000435503</t>
  </si>
  <si>
    <t>Widumgasse</t>
  </si>
  <si>
    <t>1-3</t>
  </si>
  <si>
    <t>Tumpen</t>
  </si>
  <si>
    <t>122</t>
  </si>
  <si>
    <t>kg-tumpen@tsn.at</t>
  </si>
  <si>
    <t>+43 (0)5255 5230-70</t>
  </si>
  <si>
    <t>Dr. Decristoforo-Straße</t>
  </si>
  <si>
    <t>kk-silz@tsn.at</t>
  </si>
  <si>
    <t>+43 (0)5263/20026</t>
  </si>
  <si>
    <t>IL</t>
  </si>
  <si>
    <t>kg-aldrans@tsn.at</t>
  </si>
  <si>
    <t>0664-2636330</t>
  </si>
  <si>
    <t>AT593600000001323344</t>
  </si>
  <si>
    <t>kk-aldrans@tsn.at</t>
  </si>
  <si>
    <t>ho-aldrans@tsn.at</t>
  </si>
  <si>
    <t>0664-88318834</t>
  </si>
  <si>
    <t>Innsbrucker Straße</t>
  </si>
  <si>
    <t>kg-axamskinderheim@tsn.at</t>
  </si>
  <si>
    <t>+43 (0)5234 6813316</t>
  </si>
  <si>
    <t>AT223620900000026948</t>
  </si>
  <si>
    <t>Eduard-Wallnöfer-Platz</t>
  </si>
  <si>
    <t>Georg-Matthäus-Vischer-Platz</t>
  </si>
  <si>
    <t>37</t>
  </si>
  <si>
    <t>kg-wennsvsalt@tsn.at</t>
  </si>
  <si>
    <t>+43 (0)676-5549768</t>
  </si>
  <si>
    <t>AT433635300000020321</t>
  </si>
  <si>
    <t>Unterdorf</t>
  </si>
  <si>
    <t>kk-wenns@tsn.at</t>
  </si>
  <si>
    <t>0676/5549767</t>
  </si>
  <si>
    <t>Römerstraße</t>
  </si>
  <si>
    <t>kk-ampass@tsn.at</t>
  </si>
  <si>
    <t>+43 (0)699 811 379 71</t>
  </si>
  <si>
    <t>AT103636200007031933</t>
  </si>
  <si>
    <t>kg-ampass@tsn.at</t>
  </si>
  <si>
    <t>+43 (0)512 397877</t>
  </si>
  <si>
    <t>AT773636200007021900</t>
  </si>
  <si>
    <t>ho-ampass@tsn.at</t>
  </si>
  <si>
    <t>0676/3374552</t>
  </si>
  <si>
    <t>Kindergarten Axams Mailsweg 2 slw</t>
  </si>
  <si>
    <t>Mailsweg</t>
  </si>
  <si>
    <t>kg-axams2@tsn.at</t>
  </si>
  <si>
    <t>+43 (0)5234/68277-604</t>
  </si>
  <si>
    <t>AT453600000000724427</t>
  </si>
  <si>
    <t>Kinderkrippe Axams Mailsweg 2 slw</t>
  </si>
  <si>
    <t>kk-dorfpavillon@tsn.at</t>
  </si>
  <si>
    <t>+43 (0)5234 65881</t>
  </si>
  <si>
    <t>Bgm. Franz Herzleier-Weg</t>
  </si>
  <si>
    <t>kk-absamkunterbunt@tsn.at</t>
  </si>
  <si>
    <t>0680-2470930</t>
  </si>
  <si>
    <t>AT343620000000046953</t>
  </si>
  <si>
    <t>An der Lanstraße</t>
  </si>
  <si>
    <t>Daniel Swarovski-Straße</t>
  </si>
  <si>
    <t>70</t>
  </si>
  <si>
    <t>kg-swarovski@tsn.at</t>
  </si>
  <si>
    <t>05223-5116395</t>
  </si>
  <si>
    <t>AT671200052035272801</t>
  </si>
  <si>
    <t>Daniel-Swarovski-Straße</t>
  </si>
  <si>
    <t>kk-swarovski@tsn.at</t>
  </si>
  <si>
    <t>kk-birgitz@tsn.at</t>
  </si>
  <si>
    <t>0664-1334431</t>
  </si>
  <si>
    <t>AT793620900000320705</t>
  </si>
  <si>
    <t>Dorfplatz</t>
  </si>
  <si>
    <t>Kirchstraße</t>
  </si>
  <si>
    <t>kg-goetzens@tsn.at</t>
  </si>
  <si>
    <t>+43 (0)5234 3333910</t>
  </si>
  <si>
    <t>AT103620900000220194</t>
  </si>
  <si>
    <t>Burgstraße</t>
  </si>
  <si>
    <t>kk-goetzens@tsn.at</t>
  </si>
  <si>
    <t>+43 (0)5234 3333918</t>
  </si>
  <si>
    <t>St. Peter</t>
  </si>
  <si>
    <t>kg-ellboegen@tsn.at</t>
  </si>
  <si>
    <t>+43 (0)512 37755515</t>
  </si>
  <si>
    <t>AT913600000001220045</t>
  </si>
  <si>
    <t>kk-ellboegen@tsn.at</t>
  </si>
  <si>
    <t>0512/377555-15</t>
  </si>
  <si>
    <t>Bahnstraße</t>
  </si>
  <si>
    <t>ho-fulpmesdonbosco@tsn.at</t>
  </si>
  <si>
    <t>+43 (0)5225 62249</t>
  </si>
  <si>
    <t>AT393600000000628602</t>
  </si>
  <si>
    <t>Bahnstrasse</t>
  </si>
  <si>
    <t>Franz-Senn-Weg</t>
  </si>
  <si>
    <t>kk-fulpmes@tsn.at</t>
  </si>
  <si>
    <t>+43 (0)650 3645437</t>
  </si>
  <si>
    <t>AT205700020011056785</t>
  </si>
  <si>
    <t>ho-goetzens@tsn.at</t>
  </si>
  <si>
    <t>+43 (0)699-15905093</t>
  </si>
  <si>
    <t>ho-baumkirchen@tsn.at</t>
  </si>
  <si>
    <t>0676-897572615</t>
  </si>
  <si>
    <t>AT613600000000741793</t>
  </si>
  <si>
    <t>Obere Pfarrsiedlung</t>
  </si>
  <si>
    <t>kg-flaurling@tsn.at</t>
  </si>
  <si>
    <t>0664 88656643</t>
  </si>
  <si>
    <t>AT183633600004905097</t>
  </si>
  <si>
    <t>Salzstraße</t>
  </si>
  <si>
    <t>kk-flaurling@tsn.at</t>
  </si>
  <si>
    <t>05262/65374</t>
  </si>
  <si>
    <t>ho-flaurling@tsn.at</t>
  </si>
  <si>
    <t>+43(0)664 5336705</t>
  </si>
  <si>
    <t>Schlossstraße</t>
  </si>
  <si>
    <t>kg-baumkirchen@tsn.at</t>
  </si>
  <si>
    <t>0676-897572630</t>
  </si>
  <si>
    <t>kg-birgitz@tsn.at</t>
  </si>
  <si>
    <t>+43 664 2587690</t>
  </si>
  <si>
    <t>kg-fritzens@tsn.at</t>
  </si>
  <si>
    <t>0664-1475016</t>
  </si>
  <si>
    <t>AT913635100000220160</t>
  </si>
  <si>
    <t>Bergstraße</t>
  </si>
  <si>
    <t>kk-fritzens@tsn.at</t>
  </si>
  <si>
    <t>0664-3981872</t>
  </si>
  <si>
    <t>ho-fritzens@tsn.at</t>
  </si>
  <si>
    <t>0664-88363636</t>
  </si>
  <si>
    <t>Tanglplatz</t>
  </si>
  <si>
    <t>kk-gemeindefulpmes@tsn.at</t>
  </si>
  <si>
    <t>0699-16225122</t>
  </si>
  <si>
    <t>AT495700000270003002</t>
  </si>
  <si>
    <t>ho-fulpmes@tsn.at</t>
  </si>
  <si>
    <t>0699 16225123</t>
  </si>
  <si>
    <t>kg-fulpmes@tsn.at</t>
  </si>
  <si>
    <t>0699/16 22 51 31</t>
  </si>
  <si>
    <t>Mühlweg</t>
  </si>
  <si>
    <t>ho-inzing@tsn.at</t>
  </si>
  <si>
    <t>+43 (0)676 5701459</t>
  </si>
  <si>
    <t>AT363633600007720295</t>
  </si>
  <si>
    <t>Kohlstatt</t>
  </si>
  <si>
    <t>kg-grinzens@tsn.at</t>
  </si>
  <si>
    <t>+43 (0)664 7951140</t>
  </si>
  <si>
    <t>AT253620900000120014</t>
  </si>
  <si>
    <t>ho-grinzens@tsn.at</t>
  </si>
  <si>
    <t>+43 (0)677 62482239</t>
  </si>
  <si>
    <t>kk-larifari@tsn.at</t>
  </si>
  <si>
    <t>+43 (0)680-3129190</t>
  </si>
  <si>
    <t>AT403620900000124594</t>
  </si>
  <si>
    <t>Plattach</t>
  </si>
  <si>
    <t>Fiechterweg</t>
  </si>
  <si>
    <t>kg-kolsass@tsn.at</t>
  </si>
  <si>
    <t>+43 (0)5224 67266</t>
  </si>
  <si>
    <t>AT103632200004020186</t>
  </si>
  <si>
    <t>Gries/Brenner</t>
  </si>
  <si>
    <t>Gries</t>
  </si>
  <si>
    <t>75</t>
  </si>
  <si>
    <t>kg-griesabrenner@tsn.at</t>
  </si>
  <si>
    <t>+43 (0)5274 87237402</t>
  </si>
  <si>
    <t>AT173632900000820092</t>
  </si>
  <si>
    <t>Gries am Brenner</t>
  </si>
  <si>
    <t>73</t>
  </si>
  <si>
    <t>Oberdorfstraße</t>
  </si>
  <si>
    <t>kg-hatting@tsn.at</t>
  </si>
  <si>
    <t>+43 (0)5238 88973</t>
  </si>
  <si>
    <t>AT413633600007523004</t>
  </si>
  <si>
    <t>Kematen/T</t>
  </si>
  <si>
    <t>Bahnhofstraße</t>
  </si>
  <si>
    <t>kg-kematen@tsn.at</t>
  </si>
  <si>
    <t>+43 (0)5232 2827</t>
  </si>
  <si>
    <t>AT343626000000010181</t>
  </si>
  <si>
    <t>Kematen in Tirol</t>
  </si>
  <si>
    <t>kk-kematen@tsn.at</t>
  </si>
  <si>
    <t>0664-3227378</t>
  </si>
  <si>
    <t>Rettenbergstraße</t>
  </si>
  <si>
    <t>kg-kolsassberg@tsn.at</t>
  </si>
  <si>
    <t>+43 (0)5224 6851128</t>
  </si>
  <si>
    <t>AT443632200004020350</t>
  </si>
  <si>
    <t>Gries/Sellrain</t>
  </si>
  <si>
    <t>kg-griesimsellrain@tsn.at</t>
  </si>
  <si>
    <t>+43 (0)5236 60098 20</t>
  </si>
  <si>
    <t>AT983626000000420018</t>
  </si>
  <si>
    <t>Gries im Sellrain</t>
  </si>
  <si>
    <t>kg-inzing@tsn.at</t>
  </si>
  <si>
    <t>+43 (0)5238 8820131</t>
  </si>
  <si>
    <t>kg-inzing2@tsn.at</t>
  </si>
  <si>
    <t>+43 (0)5238 88201 38</t>
  </si>
  <si>
    <t>kk-winzinger@tsn.at</t>
  </si>
  <si>
    <t>+43 (0)5238 88201 41</t>
  </si>
  <si>
    <t>Spielgruppe Mutter-Kind-Treff Inzing, Inzing</t>
  </si>
  <si>
    <t>sg.mukiinzing@tsn.at</t>
  </si>
  <si>
    <t>+43 676 82564720</t>
  </si>
  <si>
    <t>kg-mieders@tsn.at</t>
  </si>
  <si>
    <t>+43 (0)664 8322063</t>
  </si>
  <si>
    <t>AT703628500001020148</t>
  </si>
  <si>
    <t>Kirchplatzl</t>
  </si>
  <si>
    <t>137</t>
  </si>
  <si>
    <t>kg-leutasch@tsn.at</t>
  </si>
  <si>
    <t>+43 (0)5214 6692</t>
  </si>
  <si>
    <t>AT843631400005020128</t>
  </si>
  <si>
    <t>128a</t>
  </si>
  <si>
    <t>kk-leutasch@tsn.at</t>
  </si>
  <si>
    <t>0664 5126687</t>
  </si>
  <si>
    <t>kk-mieders@tsn.at</t>
  </si>
  <si>
    <t>0664-8322073</t>
  </si>
  <si>
    <t>kg-natters@tsn.at</t>
  </si>
  <si>
    <t>+43 (0)512 546250</t>
  </si>
  <si>
    <t>AT713628100000120378</t>
  </si>
  <si>
    <t>kk-natters@tsn.at</t>
  </si>
  <si>
    <t>+43 (0)664 9130568</t>
  </si>
  <si>
    <t>ho-natters@tsn.at</t>
  </si>
  <si>
    <t>+43(0)512 546611</t>
  </si>
  <si>
    <t>Vinzenzweg</t>
  </si>
  <si>
    <t>kk-mils-stjosef@tsn.at</t>
  </si>
  <si>
    <t>0664-604455329</t>
  </si>
  <si>
    <t>AT463636200005006507</t>
  </si>
  <si>
    <t>Klostergasse</t>
  </si>
  <si>
    <t>Brunnholzstraße</t>
  </si>
  <si>
    <t>kg-milsheide@tsn.at</t>
  </si>
  <si>
    <t>0664/8409030</t>
  </si>
  <si>
    <t>AT593636200005005400</t>
  </si>
  <si>
    <t>Weidach</t>
  </si>
  <si>
    <t>276 a</t>
  </si>
  <si>
    <t>ho-leutasch@tsn.at</t>
  </si>
  <si>
    <t>0664-5146749</t>
  </si>
  <si>
    <t>ho-mils@tsn.at</t>
  </si>
  <si>
    <t>0676-897572640</t>
  </si>
  <si>
    <t>AT103600000000807313</t>
  </si>
  <si>
    <t>Kindergarten Mils Bildungszentrum für Hören und Sehen Integrationskindergarten</t>
  </si>
  <si>
    <t>Milser-Heide-Straße</t>
  </si>
  <si>
    <t>kg-hoerenundsehen@tsn.at</t>
  </si>
  <si>
    <t>+43 (0)5223 53323-27</t>
  </si>
  <si>
    <t>AT743636200000164830</t>
  </si>
  <si>
    <t>Oberdorf</t>
  </si>
  <si>
    <t>kg-milsdorf@tsn.at</t>
  </si>
  <si>
    <t>0664/88944415</t>
  </si>
  <si>
    <t>kk-mutters@tsn.at</t>
  </si>
  <si>
    <t>+43 (0)512/548402</t>
  </si>
  <si>
    <t>AT843628100000020040</t>
  </si>
  <si>
    <t>kg-mutters@tsn.at</t>
  </si>
  <si>
    <t>+43 (0)512 548406</t>
  </si>
  <si>
    <t>Schöfens</t>
  </si>
  <si>
    <t>Bergstein</t>
  </si>
  <si>
    <t>kg-matreikinderhaus@tsn.at</t>
  </si>
  <si>
    <t>0664-9161651</t>
  </si>
  <si>
    <t>AT723627300000091785</t>
  </si>
  <si>
    <t>Matrei am Brenner</t>
  </si>
  <si>
    <t>kg-matreiambrenner@tsn.at</t>
  </si>
  <si>
    <t>0664-5373185</t>
  </si>
  <si>
    <t>28 a</t>
  </si>
  <si>
    <t>kk-matrei@tsn.at</t>
  </si>
  <si>
    <t>0650-6605212</t>
  </si>
  <si>
    <t>Oberhofen/Inntal</t>
  </si>
  <si>
    <t>Franz-Mader-Straße</t>
  </si>
  <si>
    <t>kg-oberhofen@tsn.at</t>
  </si>
  <si>
    <t>+43 (0)5262 66304</t>
  </si>
  <si>
    <t>AT755700000140003037</t>
  </si>
  <si>
    <t>Franz-Mader-Strasse</t>
  </si>
  <si>
    <t>Spielgruppe Spielkiste</t>
  </si>
  <si>
    <t>sg.spielkiste@tsn.at</t>
  </si>
  <si>
    <t>+43 676 650 5810</t>
  </si>
  <si>
    <t>Spielgruppe - Spielkiste</t>
  </si>
  <si>
    <t>spielkiste.patsch@gmail.com</t>
  </si>
  <si>
    <t>kg-patsch@tsn.at</t>
  </si>
  <si>
    <t>+43 (0)512 378956</t>
  </si>
  <si>
    <t>AT113600000001120120</t>
  </si>
  <si>
    <t>ho-patsch@tsn.at</t>
  </si>
  <si>
    <t>0677/63095327</t>
  </si>
  <si>
    <t>Obernberg/Brenner</t>
  </si>
  <si>
    <t>Außertal</t>
  </si>
  <si>
    <t>kg-obernberg@tsn.at</t>
  </si>
  <si>
    <t>0664-2424346</t>
  </si>
  <si>
    <t>AT473632900000350363</t>
  </si>
  <si>
    <t>Obernberg am Brenner</t>
  </si>
  <si>
    <t>34a</t>
  </si>
  <si>
    <t>Tiroler Straße</t>
  </si>
  <si>
    <t>114</t>
  </si>
  <si>
    <t>kg-pettnau@tsn.at</t>
  </si>
  <si>
    <t>0664-1024385</t>
  </si>
  <si>
    <t>AT923633600001600139</t>
  </si>
  <si>
    <t>kk-pettnau@tsn.at</t>
  </si>
  <si>
    <t>05238-88280</t>
  </si>
  <si>
    <t>ho-pettnau@tsn.at</t>
  </si>
  <si>
    <t>Hort Neustift Neder</t>
  </si>
  <si>
    <t>Neustift/Stubaital</t>
  </si>
  <si>
    <t>Pinnisweg</t>
  </si>
  <si>
    <t>ho-neustift-neder@tsn.at</t>
  </si>
  <si>
    <t>0699-19061268</t>
  </si>
  <si>
    <t>AT563628500000043513</t>
  </si>
  <si>
    <t>Neustift im Stubaital</t>
  </si>
  <si>
    <t>Bahnweg</t>
  </si>
  <si>
    <t>kk-oberhofen@tsn.at</t>
  </si>
  <si>
    <t>+43 (0)664 512 7644</t>
  </si>
  <si>
    <t>Peter-Anich-Weg</t>
  </si>
  <si>
    <t>kk-oberperfuss@tsn.at</t>
  </si>
  <si>
    <t>+43 (0)664 88624689</t>
  </si>
  <si>
    <t>AT283626000000320010</t>
  </si>
  <si>
    <t>kg-oberperfuss@tsn.at</t>
  </si>
  <si>
    <t>+43 (0)5232 81603</t>
  </si>
  <si>
    <t>ho-oberperfuss@tsn.at</t>
  </si>
  <si>
    <t>0664/88268593</t>
  </si>
  <si>
    <t>Reith b.Seefeld</t>
  </si>
  <si>
    <t>kk-reithbs@tsn.at</t>
  </si>
  <si>
    <t>0664-88725645</t>
  </si>
  <si>
    <t>AT763631400002260040</t>
  </si>
  <si>
    <t>Reith bei Seefeld</t>
  </si>
  <si>
    <t>Lauserweg</t>
  </si>
  <si>
    <t>kg-reithbseefeld@tsn.at</t>
  </si>
  <si>
    <t>+43 (0)664 9175089</t>
  </si>
  <si>
    <t>ho-reith@tsn.at</t>
  </si>
  <si>
    <t>05212 311676</t>
  </si>
  <si>
    <t>Langer Graben</t>
  </si>
  <si>
    <t>kg-rumlangergraben@tsn.at</t>
  </si>
  <si>
    <t>+43 (0)512 24511520</t>
  </si>
  <si>
    <t>AT833631000000020107</t>
  </si>
  <si>
    <t>Rathausplatz</t>
  </si>
  <si>
    <t>kk-rumlangergraben@tsn.at</t>
  </si>
  <si>
    <t>+43 (0)512 24511510</t>
  </si>
  <si>
    <t>Schanzweg</t>
  </si>
  <si>
    <t>396</t>
  </si>
  <si>
    <t>kg-scharnitz@tsn.at</t>
  </si>
  <si>
    <t>0664/9280722</t>
  </si>
  <si>
    <t>AT183631400008020653</t>
  </si>
  <si>
    <t>Adolf-Klinge-Platz</t>
  </si>
  <si>
    <t>kg-rinn@tsn.at</t>
  </si>
  <si>
    <t>+43 (0)5223 78133</t>
  </si>
  <si>
    <t>AT443636200006023006</t>
  </si>
  <si>
    <t>kk-rinn@tsn.at</t>
  </si>
  <si>
    <t>+43 (0)699 181 964 86</t>
  </si>
  <si>
    <t>Polling/T</t>
  </si>
  <si>
    <t>Polling in Tirol</t>
  </si>
  <si>
    <t>kg-polling@tsn.at</t>
  </si>
  <si>
    <t>+43 (0)66488193399</t>
  </si>
  <si>
    <t>AT593633600004905717</t>
  </si>
  <si>
    <t>107</t>
  </si>
  <si>
    <t>kk-polling@tsn.at</t>
  </si>
  <si>
    <t>+43(0)66488193399</t>
  </si>
  <si>
    <t>Serlesstraße</t>
  </si>
  <si>
    <t>kg-rumserlesstrasse@tsn.at</t>
  </si>
  <si>
    <t>+43 (0)512 24511530</t>
  </si>
  <si>
    <t>kk-hausderkinderserles@tsn.at</t>
  </si>
  <si>
    <t>0512 24511530</t>
  </si>
  <si>
    <t>Außerschmirn</t>
  </si>
  <si>
    <t>58</t>
  </si>
  <si>
    <t>kg-schmirn@tsn.at</t>
  </si>
  <si>
    <t>+43 (0)5279 5203 31</t>
  </si>
  <si>
    <t>AT243632900000228072</t>
  </si>
  <si>
    <t>58b</t>
  </si>
  <si>
    <t>kg-ranggen@tsn.at</t>
  </si>
  <si>
    <t>+43 (0)5232 81203</t>
  </si>
  <si>
    <t>AT713626000000110007</t>
  </si>
  <si>
    <t>kk-ranggen@tsn.at</t>
  </si>
  <si>
    <t>0677/61883123</t>
  </si>
  <si>
    <t>Birkengasse</t>
  </si>
  <si>
    <t>kg-rumbirkengasse@tsn.at</t>
  </si>
  <si>
    <t>+43 (0)512 24511540</t>
  </si>
  <si>
    <t>kk-hausderkinderbirkeng@tsn.at</t>
  </si>
  <si>
    <t>0512/24511-540</t>
  </si>
  <si>
    <t>Schönberg/Stubaital</t>
  </si>
  <si>
    <t>Parkweg</t>
  </si>
  <si>
    <t>kg-schoenberg@tsn.at</t>
  </si>
  <si>
    <t>+43 (0)664 88396183</t>
  </si>
  <si>
    <t>AT363628500001120088</t>
  </si>
  <si>
    <t>kk-schoenberg@tsn.at</t>
  </si>
  <si>
    <t>0664-1000570</t>
  </si>
  <si>
    <t>Innsbruckerstraße</t>
  </si>
  <si>
    <t>174</t>
  </si>
  <si>
    <t>ho-scharnitz@tsn.at</t>
  </si>
  <si>
    <t>0664-88785959</t>
  </si>
  <si>
    <t>Hall/T</t>
  </si>
  <si>
    <t>kg-hallbachlechnerstrasse@tsn.at</t>
  </si>
  <si>
    <t>+43 (0)5223 45563</t>
  </si>
  <si>
    <t>AT412050301800001537</t>
  </si>
  <si>
    <t>Hall in Tirol</t>
  </si>
  <si>
    <t>Oberer Stadtplatz</t>
  </si>
  <si>
    <t>Bruckergasse</t>
  </si>
  <si>
    <t>kg-hall-ekiz@tsn.at</t>
  </si>
  <si>
    <t>0650-4560510</t>
  </si>
  <si>
    <t>AT103636200000075481</t>
  </si>
  <si>
    <t>kk-hall-ekiz@tsn.at</t>
  </si>
  <si>
    <t>0650/4560510</t>
  </si>
  <si>
    <t>77</t>
  </si>
  <si>
    <t>kg-sellrain@tsn.at</t>
  </si>
  <si>
    <t>+43 (0)5230 614</t>
  </si>
  <si>
    <t>AT213626000000220129</t>
  </si>
  <si>
    <t>Rothenbrunn</t>
  </si>
  <si>
    <t>kk-sellrain@tsn.at</t>
  </si>
  <si>
    <t>+43 (0)5230 20521</t>
  </si>
  <si>
    <t>Erlerstraße</t>
  </si>
  <si>
    <t>kg-hallgrillenbichl@tsn.at</t>
  </si>
  <si>
    <t>+43 (0)676 9508550</t>
  </si>
  <si>
    <t>AT323620000000043885</t>
  </si>
  <si>
    <t>Schlöglstraße</t>
  </si>
  <si>
    <t>kg-hallschloeglstrasse@tsn.at</t>
  </si>
  <si>
    <t>+43 (0)5223 45562</t>
  </si>
  <si>
    <t>Fuxmagengasse</t>
  </si>
  <si>
    <t>kg-hallfuxmagengasse@tsn.at</t>
  </si>
  <si>
    <t>+43 (0)5223 45561</t>
  </si>
  <si>
    <t>Straubstraße</t>
  </si>
  <si>
    <t>+43 (0)5223 57240</t>
  </si>
  <si>
    <t>AT202050301800003855</t>
  </si>
  <si>
    <t>Franziskanerkolleg Leopoldinum</t>
  </si>
  <si>
    <t>leopoldinum.703016@tsn.at</t>
  </si>
  <si>
    <t>Kaiser-Max-Straße</t>
  </si>
  <si>
    <t>46 a</t>
  </si>
  <si>
    <t>kg-hall-kaisermax@tsn.at</t>
  </si>
  <si>
    <t>0676/835846028</t>
  </si>
  <si>
    <t>Hort Hall kids Kinderfreunde</t>
  </si>
  <si>
    <t>ho-hallkinderfreunde@tsn.at</t>
  </si>
  <si>
    <t>05223-23655</t>
  </si>
  <si>
    <t>Unterer Stadtplatz</t>
  </si>
  <si>
    <t>ho-halldonbosco@tsn.at</t>
  </si>
  <si>
    <t>0676-897572620</t>
  </si>
  <si>
    <t>AT373600000000716811</t>
  </si>
  <si>
    <t>Tiglsweg</t>
  </si>
  <si>
    <t>400</t>
  </si>
  <si>
    <t>kg-sistrans@tsn.at</t>
  </si>
  <si>
    <t>0676/3040430</t>
  </si>
  <si>
    <t>AT663636200008020034</t>
  </si>
  <si>
    <t>kk-purzinigele@tsn.at</t>
  </si>
  <si>
    <t>+43 (0)664 4550217</t>
  </si>
  <si>
    <t>ho-sistrans@tsn.at</t>
  </si>
  <si>
    <t>0664-5145911</t>
  </si>
  <si>
    <t>Weißenbachstraße</t>
  </si>
  <si>
    <t>5 a</t>
  </si>
  <si>
    <t>kg-hallweissenbachstrasse@tsn.at</t>
  </si>
  <si>
    <t>+43 (0)5223 45860</t>
  </si>
  <si>
    <t>kg-kinderwerkstatt@tsn.at</t>
  </si>
  <si>
    <t>+43 (0)680 3070238</t>
  </si>
  <si>
    <t>AT472050300701022857</t>
  </si>
  <si>
    <t>kinderwerkstatt-sistrans@gmx.at</t>
  </si>
  <si>
    <t>Steinach/Brenner</t>
  </si>
  <si>
    <t>Brennerstraße</t>
  </si>
  <si>
    <t>kg-steinach@tsn.at</t>
  </si>
  <si>
    <t>+43 (0)5272 6251370</t>
  </si>
  <si>
    <t>AT963632900000020651</t>
  </si>
  <si>
    <t>Steinach am Brenner</t>
  </si>
  <si>
    <t>kk-steinach@tsn.at</t>
  </si>
  <si>
    <t>0660-6871099</t>
  </si>
  <si>
    <t>Seefeld/T</t>
  </si>
  <si>
    <t>Kindergartenweg</t>
  </si>
  <si>
    <t>581</t>
  </si>
  <si>
    <t>kg-seefeld@tsn.at</t>
  </si>
  <si>
    <t>+43 (0)5212 2977</t>
  </si>
  <si>
    <t>AT513631400000260059</t>
  </si>
  <si>
    <t>Seefeld in Tirol</t>
  </si>
  <si>
    <t>Klosterstraße</t>
  </si>
  <si>
    <t>kk-seefeldit@tsn.at</t>
  </si>
  <si>
    <t>Rohrbachstraße</t>
  </si>
  <si>
    <t>kg-hallrohrbachstrasse@tsn.at</t>
  </si>
  <si>
    <t>0508905000</t>
  </si>
  <si>
    <t>kk-hallvolkshilfe@tsn.at</t>
  </si>
  <si>
    <t>Telfes/Stubai</t>
  </si>
  <si>
    <t>Salzgasse</t>
  </si>
  <si>
    <t>kg-telfes@tsn.at</t>
  </si>
  <si>
    <t>+43 (0)5225 63410</t>
  </si>
  <si>
    <t>AT745700000270003037</t>
  </si>
  <si>
    <t>Telfes im Stubai</t>
  </si>
  <si>
    <t>kg-telfsmarkt@tsn.at</t>
  </si>
  <si>
    <t>+43 (0)5262 62154</t>
  </si>
  <si>
    <t>AT623633600000310094</t>
  </si>
  <si>
    <t>Untermarktstraße</t>
  </si>
  <si>
    <t>Lumma</t>
  </si>
  <si>
    <t>13 c</t>
  </si>
  <si>
    <t>kg-telfslumma@tsn.at</t>
  </si>
  <si>
    <t>+43 (0)5262 65739</t>
  </si>
  <si>
    <t>Birkenberg</t>
  </si>
  <si>
    <t>kg-telfsschpumpernudl@tsn.at</t>
  </si>
  <si>
    <t>+43 (0)650 7300358</t>
  </si>
  <si>
    <t>AT743633600008405110</t>
  </si>
  <si>
    <t>Kindergarten Telfs Don Bosco Haus der Kinder</t>
  </si>
  <si>
    <t>kg-donbosco@tsn.at</t>
  </si>
  <si>
    <t>+43 (0)5262 6250321</t>
  </si>
  <si>
    <t>AT473600000000926733</t>
  </si>
  <si>
    <t>Kinderkrippe Telfs Don Bosco Haus der Kinder</t>
  </si>
  <si>
    <t>kk-donbosco@tsn.at</t>
  </si>
  <si>
    <t>Hort Telfs Integration Don Bosco Haus der Kinder</t>
  </si>
  <si>
    <t>ho-donbosco@tsn.at</t>
  </si>
  <si>
    <t>Birkenbergstraße</t>
  </si>
  <si>
    <t>26 b</t>
  </si>
  <si>
    <t>kg-telfsgeorgen@tsn.at</t>
  </si>
  <si>
    <t>+43 (0)5262-63602</t>
  </si>
  <si>
    <t>Egart</t>
  </si>
  <si>
    <t>11 a</t>
  </si>
  <si>
    <t>kg-telfsegart@tsn.at</t>
  </si>
  <si>
    <t>+43 (0)5262 68056</t>
  </si>
  <si>
    <t>Herrengasse</t>
  </si>
  <si>
    <t>kk-tulfes@tsn.at</t>
  </si>
  <si>
    <t>05223-78539</t>
  </si>
  <si>
    <t>AT953636200004020202</t>
  </si>
  <si>
    <t>Spielgruppe Raupenkinder, Thaur</t>
  </si>
  <si>
    <t>sg.raupenkinderthaur@tsn.at</t>
  </si>
  <si>
    <t>+43 680 1426778</t>
  </si>
  <si>
    <t>Raupenkinder Thaur</t>
  </si>
  <si>
    <t>kg-thaur@tsn.at</t>
  </si>
  <si>
    <t>+43 (0)5223 49286125</t>
  </si>
  <si>
    <t>AT593633700000020016</t>
  </si>
  <si>
    <t>Volderwald</t>
  </si>
  <si>
    <t>Volderwaldstraße</t>
  </si>
  <si>
    <t>kg-volderwald@tsn.at</t>
  </si>
  <si>
    <t>+43 (0)664 2889083</t>
  </si>
  <si>
    <t>Angererweg</t>
  </si>
  <si>
    <t>kg-tulfes@tsn.at</t>
  </si>
  <si>
    <t>+43 (0)5223 78380</t>
  </si>
  <si>
    <t>kk-thaur@tsn.at</t>
  </si>
  <si>
    <t>05223-492861-23</t>
  </si>
  <si>
    <t>Spielgruppe Ringelbiez</t>
  </si>
  <si>
    <t>Blaike</t>
  </si>
  <si>
    <t>sg.ringelbiez@tsn.at</t>
  </si>
  <si>
    <t>+43 677 63862289</t>
  </si>
  <si>
    <t>Eltern-Kind-Zentrum Völs</t>
  </si>
  <si>
    <t>office@ekiz-voels.at</t>
  </si>
  <si>
    <t>Peter-Siegmair-Straße</t>
  </si>
  <si>
    <t>kg-voelswest@tsn.at</t>
  </si>
  <si>
    <t>+43 (0)512 303107</t>
  </si>
  <si>
    <t>AT553626000000520023</t>
  </si>
  <si>
    <t>St. Jodok</t>
  </si>
  <si>
    <t>kg-vals@tsn.at</t>
  </si>
  <si>
    <t>05279-520920</t>
  </si>
  <si>
    <t>AT653632900000228304</t>
  </si>
  <si>
    <t>Kinderkrippe Vals</t>
  </si>
  <si>
    <t>kk-vals@tsn.at</t>
  </si>
  <si>
    <t>Kindergruppe Sonnenblumen, Völs</t>
  </si>
  <si>
    <t>kg.sonnenblumen@tsn.at</t>
  </si>
  <si>
    <t>+43 (0)699 13042171</t>
  </si>
  <si>
    <t>kg-voels-feuerwehr@tsn.at</t>
  </si>
  <si>
    <t>+43 (0)512 303966</t>
  </si>
  <si>
    <t>kg-voels-dorf@tsn.at</t>
  </si>
  <si>
    <t>+43 (0)512 304461</t>
  </si>
  <si>
    <t>kk-wattenberg@tsn.at</t>
  </si>
  <si>
    <t>05224-5223031</t>
  </si>
  <si>
    <t>AT183635100000223123</t>
  </si>
  <si>
    <t>23a</t>
  </si>
  <si>
    <t>23 a</t>
  </si>
  <si>
    <t>kg-wattenberg@tsn.at</t>
  </si>
  <si>
    <t>+43 (0)5224 522302</t>
  </si>
  <si>
    <t>kk-trins@tsn.at</t>
  </si>
  <si>
    <t>06641000681</t>
  </si>
  <si>
    <t>AT303632900000520031</t>
  </si>
  <si>
    <t>36</t>
  </si>
  <si>
    <t>105</t>
  </si>
  <si>
    <t>kg-trins@tsn.at</t>
  </si>
  <si>
    <t>+43 (0)5275  5484</t>
  </si>
  <si>
    <t>Spielgruppe Flohzirkus, Eltern-Kind-Zentrum Volders, Volders</t>
  </si>
  <si>
    <t>Bundesstraße</t>
  </si>
  <si>
    <t>24 c</t>
  </si>
  <si>
    <t>sg.flohzirkus@tsn.at</t>
  </si>
  <si>
    <t>+43 650 6111240</t>
  </si>
  <si>
    <t>Eltern-Kind-Zentrum Volders</t>
  </si>
  <si>
    <t>Wald- und Wiesengruppe Löwenzahn</t>
  </si>
  <si>
    <t>sg.loewenzahn@tsn.at</t>
  </si>
  <si>
    <t>+43 664 2548484</t>
  </si>
  <si>
    <t>AT883636200000154005</t>
  </si>
  <si>
    <t>Wattener Weg</t>
  </si>
  <si>
    <t>Spielgruppe Regenbogen, Eltern-Kind-Zentrum Wattens, Wattens</t>
  </si>
  <si>
    <t>Swarovskistraße</t>
  </si>
  <si>
    <t>sg.regenbogen@tsn.at</t>
  </si>
  <si>
    <t>+43 650 8629728</t>
  </si>
  <si>
    <t>Spielgruppe Bärenkinder, Eltern-Kind-Zentrum Wattens, Wattens</t>
  </si>
  <si>
    <t>sg.baerenkinderwattens@tsn.at</t>
  </si>
  <si>
    <t>AT603635100000229351</t>
  </si>
  <si>
    <t>Spielgruppe Rasselbande, Eltern-Kind-Zentrum Wattens, Wattens</t>
  </si>
  <si>
    <t>sg.rasselbandewattens@tsn.at</t>
  </si>
  <si>
    <t>Vögelsbergweg</t>
  </si>
  <si>
    <t>kk-wattenszwergenwald@tsn.at</t>
  </si>
  <si>
    <t>+43 (0)6503605378</t>
  </si>
  <si>
    <t>AT703635100000237610</t>
  </si>
  <si>
    <t>Volderer Weg</t>
  </si>
  <si>
    <t>kg-wattens1@tsn.at</t>
  </si>
  <si>
    <t>+43 (0) 6648331619</t>
  </si>
  <si>
    <t>AT153635100000220558</t>
  </si>
  <si>
    <t>22 b</t>
  </si>
  <si>
    <t>kg-wattens2@tsn.at</t>
  </si>
  <si>
    <t>0664-88103774</t>
  </si>
  <si>
    <t>Marktplatz</t>
  </si>
  <si>
    <t>kg-zirlmarktplatz@tsn.at</t>
  </si>
  <si>
    <t>+43 (0)5238 54001 221</t>
  </si>
  <si>
    <t>AT153600000004104253</t>
  </si>
  <si>
    <t>Bühelstraße</t>
  </si>
  <si>
    <t>Kindergarten Wattens Oberdorf</t>
  </si>
  <si>
    <t>Garbergasse</t>
  </si>
  <si>
    <t>+43 (0)5224 57220</t>
  </si>
  <si>
    <t>Höraltstraße</t>
  </si>
  <si>
    <t>ho-wattens@tsn.at</t>
  </si>
  <si>
    <t>+43 (0)5224 5243622</t>
  </si>
  <si>
    <t>Kindergruppe Sonnensprossen, Zirl</t>
  </si>
  <si>
    <t>kg.sonnensprossen@tsn.at</t>
  </si>
  <si>
    <t>+43 (0)676 6431500</t>
  </si>
  <si>
    <t>Sonnensprossen</t>
  </si>
  <si>
    <t>kg-zirlschulstrasse@tsn.at</t>
  </si>
  <si>
    <t>+43 (0)5238 54001231</t>
  </si>
  <si>
    <t>kg-zirl-b4@tsn.at</t>
  </si>
  <si>
    <t>+43 (0)5238/54001-251</t>
  </si>
  <si>
    <t>Brixen/Thale</t>
  </si>
  <si>
    <t>87</t>
  </si>
  <si>
    <t>KB</t>
  </si>
  <si>
    <t>kk-dorfzwerge@tsn.at</t>
  </si>
  <si>
    <t>+43 664 88501773</t>
  </si>
  <si>
    <t>AT473621500000052852</t>
  </si>
  <si>
    <t>124</t>
  </si>
  <si>
    <t>Pfarrfeld</t>
  </si>
  <si>
    <t>kg-brixen@tsn.at</t>
  </si>
  <si>
    <t>+43 (0)5334 811017</t>
  </si>
  <si>
    <t>AT163621500000021691</t>
  </si>
  <si>
    <t>Brixen im Thale</t>
  </si>
  <si>
    <t>93</t>
  </si>
  <si>
    <t>Hochzirl</t>
  </si>
  <si>
    <t>kg-waldkindergartenzirl@tsn.at</t>
  </si>
  <si>
    <t>+43 (0)664 1230897</t>
  </si>
  <si>
    <t>AT202050303301077206</t>
  </si>
  <si>
    <t>Hechenbergweg</t>
  </si>
  <si>
    <t>Aurach b.Kitzbühel</t>
  </si>
  <si>
    <t>Oberaurach</t>
  </si>
  <si>
    <t>kg-aurach@tsn.at</t>
  </si>
  <si>
    <t>+43 (0)5356 64531</t>
  </si>
  <si>
    <t>AT343626300002200038</t>
  </si>
  <si>
    <t>Aurach bei Kitzbühel</t>
  </si>
  <si>
    <t>kg-hochfilzen@tsn.at</t>
  </si>
  <si>
    <t>0664 88727987</t>
  </si>
  <si>
    <t>AT803626300004320115</t>
  </si>
  <si>
    <t>Going/Wilden Kaiser</t>
  </si>
  <si>
    <t>Pramaweg</t>
  </si>
  <si>
    <t>kg-going@tsn.at</t>
  </si>
  <si>
    <t>+43 (0)5358 224714</t>
  </si>
  <si>
    <t>AT503623200000020412</t>
  </si>
  <si>
    <t>Going am Wilden Kaiser</t>
  </si>
  <si>
    <t>kk-ekizgoing@tsn.at</t>
  </si>
  <si>
    <t>0664-2540514</t>
  </si>
  <si>
    <t>AT682050600400005468</t>
  </si>
  <si>
    <t>ekiz4@aon.at</t>
  </si>
  <si>
    <t>ho-goingawk@tsn.at</t>
  </si>
  <si>
    <t>0664-1590833</t>
  </si>
  <si>
    <t>Hopfgarten-Markt</t>
  </si>
  <si>
    <t>Postangerweg</t>
  </si>
  <si>
    <t>kk-huepfzwerge@tsn.at</t>
  </si>
  <si>
    <t>0650/60 64 00 9</t>
  </si>
  <si>
    <t>AT642050500000313262</t>
  </si>
  <si>
    <t>Hopfgarten</t>
  </si>
  <si>
    <t>Brixentalerstraße</t>
  </si>
  <si>
    <t>Marktgasse</t>
  </si>
  <si>
    <t>kg-hopfgartenib@tsn.at</t>
  </si>
  <si>
    <t>+43 (0)5335 2281 60</t>
  </si>
  <si>
    <t>AT223624500000020172</t>
  </si>
  <si>
    <t>Hopfgarten im Brixental</t>
  </si>
  <si>
    <t>ho-hopfgarten@tsn.at</t>
  </si>
  <si>
    <t>05335-228127</t>
  </si>
  <si>
    <t>Friedenau</t>
  </si>
  <si>
    <t>kk-fieberbrunn@tsn.at</t>
  </si>
  <si>
    <t>0664-9107309</t>
  </si>
  <si>
    <t>AT353626200000046722</t>
  </si>
  <si>
    <t>St. Johann in Tirol</t>
  </si>
  <si>
    <t>Neubauweg</t>
  </si>
  <si>
    <t>ho-fieberbrunn@tsn.at</t>
  </si>
  <si>
    <t>0664-9107334</t>
  </si>
  <si>
    <t>Kelchsau</t>
  </si>
  <si>
    <t>Kelchsau-Unterdorf</t>
  </si>
  <si>
    <t>kg-kelchsau@tsn.at</t>
  </si>
  <si>
    <t>+43 (0)5335 8341</t>
  </si>
  <si>
    <t>kg-jochberg@tsn.at</t>
  </si>
  <si>
    <t>+43 (0)5355 5925</t>
  </si>
  <si>
    <t>AT513626300004020228</t>
  </si>
  <si>
    <t>Kinderkrippe Kirchberg Kirchplatz KAPA Kinderstube</t>
  </si>
  <si>
    <t>Kirchberg/T</t>
  </si>
  <si>
    <t>kk-kapa-kirchplatz@tsn.at</t>
  </si>
  <si>
    <t>0664-5104955</t>
  </si>
  <si>
    <t>kg-itter@tsn.at</t>
  </si>
  <si>
    <t>+43 (0)5335 258715</t>
  </si>
  <si>
    <t>AT773624500001037100</t>
  </si>
  <si>
    <t>Möselgasse</t>
  </si>
  <si>
    <t>kg-kirchbergmoeslgasse@tsn.at</t>
  </si>
  <si>
    <t>+43 (0)5357 4429</t>
  </si>
  <si>
    <t>AT143626300006023071</t>
  </si>
  <si>
    <t>Kirchberg in Tirol</t>
  </si>
  <si>
    <t>Kindergruppe Bärenstube, Kirchberg in Tirol</t>
  </si>
  <si>
    <t>Obwiesen</t>
  </si>
  <si>
    <t>kg.baerenstubekirchberg@tsn.at</t>
  </si>
  <si>
    <t>+43 664 3996718</t>
  </si>
  <si>
    <t>Kinderbetreuungseinrichtung Bärenstube</t>
  </si>
  <si>
    <t>Brixentaler Straße</t>
  </si>
  <si>
    <t>kk-kirchberg@tsn.at</t>
  </si>
  <si>
    <t>0664-2428608</t>
  </si>
  <si>
    <t>kg-kirchbergbrixental@tsn.at</t>
  </si>
  <si>
    <t>0676 830 69 506</t>
  </si>
  <si>
    <t>Hornweg</t>
  </si>
  <si>
    <t>kk-sonnenscheinkitzbuehel@tsn.at</t>
  </si>
  <si>
    <t>+43 (0)5356 75280-585</t>
  </si>
  <si>
    <t>AT872050500000026310</t>
  </si>
  <si>
    <t>Erpfendorf</t>
  </si>
  <si>
    <t>kg-erpfendorf@tsn.at</t>
  </si>
  <si>
    <t>+43 (0)5352 8511</t>
  </si>
  <si>
    <t>AT773626200000020164</t>
  </si>
  <si>
    <t>Kirchdorf/T</t>
  </si>
  <si>
    <t>ho-kirchdorf@tsn.at</t>
  </si>
  <si>
    <t>06645104955</t>
  </si>
  <si>
    <t>kg-kirchdorf@tsn.at</t>
  </si>
  <si>
    <t>+43 (0)5352 63145-21</t>
  </si>
  <si>
    <t>Im Gries</t>
  </si>
  <si>
    <t>kg-kitzbuehelvoglfeld@tsn.at</t>
  </si>
  <si>
    <t>+43 (0)5356 73254</t>
  </si>
  <si>
    <t>AT882050500000012906</t>
  </si>
  <si>
    <t>Hinterstadt</t>
  </si>
  <si>
    <t>ho-koessen@tsn.at</t>
  </si>
  <si>
    <t>0676 / 848536506</t>
  </si>
  <si>
    <t>AT464239002010010017</t>
  </si>
  <si>
    <t>kk-koessen@tsn.at</t>
  </si>
  <si>
    <t>0676 / 848536143</t>
  </si>
  <si>
    <t>kk-sonnenhauskoessen@tsn.at</t>
  </si>
  <si>
    <t>+43 (0)676 848536513</t>
  </si>
  <si>
    <t>AT492050601800000117</t>
  </si>
  <si>
    <t>Reith b.Kitzbühel</t>
  </si>
  <si>
    <t>Kirchweg</t>
  </si>
  <si>
    <t>kg-reithbk@tsn.at</t>
  </si>
  <si>
    <t>0664 1264224</t>
  </si>
  <si>
    <t>AT703626300001020452</t>
  </si>
  <si>
    <t>Reith bei Kitzbühel</t>
  </si>
  <si>
    <t>Traunsteinerweg</t>
  </si>
  <si>
    <t>ho-kitzbuehel@tsn.at</t>
  </si>
  <si>
    <t>0676-844019325</t>
  </si>
  <si>
    <t>kg-koessen@tsn.at</t>
  </si>
  <si>
    <t>+43 (0)5375 620120</t>
  </si>
  <si>
    <t>Kindergarten Oberndorf iT. Volkshilfe</t>
  </si>
  <si>
    <t>Oberndorf/T</t>
  </si>
  <si>
    <t>Rerobichlstraße</t>
  </si>
  <si>
    <t>kg-volkshilfe@tsn.at</t>
  </si>
  <si>
    <t>0508/906000</t>
  </si>
  <si>
    <t>kk-oberndorfvolkshilfe@tsn.at</t>
  </si>
  <si>
    <t>0508906000</t>
  </si>
  <si>
    <t>ho-oberndorf@tsn.at</t>
  </si>
  <si>
    <t>0508904000</t>
  </si>
  <si>
    <t>kk-schwendt@tsn.at</t>
  </si>
  <si>
    <t>0676/3610551</t>
  </si>
  <si>
    <t>AT133626400000120634</t>
  </si>
  <si>
    <t>St.Ulrich/Pillersee</t>
  </si>
  <si>
    <t>kg-stulrich@tsn.at</t>
  </si>
  <si>
    <t>+43 (0)5354 8818117</t>
  </si>
  <si>
    <t>AT893634900001020262</t>
  </si>
  <si>
    <t>St. Ulrich am Pillersee</t>
  </si>
  <si>
    <t>kk-stulrich@tsn.at</t>
  </si>
  <si>
    <t>+43 5354/88181 17</t>
  </si>
  <si>
    <t>St.Johann/T</t>
  </si>
  <si>
    <t>Lederergasse</t>
  </si>
  <si>
    <t>kg-montessori@tsn.at</t>
  </si>
  <si>
    <t>+43 (0)5352 64903</t>
  </si>
  <si>
    <t>AT825700000160051550</t>
  </si>
  <si>
    <t>kk-montessori@tsn.at</t>
  </si>
  <si>
    <t>ho-montessori@tsn.at</t>
  </si>
  <si>
    <t>kg-stjohannneubauweg@tsn.at</t>
  </si>
  <si>
    <t>+43 (0)5352 6900410</t>
  </si>
  <si>
    <t>AT933626300005260005</t>
  </si>
  <si>
    <t>kk-kapakinderstube@tsn.at</t>
  </si>
  <si>
    <t>0664-1588539</t>
  </si>
  <si>
    <t>kg-stjohannbahnhofstrasse@tsn.at</t>
  </si>
  <si>
    <t>+43 (0)5352 6900875</t>
  </si>
  <si>
    <t>kk-spatzennest@tsn.at</t>
  </si>
  <si>
    <t>+43 (0)5352 6900400</t>
  </si>
  <si>
    <t>Speckbacherstraße</t>
  </si>
  <si>
    <t>kk-stjohann@tsn.at</t>
  </si>
  <si>
    <t>0680/5519996</t>
  </si>
  <si>
    <t>AT392050500100004977</t>
  </si>
  <si>
    <t>32</t>
  </si>
  <si>
    <t>kg-schwendt@tsn.at</t>
  </si>
  <si>
    <t>+43 (0)5375 6074</t>
  </si>
  <si>
    <t>kg-waidring@tsn.at</t>
  </si>
  <si>
    <t>+43 (0)5353 5864</t>
  </si>
  <si>
    <t>AT663634900000020024</t>
  </si>
  <si>
    <t>250</t>
  </si>
  <si>
    <t>KU</t>
  </si>
  <si>
    <t>kg-alpbach@tsn.at</t>
  </si>
  <si>
    <t>0660-1884066</t>
  </si>
  <si>
    <t>AT083620300000021022</t>
  </si>
  <si>
    <t>168</t>
  </si>
  <si>
    <t>364</t>
  </si>
  <si>
    <t>kg-inneralpbach@tsn.at</t>
  </si>
  <si>
    <t>+43 (0)5336 5376</t>
  </si>
  <si>
    <t>Obere Dorfstraße</t>
  </si>
  <si>
    <t>kk-haeringerspatzennest@tsn.at</t>
  </si>
  <si>
    <t>+43 650 4710015</t>
  </si>
  <si>
    <t>AT312050607700012540</t>
  </si>
  <si>
    <t>Kinderkrippe Häringer Spatzennest</t>
  </si>
  <si>
    <t>Vogeltennweg</t>
  </si>
  <si>
    <t>kk-waidringerkindernest@tsn.at</t>
  </si>
  <si>
    <t>05353-5864</t>
  </si>
  <si>
    <t>kk-brandenberg@tsn.at</t>
  </si>
  <si>
    <t>0680-5021558</t>
  </si>
  <si>
    <t>AT372050800001414101</t>
  </si>
  <si>
    <t>Voldöpp</t>
  </si>
  <si>
    <t>kg-brandenberg@tsn.at</t>
  </si>
  <si>
    <t>+43 (0)5331 5450</t>
  </si>
  <si>
    <t>AT183635800001120047</t>
  </si>
  <si>
    <t>8b</t>
  </si>
  <si>
    <t>641</t>
  </si>
  <si>
    <t>kk-lauserstubn@tsn.at</t>
  </si>
  <si>
    <t>0660-7050378</t>
  </si>
  <si>
    <t>kg-angath@tsn.at</t>
  </si>
  <si>
    <t>+43 (0)5332 7432630</t>
  </si>
  <si>
    <t>AT643635800003020807</t>
  </si>
  <si>
    <t>kk-angathzwergenland@tsn.at</t>
  </si>
  <si>
    <t>0664-75021772</t>
  </si>
  <si>
    <t>AT732050607700066298</t>
  </si>
  <si>
    <t>Sebastian Frisch Straße</t>
  </si>
  <si>
    <t>Sennereiweg</t>
  </si>
  <si>
    <t>kg-westendorf@tsn.at</t>
  </si>
  <si>
    <t>05334-6391</t>
  </si>
  <si>
    <t>AT373635400000021006</t>
  </si>
  <si>
    <t>Gießenweg</t>
  </si>
  <si>
    <t>kk-stebbstltirolia@tsn.at</t>
  </si>
  <si>
    <t>+43 (0)699 10110840</t>
  </si>
  <si>
    <t>AT122050607700031797</t>
  </si>
  <si>
    <t>Wildbichler Straße</t>
  </si>
  <si>
    <t>Brugger Straße</t>
  </si>
  <si>
    <t>kk-brixleggerwichtelfamilie@tsn.at</t>
  </si>
  <si>
    <t>05337-66172</t>
  </si>
  <si>
    <t>AT032050800000019950</t>
  </si>
  <si>
    <t>Breitenbach/Inn</t>
  </si>
  <si>
    <t>Ausserdorf</t>
  </si>
  <si>
    <t>kg-breitenbachaminn@tsn.at</t>
  </si>
  <si>
    <t>+43 (0)5338 7984</t>
  </si>
  <si>
    <t>AT823635800007520216</t>
  </si>
  <si>
    <t>Breitenbach am Inn</t>
  </si>
  <si>
    <t>94</t>
  </si>
  <si>
    <t>ho-breitenbach@tsn.at</t>
  </si>
  <si>
    <t>0664/88503095</t>
  </si>
  <si>
    <t>18 c</t>
  </si>
  <si>
    <t>kg-brixlegg@tsn.at</t>
  </si>
  <si>
    <t>0664 88182779</t>
  </si>
  <si>
    <t>AT533635800005020078</t>
  </si>
  <si>
    <t>kk-ellmausoellandl@tsn.at</t>
  </si>
  <si>
    <t>+43 (0)5358 4029</t>
  </si>
  <si>
    <t>kg-ellmau@tsn.at</t>
  </si>
  <si>
    <t>+43 (0)664 88233271</t>
  </si>
  <si>
    <t>AT773635800004520193</t>
  </si>
  <si>
    <t>ho-ellmauekiz@tsn.at</t>
  </si>
  <si>
    <t>+43 (0)664 4714379</t>
  </si>
  <si>
    <t>kk-stebbstlebbs@tsn.at</t>
  </si>
  <si>
    <t>+43 (0)5373 42876</t>
  </si>
  <si>
    <t>kk-ebbs-wald@tsn.at</t>
  </si>
  <si>
    <t>05373/42876</t>
  </si>
  <si>
    <t>Kienbergstraße</t>
  </si>
  <si>
    <t>kg-kufsteinstadt@tsn.at</t>
  </si>
  <si>
    <t>+43 (0)5372 602181</t>
  </si>
  <si>
    <t>AT415700000250003007</t>
  </si>
  <si>
    <t>Anton Karg-Straße</t>
  </si>
  <si>
    <t>kk-stadtmaeuse@tsn.at</t>
  </si>
  <si>
    <t>0660-9470385</t>
  </si>
  <si>
    <t>AT273635800000152892</t>
  </si>
  <si>
    <t>Anton-Karg-Straße</t>
  </si>
  <si>
    <t>kg-erl@tsn.at</t>
  </si>
  <si>
    <t>+43 (0)5373 819714</t>
  </si>
  <si>
    <t>AT823622300000020560</t>
  </si>
  <si>
    <t>39</t>
  </si>
  <si>
    <t>Mariatal</t>
  </si>
  <si>
    <t>Wittberg</t>
  </si>
  <si>
    <t>kg-kramsach@tsn.at</t>
  </si>
  <si>
    <t>+43 (0)5337 62420</t>
  </si>
  <si>
    <t>AT573635800007020340</t>
  </si>
  <si>
    <t>Zentrum</t>
  </si>
  <si>
    <t>kk-kramsach@tsn.at</t>
  </si>
  <si>
    <t>05337-6242013</t>
  </si>
  <si>
    <t>AT212050800000001099</t>
  </si>
  <si>
    <t>Endach</t>
  </si>
  <si>
    <t>Dekan Hintner-Straße</t>
  </si>
  <si>
    <t>kg-schubitwo@tsn.at</t>
  </si>
  <si>
    <t>+43 (0)5372 61020</t>
  </si>
  <si>
    <t>AT932050600000024257</t>
  </si>
  <si>
    <t>Gilmstraße</t>
  </si>
  <si>
    <t>11/11a</t>
  </si>
  <si>
    <t>kk-schubitwo@tsn.at</t>
  </si>
  <si>
    <t>Arkadenplatz</t>
  </si>
  <si>
    <t>kg-kufsteinarkadenplatz@tsn.at</t>
  </si>
  <si>
    <t>05372-602188</t>
  </si>
  <si>
    <t>Mühlgraben</t>
  </si>
  <si>
    <t>Unterweidau</t>
  </si>
  <si>
    <t>kk-erl@tsn.at</t>
  </si>
  <si>
    <t>0670-5510844</t>
  </si>
  <si>
    <t>AT123622300000036467</t>
  </si>
  <si>
    <t>Einfangstraße</t>
  </si>
  <si>
    <t>kg-kufsteinendach@tsn.at</t>
  </si>
  <si>
    <t>+43 (0)5372 602185</t>
  </si>
  <si>
    <t>kg-kirchbichl@tsn.at</t>
  </si>
  <si>
    <t>+43 (0)5332 87233</t>
  </si>
  <si>
    <t>AT153635800001907062</t>
  </si>
  <si>
    <t>Oberndorferstraße</t>
  </si>
  <si>
    <t>kg-schubidu@tsn.at</t>
  </si>
  <si>
    <t>kk-kufsteinschubidu@tsn.at</t>
  </si>
  <si>
    <t>Lofererstraße</t>
  </si>
  <si>
    <t>kg-bruckhaeusl@tsn.at</t>
  </si>
  <si>
    <t>+43 (0)5332 74064</t>
  </si>
  <si>
    <t>Zell</t>
  </si>
  <si>
    <t>Schubertstraße</t>
  </si>
  <si>
    <t>kk-kufsteinhandinhand@tsn.at</t>
  </si>
  <si>
    <t>+43 (0)5372 63725</t>
  </si>
  <si>
    <t>AT232050607700025294</t>
  </si>
  <si>
    <t>11/62</t>
  </si>
  <si>
    <t>Dr. Franz-Stumpf-Straße</t>
  </si>
  <si>
    <t>kk-kundlelternkindzentrum@tsn.at</t>
  </si>
  <si>
    <t>+43 (0)5338 6383</t>
  </si>
  <si>
    <t>AT843626700000051441</t>
  </si>
  <si>
    <t>kg-kundl@tsn.at</t>
  </si>
  <si>
    <t>+43 (0)5338 7205500</t>
  </si>
  <si>
    <t>AT763626700000020933</t>
  </si>
  <si>
    <t>90</t>
  </si>
  <si>
    <t>kg-muenster@tsn.at</t>
  </si>
  <si>
    <t>+43 (0)5337 8112</t>
  </si>
  <si>
    <t>AT863627900000020305</t>
  </si>
  <si>
    <t>Stuttgarter Straße</t>
  </si>
  <si>
    <t>kk-kufsteinwaldorfpaedagogik@tsn.at</t>
  </si>
  <si>
    <t>05372-62825</t>
  </si>
  <si>
    <t>AT023635800008608929</t>
  </si>
  <si>
    <t>Stuttgarterstraße</t>
  </si>
  <si>
    <t>17 und 21</t>
  </si>
  <si>
    <t>kg-kufsteinwaldorf@tsn.at</t>
  </si>
  <si>
    <t>+43 (0)5372 61910</t>
  </si>
  <si>
    <t>Langkampfner Straße</t>
  </si>
  <si>
    <t>kg-kufsteinzell@tsn.at</t>
  </si>
  <si>
    <t>+43 (0)5372 602182</t>
  </si>
  <si>
    <t>Toblacher Straße</t>
  </si>
  <si>
    <t>kg-kufsteinsparchen@tsn.at</t>
  </si>
  <si>
    <t>+43 (0)5372 602183</t>
  </si>
  <si>
    <t>Trautweinstraße</t>
  </si>
  <si>
    <t>kk-kufsteinsonnenschein@tsn.at</t>
  </si>
  <si>
    <t>+43 (0)5372 63227</t>
  </si>
  <si>
    <t>AT664239000090041127</t>
  </si>
  <si>
    <t>Unterlangkampfen</t>
  </si>
  <si>
    <t>kk-kleinefarm2@tsn.at</t>
  </si>
  <si>
    <t>0650-3504312</t>
  </si>
  <si>
    <t>AT973626900000129379</t>
  </si>
  <si>
    <t>Eichenweg</t>
  </si>
  <si>
    <t>Biochemiestraße</t>
  </si>
  <si>
    <t>kg-kundl-novartis@tsn.at</t>
  </si>
  <si>
    <t>05338-2009520</t>
  </si>
  <si>
    <t>kk-kundl-novartis@tsn.at</t>
  </si>
  <si>
    <t>05338/2009511</t>
  </si>
  <si>
    <t>Kinderkrippe Kufstein Mini Mäuse Zell</t>
  </si>
  <si>
    <t>Mozartstraße</t>
  </si>
  <si>
    <t>kk-minimaeuse@tsn.at</t>
  </si>
  <si>
    <t>0660-8516402</t>
  </si>
  <si>
    <t>AT103635800000214114</t>
  </si>
  <si>
    <t>Kinderkrippe Mini Mäuse Zell</t>
  </si>
  <si>
    <t>kg-mariastein@tsn.at</t>
  </si>
  <si>
    <t>05332-5647620</t>
  </si>
  <si>
    <t>AT712050600100009828</t>
  </si>
  <si>
    <t>Kirchfeld</t>
  </si>
  <si>
    <t>kg-radfeld@tsn.at</t>
  </si>
  <si>
    <t>+43 (0)664 88189993</t>
  </si>
  <si>
    <t>AT043635800009020173</t>
  </si>
  <si>
    <t>57</t>
  </si>
  <si>
    <t>Walchseestraße</t>
  </si>
  <si>
    <t>kk-niederndorfstebbstl@tsn.at</t>
  </si>
  <si>
    <t>0664/73040891</t>
  </si>
  <si>
    <t>Reith/Alpbachtal</t>
  </si>
  <si>
    <t>kg-reithia@tsn.at</t>
  </si>
  <si>
    <t>+43 (0)5337 64155</t>
  </si>
  <si>
    <t>AT073620300002020501</t>
  </si>
  <si>
    <t>Reith im Alpbachtal</t>
  </si>
  <si>
    <t>kk-rettenschoess@tsn.at</t>
  </si>
  <si>
    <t>0670 6015414</t>
  </si>
  <si>
    <t>kg-rettenschoess@tsn.at</t>
  </si>
  <si>
    <t>+43 (0)5373 618127</t>
  </si>
  <si>
    <t>AT553635800003220498</t>
  </si>
  <si>
    <t>41</t>
  </si>
  <si>
    <t>kk-kuntabunt@tsn.at</t>
  </si>
  <si>
    <t>0676-83459605</t>
  </si>
  <si>
    <t>Grünsbach</t>
  </si>
  <si>
    <t>262</t>
  </si>
  <si>
    <t>kg-muenster-wald@tsn.at</t>
  </si>
  <si>
    <t>0680-2385204</t>
  </si>
  <si>
    <t>Scheffau/Wilden Kaiser</t>
  </si>
  <si>
    <t>kg-scheffau@tsn.at</t>
  </si>
  <si>
    <t>+43 (0)5358 8596</t>
  </si>
  <si>
    <t>AT703631800001260058</t>
  </si>
  <si>
    <t>45</t>
  </si>
  <si>
    <t>kk-scheffau@tsn.at</t>
  </si>
  <si>
    <t>0664-2341800</t>
  </si>
  <si>
    <t>ho-scheffau@tsn.at</t>
  </si>
  <si>
    <t>+43 (0)664 5332937</t>
  </si>
  <si>
    <t>Siedlung</t>
  </si>
  <si>
    <t>119</t>
  </si>
  <si>
    <t>kg-rattenberg@tsn.at</t>
  </si>
  <si>
    <t>+43 (0)5337 66340</t>
  </si>
  <si>
    <t>AT322050800000002162</t>
  </si>
  <si>
    <t>kg-radfelderfroeschlein@tsn.at</t>
  </si>
  <si>
    <t>0680-2453936</t>
  </si>
  <si>
    <t>AT783635800009029802</t>
  </si>
  <si>
    <t>128b</t>
  </si>
  <si>
    <t>128 b</t>
  </si>
  <si>
    <t>kk-froeschlein@tsn.at</t>
  </si>
  <si>
    <t>Vorderthiersee</t>
  </si>
  <si>
    <t>Kirchdorf</t>
  </si>
  <si>
    <t>kg-thiersee@tsn.at</t>
  </si>
  <si>
    <t>+43 (0)5376 2002410</t>
  </si>
  <si>
    <t>AT053633900000020008</t>
  </si>
  <si>
    <t>44</t>
  </si>
  <si>
    <t>Linden</t>
  </si>
  <si>
    <t>kk-angerbergerknirpse@tsn.at</t>
  </si>
  <si>
    <t>+43 (0)681 101 215 65</t>
  </si>
  <si>
    <t>AT063635800003131364</t>
  </si>
  <si>
    <t>kg-angerberg@tsn.at</t>
  </si>
  <si>
    <t>+43 (0)5332 5632370</t>
  </si>
  <si>
    <t>AT173635800003120011</t>
  </si>
  <si>
    <t>Egerbach</t>
  </si>
  <si>
    <t>kg-wurzelzwerge@tsn.at</t>
  </si>
  <si>
    <t>+43 (0)680 2383004</t>
  </si>
  <si>
    <t>AT674239000020017391</t>
  </si>
  <si>
    <t>kk-wurzelzwerge@tsn.at</t>
  </si>
  <si>
    <t>+43 (0)680 2383003</t>
  </si>
  <si>
    <t>Hinterthiersee</t>
  </si>
  <si>
    <t>kg-hinterthiersee@tsn.at</t>
  </si>
  <si>
    <t>+43 (0)5376 55273</t>
  </si>
  <si>
    <t>Höhe</t>
  </si>
  <si>
    <t>50</t>
  </si>
  <si>
    <t>leniswaldzwerge@tsn.at</t>
  </si>
  <si>
    <t>0664-1522037</t>
  </si>
  <si>
    <t>AT783635800000196691</t>
  </si>
  <si>
    <t>05372-61020</t>
  </si>
  <si>
    <t>kk-raupelinchen@tsn.at</t>
  </si>
  <si>
    <t>+43 (0)6804026512</t>
  </si>
  <si>
    <t>AT413635800002534766</t>
  </si>
  <si>
    <t>Hausbergstraße</t>
  </si>
  <si>
    <t>kk-seezwergewalchsee@tsn.at</t>
  </si>
  <si>
    <t>0676-9515278</t>
  </si>
  <si>
    <t>AT692050607700107498</t>
  </si>
  <si>
    <t>Durchholzen</t>
  </si>
  <si>
    <t>Kaiserweg</t>
  </si>
  <si>
    <t>ho-walchsee@tsn.at</t>
  </si>
  <si>
    <t>0676-841640174</t>
  </si>
  <si>
    <t>Landl</t>
  </si>
  <si>
    <t>52</t>
  </si>
  <si>
    <t>kg-landl@tsn.at</t>
  </si>
  <si>
    <t>05376-582711</t>
  </si>
  <si>
    <t>kg-soell@tsn.at</t>
  </si>
  <si>
    <t>+43 (0)5333 5138</t>
  </si>
  <si>
    <t>AT363631800000260018</t>
  </si>
  <si>
    <t>84</t>
  </si>
  <si>
    <t>kk-soell@tsn.at</t>
  </si>
  <si>
    <t>0664-4275492</t>
  </si>
  <si>
    <t>AT562050600400005393</t>
  </si>
  <si>
    <t>ho-soell@tsn.at</t>
  </si>
  <si>
    <t>0664-4412773</t>
  </si>
  <si>
    <t>kk-tiptapthiersee@tsn.at</t>
  </si>
  <si>
    <t>0681/10529002</t>
  </si>
  <si>
    <t>AT333635800000218065</t>
  </si>
  <si>
    <t>Fließ</t>
  </si>
  <si>
    <t>Hochgallmigg</t>
  </si>
  <si>
    <t>LA</t>
  </si>
  <si>
    <t>kg-hochgallmigg@tsn.at</t>
  </si>
  <si>
    <t>05449-55022</t>
  </si>
  <si>
    <t>AT743635900001420025</t>
  </si>
  <si>
    <t>120</t>
  </si>
  <si>
    <t>Josef Stelzhamer-Straße</t>
  </si>
  <si>
    <t>kg-woerglstelzhamer@tsn.at</t>
  </si>
  <si>
    <t>+43 (0)5332 7826593</t>
  </si>
  <si>
    <t>AT093635800000863159</t>
  </si>
  <si>
    <t>Anton Bruckner-Straße</t>
  </si>
  <si>
    <t>kk-woergl@tsn.at</t>
  </si>
  <si>
    <t>+43 (0)5332 76840</t>
  </si>
  <si>
    <t>ho-kinderhausmiteinander@tsn.at</t>
  </si>
  <si>
    <t>+43 (0)660 5602802</t>
  </si>
  <si>
    <t>AT533635800000691550</t>
  </si>
  <si>
    <t>Zauberwinklweg</t>
  </si>
  <si>
    <t>Urgen</t>
  </si>
  <si>
    <t>62</t>
  </si>
  <si>
    <t>kg-urgen@tsn.at</t>
  </si>
  <si>
    <t>+43 (0)5449 20085 15</t>
  </si>
  <si>
    <t>Auffach</t>
  </si>
  <si>
    <t>Dorf, Auffach</t>
  </si>
  <si>
    <t>173</t>
  </si>
  <si>
    <t>kg-auffach@tsn.at</t>
  </si>
  <si>
    <t>+43 (0)5339 20018</t>
  </si>
  <si>
    <t>AT323635700000020305</t>
  </si>
  <si>
    <t>Oberau</t>
  </si>
  <si>
    <t>Kirchen, Oberau</t>
  </si>
  <si>
    <t>205</t>
  </si>
  <si>
    <t>kg-woerglzauberwinkl@tsn.at</t>
  </si>
  <si>
    <t>+43 (0)5332 76245</t>
  </si>
  <si>
    <t>kk-miteinanderwoergl@tsn.at</t>
  </si>
  <si>
    <t>053332-76245</t>
  </si>
  <si>
    <t>335</t>
  </si>
  <si>
    <t>ho-wildschoenau@tsn.at</t>
  </si>
  <si>
    <t>0650-9862151</t>
  </si>
  <si>
    <t>Prof. Grömer-Weg</t>
  </si>
  <si>
    <t>kg-woerglgroemerweg@tsn.at</t>
  </si>
  <si>
    <t>+43 (0)5332 7826592</t>
  </si>
  <si>
    <t>Spielgruppe Maria´s Käferltreff</t>
  </si>
  <si>
    <t>Heachgasse, Oberau</t>
  </si>
  <si>
    <t>437</t>
  </si>
  <si>
    <t>sg.mariaskaeferltreff@tsn.at</t>
  </si>
  <si>
    <t>+43 676 7537226</t>
  </si>
  <si>
    <t>AT723635700000040246</t>
  </si>
  <si>
    <t>Kinderspielgruppe Maria´s Käferl Treff</t>
  </si>
  <si>
    <t>Oberau Heachgasse</t>
  </si>
  <si>
    <t>Thierbach</t>
  </si>
  <si>
    <t>Dorf, Thierbach</t>
  </si>
  <si>
    <t>kg-thierbach@tsn.at</t>
  </si>
  <si>
    <t>0664-2545532</t>
  </si>
  <si>
    <t>Peter Mitterhofer-Weg</t>
  </si>
  <si>
    <t>kg-woerglmitterhofer@tsn.at</t>
  </si>
  <si>
    <t>+43 (0)5332 7826591</t>
  </si>
  <si>
    <t>kg-faggen@tsn.at</t>
  </si>
  <si>
    <t>+43 (0)5472 618513</t>
  </si>
  <si>
    <t>AT633635900001020486</t>
  </si>
  <si>
    <t>kg-fendels@tsn.at</t>
  </si>
  <si>
    <t>+43 (0)5472 63664</t>
  </si>
  <si>
    <t>AT533635900001021054</t>
  </si>
  <si>
    <t>Angather Weg</t>
  </si>
  <si>
    <t>kg-lernenfuersleben@tsn.at</t>
  </si>
  <si>
    <t>0650-4309551</t>
  </si>
  <si>
    <t>AT512050607701119823</t>
  </si>
  <si>
    <t>Friedhofstraße</t>
  </si>
  <si>
    <t>kk-lernenfuersleben@tsn.at</t>
  </si>
  <si>
    <t>Puintweg</t>
  </si>
  <si>
    <t>kg-fiss@tsn.at</t>
  </si>
  <si>
    <t>+43 (0)5476 6764</t>
  </si>
  <si>
    <t>AT493631500000120022</t>
  </si>
  <si>
    <t>Via-Claudia-Augusta</t>
  </si>
  <si>
    <t>Bahnhofplatz</t>
  </si>
  <si>
    <t>kg-woergl-berger@tsn.at</t>
  </si>
  <si>
    <t>05332-7826596</t>
  </si>
  <si>
    <t>kk-woergl-berger@tsn.at</t>
  </si>
  <si>
    <t>05332-7826597</t>
  </si>
  <si>
    <t>Kindergruppe Kunterbunt Wörgl</t>
  </si>
  <si>
    <t>Fritz Atzl-Straße</t>
  </si>
  <si>
    <t>kg.woergl@tsn.at</t>
  </si>
  <si>
    <t>+43 5332 78265</t>
  </si>
  <si>
    <t>At093635800000863159</t>
  </si>
  <si>
    <t>kk-woergl-fritz@tsn.at</t>
  </si>
  <si>
    <t>05332-7826595</t>
  </si>
  <si>
    <t>kg-galtuer@tsn.at</t>
  </si>
  <si>
    <t>+43 (0)5443 821018</t>
  </si>
  <si>
    <t>AT683624800000501031</t>
  </si>
  <si>
    <t>112</t>
  </si>
  <si>
    <t>kg-kappl@tsn.at</t>
  </si>
  <si>
    <t>+43 (0)5445 6611</t>
  </si>
  <si>
    <t>AT513624800000320044</t>
  </si>
  <si>
    <t>kk-kappl@tsn.at</t>
  </si>
  <si>
    <t>0676-7858070</t>
  </si>
  <si>
    <t>AT104239000500056382</t>
  </si>
  <si>
    <t>kg-kauns@tsn.at</t>
  </si>
  <si>
    <t>+43 (0)5472 6249 14</t>
  </si>
  <si>
    <t>AT433635900001200005</t>
  </si>
  <si>
    <t>kg-ladis@tsn.at</t>
  </si>
  <si>
    <t>+43 (0)5472 660811</t>
  </si>
  <si>
    <t>AT713635900001320266</t>
  </si>
  <si>
    <t>kk-ladis@tsn.at</t>
  </si>
  <si>
    <t>+435472 660812</t>
  </si>
  <si>
    <t>Piller</t>
  </si>
  <si>
    <t>kg-piller@tsn.at</t>
  </si>
  <si>
    <t>0664-88951527</t>
  </si>
  <si>
    <t>kg-grins@tsn.at</t>
  </si>
  <si>
    <t>+43 (0)5442 62055 18</t>
  </si>
  <si>
    <t>AT433635900000420125</t>
  </si>
  <si>
    <t>Kinderkrippe Grins Wichtelwerkstatt</t>
  </si>
  <si>
    <t>68</t>
  </si>
  <si>
    <t>AT523635900000426171</t>
  </si>
  <si>
    <t>Brixnerstraße</t>
  </si>
  <si>
    <t>kg-landeckbrixnerstrasse@tsn.at</t>
  </si>
  <si>
    <t>+43 (0)5442 66212</t>
  </si>
  <si>
    <t>AT084239000500280100</t>
  </si>
  <si>
    <t>Kinderkrippe Landeck Villa Kunterbunt Betriebskinderkrippe</t>
  </si>
  <si>
    <t>Bruggfeldstraße</t>
  </si>
  <si>
    <t>kk-villakunterbunt@tsn.at</t>
  </si>
  <si>
    <t>05442-696621</t>
  </si>
  <si>
    <t>AT934239003000051699</t>
  </si>
  <si>
    <t>C.O.R.D.A. GEIGER GmbH</t>
  </si>
  <si>
    <t>Kindergarten Landeck Bruggen 2</t>
  </si>
  <si>
    <t>kg-landeckbruggen@tsn.at</t>
  </si>
  <si>
    <t>+43 (0)5442 66173</t>
  </si>
  <si>
    <t>181</t>
  </si>
  <si>
    <t>kg-fliess@tsn.at</t>
  </si>
  <si>
    <t>+43 (0)5449 5680</t>
  </si>
  <si>
    <t>kk-fliess@tsn.at</t>
  </si>
  <si>
    <t>+43 (0)681 83777083</t>
  </si>
  <si>
    <t>ho-fliess@tsn.at</t>
  </si>
  <si>
    <t>05449-5680</t>
  </si>
  <si>
    <t>Eichholz</t>
  </si>
  <si>
    <t>kg-fliesseichholz@tsn.at</t>
  </si>
  <si>
    <t>+43 (0)5442 61924-15</t>
  </si>
  <si>
    <t>Kindergruppe Märchenstube, Landeck</t>
  </si>
  <si>
    <t>kg.maerchenstubelandeck@tsn.at</t>
  </si>
  <si>
    <t>+43 5442 68680</t>
  </si>
  <si>
    <t>AT954239000500150591</t>
  </si>
  <si>
    <t>kk-rasselbande@tsn.at</t>
  </si>
  <si>
    <t>0660-6925454</t>
  </si>
  <si>
    <t>Centerweg</t>
  </si>
  <si>
    <t>kk-ischgl@tsn.at</t>
  </si>
  <si>
    <t>05444-5222</t>
  </si>
  <si>
    <t>AT773624800000020040</t>
  </si>
  <si>
    <t>kg-ischgl@tsn.at</t>
  </si>
  <si>
    <t>+43 (0)5444 5222150</t>
  </si>
  <si>
    <t>AT154239000520280016</t>
  </si>
  <si>
    <t>Poschackerl</t>
  </si>
  <si>
    <t>kg-kaunerberg@tsn.at</t>
  </si>
  <si>
    <t>+43 (0)5472 671351</t>
  </si>
  <si>
    <t>AT545700030053389640</t>
  </si>
  <si>
    <t>kk-kaunerberg@tsn.at</t>
  </si>
  <si>
    <t>05472-671325</t>
  </si>
  <si>
    <t>202</t>
  </si>
  <si>
    <t>kg-flirsch@tsn.at</t>
  </si>
  <si>
    <t>+43 (0)5447 5145</t>
  </si>
  <si>
    <t>AT183635900000620104</t>
  </si>
  <si>
    <t>109</t>
  </si>
  <si>
    <t>Mathon</t>
  </si>
  <si>
    <t>Mathoner Straße</t>
  </si>
  <si>
    <t>48</t>
  </si>
  <si>
    <t>kg-mathon@tsn.at</t>
  </si>
  <si>
    <t>+43 (0)5444 5222 251</t>
  </si>
  <si>
    <t>Feichten</t>
  </si>
  <si>
    <t>141</t>
  </si>
  <si>
    <t>kg-kaunertal@tsn.at</t>
  </si>
  <si>
    <t>+43 (0)5475 281</t>
  </si>
  <si>
    <t>AT983635900001120542</t>
  </si>
  <si>
    <t>154</t>
  </si>
  <si>
    <t>kk-kaunertal@tsn.at</t>
  </si>
  <si>
    <t>Stuben</t>
  </si>
  <si>
    <t>kg-pfunds@tsn.at</t>
  </si>
  <si>
    <t>+43 (0)5474 5280</t>
  </si>
  <si>
    <t>AT963635900001520121</t>
  </si>
  <si>
    <t>kk-pfunds@tsn.at</t>
  </si>
  <si>
    <t>05474/5280</t>
  </si>
  <si>
    <t>St.Jakob/Arlberg</t>
  </si>
  <si>
    <t>St. Jakober Dorfstraße</t>
  </si>
  <si>
    <t>kg-stjakobaa@tsn.at</t>
  </si>
  <si>
    <t>+43 (0)5446 3707</t>
  </si>
  <si>
    <t>AT533625200000260042</t>
  </si>
  <si>
    <t>St. Anton am Arlberg</t>
  </si>
  <si>
    <t>Ried/Oberinntal</t>
  </si>
  <si>
    <t>160</t>
  </si>
  <si>
    <t>kg-riedio@tsn.at</t>
  </si>
  <si>
    <t>+43 (0)5472 2154</t>
  </si>
  <si>
    <t>AT723631500000320010</t>
  </si>
  <si>
    <t>Ried</t>
  </si>
  <si>
    <t>176</t>
  </si>
  <si>
    <t>kk-riedbelvedere@tsn.at</t>
  </si>
  <si>
    <t>0664-1082241</t>
  </si>
  <si>
    <t>AT823631500000330209</t>
  </si>
  <si>
    <t>Ried im Oberinntal</t>
  </si>
  <si>
    <t>HNr.</t>
  </si>
  <si>
    <t>Hort Landeck Bruggen</t>
  </si>
  <si>
    <t>Prandtauerweg</t>
  </si>
  <si>
    <t>ho-bruggen@tsn.at</t>
  </si>
  <si>
    <t>0676-846909513</t>
  </si>
  <si>
    <t>kg-landeckperjen@tsn.at</t>
  </si>
  <si>
    <t>+43 (0)5442 68729</t>
  </si>
  <si>
    <t>Pettneu/Arlberg</t>
  </si>
  <si>
    <t>Pettneu am Arlberg</t>
  </si>
  <si>
    <t>kg-pettneu@tsn.at</t>
  </si>
  <si>
    <t>+43 (0)680 1108355</t>
  </si>
  <si>
    <t>AT243635900000710012</t>
  </si>
  <si>
    <t>152</t>
  </si>
  <si>
    <t>Hort Landeck Angedair</t>
  </si>
  <si>
    <t>Schulhausplatz</t>
  </si>
  <si>
    <t>ho-angedair@tsn.at</t>
  </si>
  <si>
    <t>0676-846909514</t>
  </si>
  <si>
    <t>kg-pians@tsn.at</t>
  </si>
  <si>
    <t>+43 (0)5442 6201013</t>
  </si>
  <si>
    <t>AT823635900000320192</t>
  </si>
  <si>
    <t>kk-rumpelpuu@tsn.at</t>
  </si>
  <si>
    <t>0650-4306869</t>
  </si>
  <si>
    <t>Urichstraße</t>
  </si>
  <si>
    <t>kg-landeckurichstrasse@tsn.at</t>
  </si>
  <si>
    <t>+43 (0)5442 66279</t>
  </si>
  <si>
    <t>kg-prutz@tsn.at</t>
  </si>
  <si>
    <t>+43 (0)5472 6838</t>
  </si>
  <si>
    <t>AT333635900001020056</t>
  </si>
  <si>
    <t>Obergasse</t>
  </si>
  <si>
    <t>Schnann</t>
  </si>
  <si>
    <t>69</t>
  </si>
  <si>
    <t>kg-schnann@tsn.at</t>
  </si>
  <si>
    <t>+43 (0)680 3350150</t>
  </si>
  <si>
    <t>St.Anton/Arlberg</t>
  </si>
  <si>
    <t>Auweg</t>
  </si>
  <si>
    <t>kg-stanton@tsn.at</t>
  </si>
  <si>
    <t>+43 (0)5446 2760</t>
  </si>
  <si>
    <t>kk-stantonamarlberg@tsn.at</t>
  </si>
  <si>
    <t>0650-4306850</t>
  </si>
  <si>
    <t>Spielgruppe Wichtelstube, Sozialer Arbeitskreis Prutz, Prutz</t>
  </si>
  <si>
    <t>Gatscherweg</t>
  </si>
  <si>
    <t>sg.wichtelstubeprutz@tsn.at</t>
  </si>
  <si>
    <t>+43 664 9272080</t>
  </si>
  <si>
    <t>AT613635900001012277</t>
  </si>
  <si>
    <t>Sozialer Arbeitskreis Prutz</t>
  </si>
  <si>
    <t>310</t>
  </si>
  <si>
    <t>kg-nauders@tsn.at</t>
  </si>
  <si>
    <t>+43 (0)5473 87533</t>
  </si>
  <si>
    <t>AT083628300000020040</t>
  </si>
  <si>
    <t>221</t>
  </si>
  <si>
    <t>kk-nauders@tsn.at</t>
  </si>
  <si>
    <t>05473-87533</t>
  </si>
  <si>
    <t>Mittewald</t>
  </si>
  <si>
    <t>LZ</t>
  </si>
  <si>
    <t>kg-anrasmittewald@tsn.at</t>
  </si>
  <si>
    <t>+43 (0)4855 20425</t>
  </si>
  <si>
    <t>AT493636800005020003</t>
  </si>
  <si>
    <t>Dorfbahnstraße</t>
  </si>
  <si>
    <t>kg-serfaus@tsn.at</t>
  </si>
  <si>
    <t>+43 (0)676 846236 607</t>
  </si>
  <si>
    <t>AT783631500000020172</t>
  </si>
  <si>
    <t>Gänsackerweg</t>
  </si>
  <si>
    <t>kk-serfaus1@tsn.at</t>
  </si>
  <si>
    <t>05476-658226</t>
  </si>
  <si>
    <t>92</t>
  </si>
  <si>
    <t>kg-abfaltersbach@tsn.at</t>
  </si>
  <si>
    <t>+43 (0)4846 624815</t>
  </si>
  <si>
    <t>AT413636800002060192</t>
  </si>
  <si>
    <t>183</t>
  </si>
  <si>
    <t>Steinach</t>
  </si>
  <si>
    <t>kg-toesens@tsn.at</t>
  </si>
  <si>
    <t>+43 (0)5477 510</t>
  </si>
  <si>
    <t>AT683631500000420380</t>
  </si>
  <si>
    <t>kk-toesens@tsn.at</t>
  </si>
  <si>
    <t>+43 (0)5477 21501</t>
  </si>
  <si>
    <t>kg-schoenwies@tsn.at</t>
  </si>
  <si>
    <t>5418 5575</t>
  </si>
  <si>
    <t>AT703635900000120006</t>
  </si>
  <si>
    <t>kk-schoenwies@tsn.at</t>
  </si>
  <si>
    <t>05418-51126</t>
  </si>
  <si>
    <t>Stanz b.Landeck</t>
  </si>
  <si>
    <t>Stanz bei Landeck</t>
  </si>
  <si>
    <t>kg-stanz@tsn.at</t>
  </si>
  <si>
    <t>+43 (0)5442 642372</t>
  </si>
  <si>
    <t>AT294239000500280207</t>
  </si>
  <si>
    <t>kg-ainet@tsn.at</t>
  </si>
  <si>
    <t>+43 (0)4853 5516</t>
  </si>
  <si>
    <t>AT683600000009030123</t>
  </si>
  <si>
    <t>88 a</t>
  </si>
  <si>
    <t>kg-zamsuebungskindergarten@tsn.at</t>
  </si>
  <si>
    <t>+43 (0)5442 67172</t>
  </si>
  <si>
    <t>AT773635900000020164</t>
  </si>
  <si>
    <t>53</t>
  </si>
  <si>
    <t>kg-zams-gemeinde@tsn.at</t>
  </si>
  <si>
    <t>05442-67172</t>
  </si>
  <si>
    <t>kk-zams@tsn.at</t>
  </si>
  <si>
    <t>kk-barmherzigeschwestern@tsn.at</t>
  </si>
  <si>
    <t>ho-barmherzigeschwestern@tsn.at</t>
  </si>
  <si>
    <t>ho-stvinzenz@tsn.at</t>
  </si>
  <si>
    <t>05442-6248453</t>
  </si>
  <si>
    <t>AT584239000530003007</t>
  </si>
  <si>
    <t>kg-st.vinzenz@tsn.at</t>
  </si>
  <si>
    <t>0664/600855669</t>
  </si>
  <si>
    <t>AT474239000530008831</t>
  </si>
  <si>
    <t>kk-krankenhauszams@tsn.at</t>
  </si>
  <si>
    <t>kg-strengen@tsn.at</t>
  </si>
  <si>
    <t>+43 (0)5447 5950</t>
  </si>
  <si>
    <t>AT233635900000520007</t>
  </si>
  <si>
    <t>12a</t>
  </si>
  <si>
    <t>Sonnenboden</t>
  </si>
  <si>
    <t>kg-anras@tsn.at</t>
  </si>
  <si>
    <t>+43 (0)4846 661115</t>
  </si>
  <si>
    <t>kg-see@tsn.at</t>
  </si>
  <si>
    <t>+43 (0)5441 82317</t>
  </si>
  <si>
    <t>AT563624800000420349</t>
  </si>
  <si>
    <t>Au</t>
  </si>
  <si>
    <t>kk-seaberlotti@tsn.at</t>
  </si>
  <si>
    <t>+43 650 6553430</t>
  </si>
  <si>
    <t>kg-tobadill@tsn.at</t>
  </si>
  <si>
    <t>+43 (0)5442 6200713</t>
  </si>
  <si>
    <t>AT523635900000220046</t>
  </si>
  <si>
    <t>St.-Martin-Straße</t>
  </si>
  <si>
    <t>kg-doelsach@tsn.at</t>
  </si>
  <si>
    <t>+43 (0)4852 62384</t>
  </si>
  <si>
    <t>AT533637300000120048</t>
  </si>
  <si>
    <t>64</t>
  </si>
  <si>
    <t>Ködnitz</t>
  </si>
  <si>
    <t>kk-kalsag@tsn.at</t>
  </si>
  <si>
    <t>+43 4852 68418</t>
  </si>
  <si>
    <t>Adolf Purtscher-Straße</t>
  </si>
  <si>
    <t>Kinderkrippe Kals am Großglockner OKZ</t>
  </si>
  <si>
    <t>0650-4215135</t>
  </si>
  <si>
    <t>AT143600000009222282</t>
  </si>
  <si>
    <t>kg-kals@tsn.at</t>
  </si>
  <si>
    <t>0680-2146234</t>
  </si>
  <si>
    <t>AT543637800003263290</t>
  </si>
  <si>
    <t>Hopfgarten/Defereggen</t>
  </si>
  <si>
    <t>kg-hopfgartenid@tsn.at</t>
  </si>
  <si>
    <t>+43 (0)4872 534650</t>
  </si>
  <si>
    <t>AT923637800007026206</t>
  </si>
  <si>
    <t>Hopfgarten in Defereggen</t>
  </si>
  <si>
    <t>Unterassling</t>
  </si>
  <si>
    <t>kg-assling@tsn.at</t>
  </si>
  <si>
    <t>+43 (0)4855 820930</t>
  </si>
  <si>
    <t>AT263636800006010011</t>
  </si>
  <si>
    <t>kg-kartitsch@tsn.at</t>
  </si>
  <si>
    <t>+43 (0)48 48521312</t>
  </si>
  <si>
    <t>AT833636800003020609</t>
  </si>
  <si>
    <t>Gasse</t>
  </si>
  <si>
    <t>kg-innervillgraten@tsn.at</t>
  </si>
  <si>
    <t>+43 (0)4843 531715</t>
  </si>
  <si>
    <t>AT663638600000120816</t>
  </si>
  <si>
    <t>Thal-Aue</t>
  </si>
  <si>
    <t>kg-asslingthal@tsn.at</t>
  </si>
  <si>
    <t>+43 (0)4855 8209 50</t>
  </si>
  <si>
    <t>Iselsberg</t>
  </si>
  <si>
    <t>kg-iselsberg@tsn.at</t>
  </si>
  <si>
    <t>+43 (0)4852 653003</t>
  </si>
  <si>
    <t>AT663637300000120881</t>
  </si>
  <si>
    <t>kg-lavant@tsn.at</t>
  </si>
  <si>
    <t>+43 (0)4852 681755</t>
  </si>
  <si>
    <t>AT893600000009147794</t>
  </si>
  <si>
    <t>61</t>
  </si>
  <si>
    <t>kg-leisach@tsn.at</t>
  </si>
  <si>
    <t>0650/6266013</t>
  </si>
  <si>
    <t>AT903600000009127697</t>
  </si>
  <si>
    <t>Klausen</t>
  </si>
  <si>
    <t>kg-klausenberg@tsn.at</t>
  </si>
  <si>
    <t>04855-820940</t>
  </si>
  <si>
    <t>Kindergruppe Lienz, Osttiroler Kinderbetreuungszentrum</t>
  </si>
  <si>
    <t>kg.okzlienz@tsn.at</t>
  </si>
  <si>
    <t>kk-lienzkinderbetreuungszentrum@tsn.at</t>
  </si>
  <si>
    <t>+43 (0)4852 68418</t>
  </si>
  <si>
    <t>ho-otkinderbetreuungszentrum@tsn.at</t>
  </si>
  <si>
    <t>0660-3525084</t>
  </si>
  <si>
    <t>136</t>
  </si>
  <si>
    <t>kg-ausservillgraten@tsn.at</t>
  </si>
  <si>
    <t>+43 (0)4843 552213</t>
  </si>
  <si>
    <t>AT733638600000010207</t>
  </si>
  <si>
    <t>Obergaimberg</t>
  </si>
  <si>
    <t>kg-gaimberg@tsn.at</t>
  </si>
  <si>
    <t>+43 (0)4852 6226214</t>
  </si>
  <si>
    <t>AT563600000009127630</t>
  </si>
  <si>
    <t>Meinhardstraße</t>
  </si>
  <si>
    <t>kg-lienzgrafenanger@tsn.at</t>
  </si>
  <si>
    <t>+43 (0)4852 63909</t>
  </si>
  <si>
    <t>AT362050700000005199</t>
  </si>
  <si>
    <t>Matrei/Ostt.</t>
  </si>
  <si>
    <t>Lindenweg</t>
  </si>
  <si>
    <t>kg-matreiio@tsn.at</t>
  </si>
  <si>
    <t>+43 (0)4875 6658</t>
  </si>
  <si>
    <t>AT722050700700711211</t>
  </si>
  <si>
    <t>Matrei in Osttirol</t>
  </si>
  <si>
    <t>Rauterplatz</t>
  </si>
  <si>
    <t>Pattergasse</t>
  </si>
  <si>
    <t>kk-okzmatrei@tsn.at</t>
  </si>
  <si>
    <t>+43 (0)4875 5489</t>
  </si>
  <si>
    <t>Emanuel von Hibler-Straße</t>
  </si>
  <si>
    <t>kk-lienzokzkhbetriebskk@tsn.at</t>
  </si>
  <si>
    <t>+43 (0)676 3047993</t>
  </si>
  <si>
    <t>106</t>
  </si>
  <si>
    <t>kg-nikolsdorf@tsn.at</t>
  </si>
  <si>
    <t>+43 (0)4858 821070</t>
  </si>
  <si>
    <t>AT903637300000020248</t>
  </si>
  <si>
    <t>Franz von Defregger-Straße</t>
  </si>
  <si>
    <t>kg-lienzvillamonti@tsn.at</t>
  </si>
  <si>
    <t>+43 (0)4852 63178</t>
  </si>
  <si>
    <t>Schloßgasse</t>
  </si>
  <si>
    <t>kg-lienz-kloesterle@tsn.at</t>
  </si>
  <si>
    <t>0660 9450234</t>
  </si>
  <si>
    <t>Hochschoberstraße</t>
  </si>
  <si>
    <t>kg-lienzeichholz@tsn.at</t>
  </si>
  <si>
    <t>+43 (0)4852 62675</t>
  </si>
  <si>
    <t>Nußdorf</t>
  </si>
  <si>
    <t>kg-nussdorf@tsn.at</t>
  </si>
  <si>
    <t>+43 (0)664 88658937</t>
  </si>
  <si>
    <t>AT723637300000220004</t>
  </si>
  <si>
    <t>Hermann Gmeiner-Straße</t>
  </si>
  <si>
    <t>Hinterburg</t>
  </si>
  <si>
    <t>kg-matreihinterburg@tsn.at</t>
  </si>
  <si>
    <t>+43 (0)4875 5183</t>
  </si>
  <si>
    <t>kg-matreihuben@tsn.at</t>
  </si>
  <si>
    <t>+43 (0)4872 5369</t>
  </si>
  <si>
    <t>kg-untertilliach@tsn.at</t>
  </si>
  <si>
    <t>+43 (0)4847 544317</t>
  </si>
  <si>
    <t>AT163636800004022273</t>
  </si>
  <si>
    <t>62a</t>
  </si>
  <si>
    <t>St.Johann/Walde</t>
  </si>
  <si>
    <t>St. Johann im Walde</t>
  </si>
  <si>
    <t>48 a</t>
  </si>
  <si>
    <t>kg-stjohanniw@tsn.at</t>
  </si>
  <si>
    <t>+43 (0)4872 20106</t>
  </si>
  <si>
    <t>AT315700000170003116</t>
  </si>
  <si>
    <t>96</t>
  </si>
  <si>
    <t>kg-obertilliach@tsn.at</t>
  </si>
  <si>
    <t>+43 (0)4847 524216</t>
  </si>
  <si>
    <t>AT183636800004020491</t>
  </si>
  <si>
    <t>Bruggen</t>
  </si>
  <si>
    <t>kg-stveit@tsn.at</t>
  </si>
  <si>
    <t>+43 660 6704172</t>
  </si>
  <si>
    <t>Messensee</t>
  </si>
  <si>
    <t>kg-strassen@tsn.at</t>
  </si>
  <si>
    <t>+43 (0)4846 6665</t>
  </si>
  <si>
    <t>AT613636800001080035</t>
  </si>
  <si>
    <t>Kinderkrippe Prägraten am Großvenediger</t>
  </si>
  <si>
    <t>St.Andrä</t>
  </si>
  <si>
    <t>St. Andrä</t>
  </si>
  <si>
    <t>kk-praegraten@tsn.at</t>
  </si>
  <si>
    <t>04877-5125</t>
  </si>
  <si>
    <t>AT513637800002268027</t>
  </si>
  <si>
    <t>Prägraten am Großvenediger</t>
  </si>
  <si>
    <t>35a</t>
  </si>
  <si>
    <t>Gsaritzen</t>
  </si>
  <si>
    <t>kg-stveitid@tsn.at</t>
  </si>
  <si>
    <t>+43 (0)4879 312 19</t>
  </si>
  <si>
    <t>AT293637800005120126</t>
  </si>
  <si>
    <t>St. Veit in Defereggen</t>
  </si>
  <si>
    <t>Kindergruppe Nußdorf-Debant, Osttiroler Kinderbetreuungszentrum</t>
  </si>
  <si>
    <t>Debant</t>
  </si>
  <si>
    <t>kg.nussdorfdebantokz@tsn.at</t>
  </si>
  <si>
    <t>+43 (0)4852 61266</t>
  </si>
  <si>
    <t>kk-okznussdorfdebant@tsn.at</t>
  </si>
  <si>
    <t>kg-nussdorfdebant@tsn.at</t>
  </si>
  <si>
    <t>+43 (0)4852 6222281</t>
  </si>
  <si>
    <t>56</t>
  </si>
  <si>
    <t>kg-thurn@tsn.at</t>
  </si>
  <si>
    <t>+43 (0)4852 6400715</t>
  </si>
  <si>
    <t>AT102050700000003533</t>
  </si>
  <si>
    <t>Lavanter Straße</t>
  </si>
  <si>
    <t>kg-tristach@tsn.at</t>
  </si>
  <si>
    <t>+43 (0)4852 72087</t>
  </si>
  <si>
    <t>AT673600000009600016</t>
  </si>
  <si>
    <t>140</t>
  </si>
  <si>
    <t>kg-oberlienz@tsn.at</t>
  </si>
  <si>
    <t>+43 (0)4852 6362474</t>
  </si>
  <si>
    <t>AT693600000009020405</t>
  </si>
  <si>
    <t>Unterrotte</t>
  </si>
  <si>
    <t>99</t>
  </si>
  <si>
    <t>kg-stjakobid@tsn.at</t>
  </si>
  <si>
    <t>+43 (0)676 848463500</t>
  </si>
  <si>
    <t>AT813637800005020250</t>
  </si>
  <si>
    <t>St. Jakob in Defereggen</t>
  </si>
  <si>
    <t>RE</t>
  </si>
  <si>
    <t>kg-elmen@tsn.at</t>
  </si>
  <si>
    <t>+43 (0)5635 2972</t>
  </si>
  <si>
    <t>AT163699000008510166</t>
  </si>
  <si>
    <t>Oberbach</t>
  </si>
  <si>
    <t>kg-bach@tsn.at</t>
  </si>
  <si>
    <t>05634/6361</t>
  </si>
  <si>
    <t>AT523622000000120055</t>
  </si>
  <si>
    <t>Kindergartenstraße</t>
  </si>
  <si>
    <t>kg-reuttemuehl@tsn.at</t>
  </si>
  <si>
    <t>+43 (0)5672 72312</t>
  </si>
  <si>
    <t>AT912050900000126516</t>
  </si>
  <si>
    <t>Obermarkt</t>
  </si>
  <si>
    <t>kk-muehlmaeuse@tsn.at</t>
  </si>
  <si>
    <t>0664/88208800</t>
  </si>
  <si>
    <t>kg-forchach@tsn.at</t>
  </si>
  <si>
    <t>+43 (0)5632 512 5</t>
  </si>
  <si>
    <t>AT133699000008210296</t>
  </si>
  <si>
    <t>kg-ehrwald@tsn.at</t>
  </si>
  <si>
    <t>+43 (0)5673 2910</t>
  </si>
  <si>
    <t>AT573621900000051003</t>
  </si>
  <si>
    <t>kk-zugspitzzwerge@tsn.at</t>
  </si>
  <si>
    <t>0699-10779069</t>
  </si>
  <si>
    <t>132</t>
  </si>
  <si>
    <t>kg-berwang@tsn.at</t>
  </si>
  <si>
    <t>+43 (0)5674 823276</t>
  </si>
  <si>
    <t>AT713699000008720054</t>
  </si>
  <si>
    <t>82</t>
  </si>
  <si>
    <t>Untere Gasse</t>
  </si>
  <si>
    <t>kg-together@tsn.at</t>
  </si>
  <si>
    <t>0650 9984507</t>
  </si>
  <si>
    <t>AT585700030053261237</t>
  </si>
  <si>
    <t>kk-together@tsn.at</t>
  </si>
  <si>
    <t>ho-together@tsn.at</t>
  </si>
  <si>
    <t>Dekan-Zobel-Straße</t>
  </si>
  <si>
    <t>kg-breitenwang@tsn.at</t>
  </si>
  <si>
    <t>+43 (0)5672 65929</t>
  </si>
  <si>
    <t>AT033699000009022948</t>
  </si>
  <si>
    <t>Max-Kerber-Platz</t>
  </si>
  <si>
    <t>kg-ehenbichl@tsn.at</t>
  </si>
  <si>
    <t>+43 (0)5672 67943</t>
  </si>
  <si>
    <t>AT292050900000126177</t>
  </si>
  <si>
    <t>Fernpaßstraße</t>
  </si>
  <si>
    <t>kg-biberwier@tsn.at</t>
  </si>
  <si>
    <t>+43 (0)5673 53055</t>
  </si>
  <si>
    <t>AT403621900000421073</t>
  </si>
  <si>
    <t>Fernpassstrasse</t>
  </si>
  <si>
    <t>55 b</t>
  </si>
  <si>
    <t>0676/5869734</t>
  </si>
  <si>
    <t>AT893622000000020255</t>
  </si>
  <si>
    <t>55b</t>
  </si>
  <si>
    <t>Panzendorf</t>
  </si>
  <si>
    <t>126</t>
  </si>
  <si>
    <t>kg-heinfels@tsn.at</t>
  </si>
  <si>
    <t>+43 (0)4842 632616</t>
  </si>
  <si>
    <t>AT704073000030000050</t>
  </si>
  <si>
    <t>gemeinde@heinfels.at</t>
  </si>
  <si>
    <t>Hort Heinfels Tessenberg OKZ</t>
  </si>
  <si>
    <t>Tessenberg</t>
  </si>
  <si>
    <t>ho-heinfels@tsn.at</t>
  </si>
  <si>
    <t>04842-6695</t>
  </si>
  <si>
    <t>Kirchhof</t>
  </si>
  <si>
    <t>kg-bichlbach@tsn.at</t>
  </si>
  <si>
    <t>+43 (0)5674 5385</t>
  </si>
  <si>
    <t>AT713699000008110215</t>
  </si>
  <si>
    <t>Wängler Straße</t>
  </si>
  <si>
    <t>kg-lechaschau@tsn.at</t>
  </si>
  <si>
    <t>+43 (0)5672 63812</t>
  </si>
  <si>
    <t>AT523699000008620486</t>
  </si>
  <si>
    <t>kg-hoefen@tsn.at</t>
  </si>
  <si>
    <t>+43 (0)5672 67849</t>
  </si>
  <si>
    <t>AT153699000008430159</t>
  </si>
  <si>
    <t>kg-graen@tsn.at</t>
  </si>
  <si>
    <t>+43 (0)5675 6420</t>
  </si>
  <si>
    <t>AT383633300000310250</t>
  </si>
  <si>
    <t>kg-lermoos@tsn.at</t>
  </si>
  <si>
    <t>+43 (0)5673 3210</t>
  </si>
  <si>
    <t>AT323621900000320143</t>
  </si>
  <si>
    <t>kk-lermoos@tsn.at</t>
  </si>
  <si>
    <t>05673-3210</t>
  </si>
  <si>
    <t>Unterpinswang</t>
  </si>
  <si>
    <t>1 b</t>
  </si>
  <si>
    <t>kg-pinswang@tsn.at</t>
  </si>
  <si>
    <t>+43(0)5677 8613 16</t>
  </si>
  <si>
    <t>AT645700000190003049</t>
  </si>
  <si>
    <t>kg-jungholz@tsn.at</t>
  </si>
  <si>
    <t>05676-812136</t>
  </si>
  <si>
    <t>AT123699000009047036</t>
  </si>
  <si>
    <t>kg-haeselgehr@tsn.at</t>
  </si>
  <si>
    <t>+43 (0)5634 6872</t>
  </si>
  <si>
    <t>AT853622000000223057</t>
  </si>
  <si>
    <t>Hofstatt</t>
  </si>
  <si>
    <t>85</t>
  </si>
  <si>
    <t>kg-musau@tsn.at</t>
  </si>
  <si>
    <t>+43 (0)5677 83922</t>
  </si>
  <si>
    <t>AT773699000009027533</t>
  </si>
  <si>
    <t>74</t>
  </si>
  <si>
    <t>ho-nesselwaengle@tsn.at</t>
  </si>
  <si>
    <t>05675/828717</t>
  </si>
  <si>
    <t>AT853633300000410381</t>
  </si>
  <si>
    <t>kg-nesselwaengle@tsn.at</t>
  </si>
  <si>
    <t>+43 (0)5675 8287 15</t>
  </si>
  <si>
    <t>kg-heiterwang@tsn.at</t>
  </si>
  <si>
    <t>05674/20810</t>
  </si>
  <si>
    <t>AT483699000008910200</t>
  </si>
  <si>
    <t>Alte Straße</t>
  </si>
  <si>
    <t>kg-pflach@tsn.at</t>
  </si>
  <si>
    <t>+43 (0)5672 63678</t>
  </si>
  <si>
    <t>AT172050900000126490</t>
  </si>
  <si>
    <t>Kohlplatz</t>
  </si>
  <si>
    <t>kg-vorderhornbach@tsn.at</t>
  </si>
  <si>
    <t>+43 (0)5632 359</t>
  </si>
  <si>
    <t>AT143699000008211054</t>
  </si>
  <si>
    <t>60</t>
  </si>
  <si>
    <t>Mühler Straße</t>
  </si>
  <si>
    <t>kk-ausserfernernestl@tsn.at</t>
  </si>
  <si>
    <t>+43 (0)5672 71294</t>
  </si>
  <si>
    <t>AT324239000170007278</t>
  </si>
  <si>
    <t>Höfener Straße</t>
  </si>
  <si>
    <t>kg-waengle@tsn.at</t>
  </si>
  <si>
    <t>+43 (0)5672 63201</t>
  </si>
  <si>
    <t>AT112050900300126646</t>
  </si>
  <si>
    <t>30 a</t>
  </si>
  <si>
    <t>kg-steeg@tsn.at</t>
  </si>
  <si>
    <t>+43 (0)5633 20049</t>
  </si>
  <si>
    <t>AT693622000000325001</t>
  </si>
  <si>
    <t>kk-josefsheim@tsn.at</t>
  </si>
  <si>
    <t>0664/600857026</t>
  </si>
  <si>
    <t>AT134239000530001004</t>
  </si>
  <si>
    <t>ho-josefsheim@tsn.at</t>
  </si>
  <si>
    <t>Sennweg</t>
  </si>
  <si>
    <t>kg-tannheim@tsn.at</t>
  </si>
  <si>
    <t>05675-6203-31</t>
  </si>
  <si>
    <t>AT923633300000010033</t>
  </si>
  <si>
    <t>Höf</t>
  </si>
  <si>
    <t>kk-tannheim@tsn.at</t>
  </si>
  <si>
    <t>05675-620332</t>
  </si>
  <si>
    <t>Prof. Dengel-Straße</t>
  </si>
  <si>
    <t>kg-reuttedengelstrasse@tsn.at</t>
  </si>
  <si>
    <t>+43 (0)5672 72310</t>
  </si>
  <si>
    <t>Tauschergasse</t>
  </si>
  <si>
    <t>kg-reuttetauschergasse@tsn.at</t>
  </si>
  <si>
    <t>+43 (0)5672 72311</t>
  </si>
  <si>
    <t>Weißenbach/Lech</t>
  </si>
  <si>
    <t>Loach</t>
  </si>
  <si>
    <t>kg-weissenbach@tsn.at</t>
  </si>
  <si>
    <t>+43 (0)5678 5246</t>
  </si>
  <si>
    <t>AT513699000008310104</t>
  </si>
  <si>
    <t>Weißenbach am Lech</t>
  </si>
  <si>
    <t>St. Anna Straße</t>
  </si>
  <si>
    <t>393 a</t>
  </si>
  <si>
    <t>SZ</t>
  </si>
  <si>
    <t>kg-achenkirch@tsn.at</t>
  </si>
  <si>
    <t>+43 (0)676 844255264</t>
  </si>
  <si>
    <t>AT343621800000221754</t>
  </si>
  <si>
    <t>Untere Dorfstraße</t>
  </si>
  <si>
    <t>387</t>
  </si>
  <si>
    <t>kk-achenkirch@tsn.at</t>
  </si>
  <si>
    <t>+43 (0)676 844255267</t>
  </si>
  <si>
    <t>ho-archeachenkirch@tsn.at</t>
  </si>
  <si>
    <t>0676/844255269</t>
  </si>
  <si>
    <t>Josef-Ahorn-Weg</t>
  </si>
  <si>
    <t>ho-vils@tsn.at</t>
  </si>
  <si>
    <t>0677 62777891</t>
  </si>
  <si>
    <t>AT643699000009420035</t>
  </si>
  <si>
    <t>Stadtplatz</t>
  </si>
  <si>
    <t>Wies</t>
  </si>
  <si>
    <t>kg-schattwald@tsn.at</t>
  </si>
  <si>
    <t>+43 (0)5675 6179</t>
  </si>
  <si>
    <t>AT323633300000110247</t>
  </si>
  <si>
    <t>Äule</t>
  </si>
  <si>
    <t>kg-stanzach@tsn.at</t>
  </si>
  <si>
    <t>+43 (0)5632 28233</t>
  </si>
  <si>
    <t>AT663699000008210700</t>
  </si>
  <si>
    <t>kg-vils@tsn.at</t>
  </si>
  <si>
    <t>+43 (0)5677 8193</t>
  </si>
  <si>
    <t>Buch</t>
  </si>
  <si>
    <t>Sankt Margarethen</t>
  </si>
  <si>
    <t>kg-buch@tsn.at</t>
  </si>
  <si>
    <t>+43 (0)5244 62496400</t>
  </si>
  <si>
    <t>AT483627200000020248</t>
  </si>
  <si>
    <t>St. Margarethen</t>
  </si>
  <si>
    <t>Distelberg</t>
  </si>
  <si>
    <t>Thurnbachweg</t>
  </si>
  <si>
    <t>kg-aschau@tsn.at</t>
  </si>
  <si>
    <t>0664 88224862</t>
  </si>
  <si>
    <t>AT213636000000223412</t>
  </si>
  <si>
    <t>Aschau im Zillertal</t>
  </si>
  <si>
    <t>kk-aschauzillertal@tsn.at</t>
  </si>
  <si>
    <t>0664/5142785</t>
  </si>
  <si>
    <t>AT052051000900900226</t>
  </si>
  <si>
    <t>63</t>
  </si>
  <si>
    <t>ho-fuegen@tsn.at</t>
  </si>
  <si>
    <t>0676/83445851</t>
  </si>
  <si>
    <t>AT233622900000020040</t>
  </si>
  <si>
    <t>kg-brandberg@tsn.at</t>
  </si>
  <si>
    <t>+43 (0)5285 63185</t>
  </si>
  <si>
    <t>AT723627400000020776</t>
  </si>
  <si>
    <t>Pertisau</t>
  </si>
  <si>
    <t>Seebergstraße</t>
  </si>
  <si>
    <t>kg-pertisau@tsn.at</t>
  </si>
  <si>
    <t>+43 (0)5243 515112</t>
  </si>
  <si>
    <t>AT863621800000020610</t>
  </si>
  <si>
    <t>Eben am Achensee</t>
  </si>
  <si>
    <t>Ginzling</t>
  </si>
  <si>
    <t>Dornauberg</t>
  </si>
  <si>
    <t>kg-ginzling@tsn.at</t>
  </si>
  <si>
    <t>0664-75459914</t>
  </si>
  <si>
    <t>AT643627400000220061</t>
  </si>
  <si>
    <t>Franziskusweg</t>
  </si>
  <si>
    <t>kk-simsalabim@tsn.at</t>
  </si>
  <si>
    <t>05288-63313</t>
  </si>
  <si>
    <t>AT183622900000074450</t>
  </si>
  <si>
    <t>Gemeindeverband Soziale Dienste Vorderes Zillertal</t>
  </si>
  <si>
    <t>Maurach</t>
  </si>
  <si>
    <t>kg-moosbett@tsn.at</t>
  </si>
  <si>
    <t>0650-9862012</t>
  </si>
  <si>
    <t>AT773621800000010587</t>
  </si>
  <si>
    <t>Maurach a.A.</t>
  </si>
  <si>
    <t>Dorfstr.</t>
  </si>
  <si>
    <t>kk-ebenamachensee@tsn.at</t>
  </si>
  <si>
    <t>0650-6212127</t>
  </si>
  <si>
    <t>ho-mosaik4.14@tsn.at</t>
  </si>
  <si>
    <t>+43 (0)650 2441110</t>
  </si>
  <si>
    <t>kg-maurach@tsn.at</t>
  </si>
  <si>
    <t>+43 (0)5243 5993</t>
  </si>
  <si>
    <t>Persal</t>
  </si>
  <si>
    <t>210</t>
  </si>
  <si>
    <t>kg-finkenberg@tsn.at</t>
  </si>
  <si>
    <t>+43 (0)5285 62112</t>
  </si>
  <si>
    <t>AT745700000240003071</t>
  </si>
  <si>
    <t>Hart/Zillertal</t>
  </si>
  <si>
    <t>kg-hart@tsn.at</t>
  </si>
  <si>
    <t>+43 (0)5288 623312</t>
  </si>
  <si>
    <t>AT373624000000020024</t>
  </si>
  <si>
    <t>Kichplatz</t>
  </si>
  <si>
    <t>kk-hartiz@tsn.at</t>
  </si>
  <si>
    <t>05288-623316</t>
  </si>
  <si>
    <t>Pankrazbergstraße</t>
  </si>
  <si>
    <t>kg-fuegenberg@tsn.at</t>
  </si>
  <si>
    <t>+43 (0)5288 62106</t>
  </si>
  <si>
    <t>AT753622900000023275</t>
  </si>
  <si>
    <t>Spielgruppe "Mäusestube" Jenbach</t>
  </si>
  <si>
    <t>Huberstraße</t>
  </si>
  <si>
    <t>34 a</t>
  </si>
  <si>
    <t>sg.maeusestube@tsn.at</t>
  </si>
  <si>
    <t>+43 677 630 947 18</t>
  </si>
  <si>
    <t>Private Kinderspielgruppe Mäusestube</t>
  </si>
  <si>
    <t>Schmiedau</t>
  </si>
  <si>
    <t>kg-kaltenbach@tsn.at</t>
  </si>
  <si>
    <t>0676-897451304</t>
  </si>
  <si>
    <t>AT373622900000622837</t>
  </si>
  <si>
    <t>ho-gemeindekaltenbach@tsn.at</t>
  </si>
  <si>
    <t>0676-897451303</t>
  </si>
  <si>
    <t>AT152051000600600365</t>
  </si>
  <si>
    <t>kg-gerlos@tsn.at</t>
  </si>
  <si>
    <t>+43 (0)5284 5346</t>
  </si>
  <si>
    <t>AT583622900000720235</t>
  </si>
  <si>
    <t>Kindergruppe Gummibärchenbande, Gerlos</t>
  </si>
  <si>
    <t>235</t>
  </si>
  <si>
    <t>kg.gummibaerchenbande@tsn.at</t>
  </si>
  <si>
    <t>+43 5284 5455</t>
  </si>
  <si>
    <t>Kindergruppe Gummibärchenbande Gerlos</t>
  </si>
  <si>
    <t>Pfarrer-Krapf-Straße</t>
  </si>
  <si>
    <t>393</t>
  </si>
  <si>
    <t>kg-mayrhofen@tsn.at</t>
  </si>
  <si>
    <t>+43 (0)5285 6400028</t>
  </si>
  <si>
    <t>AT173627400000020602</t>
  </si>
  <si>
    <t>409</t>
  </si>
  <si>
    <t>399</t>
  </si>
  <si>
    <t>ho-mayrhofen@tsn.at</t>
  </si>
  <si>
    <t>06606290121</t>
  </si>
  <si>
    <t>42</t>
  </si>
  <si>
    <t>kg-gerlosberg@tsn.at</t>
  </si>
  <si>
    <t>+43 (0)5282 31065</t>
  </si>
  <si>
    <t>AT142051000900900549</t>
  </si>
  <si>
    <t>Tratzbergstraße</t>
  </si>
  <si>
    <t>kg-jenbachpfarre@tsn.at</t>
  </si>
  <si>
    <t>+43 (0)5244 62498</t>
  </si>
  <si>
    <t>AT652051000300054665</t>
  </si>
  <si>
    <t>Pfarrer-Hörbst-Platz</t>
  </si>
  <si>
    <t>1/1</t>
  </si>
  <si>
    <t>ho-jenbach@tsn.at</t>
  </si>
  <si>
    <t>+43 664 808376070</t>
  </si>
  <si>
    <t>AT913621800000420257</t>
  </si>
  <si>
    <t>Südtiroler Platz</t>
  </si>
  <si>
    <t>Waldbadstraße</t>
  </si>
  <si>
    <t>539</t>
  </si>
  <si>
    <t>kk-hopp@tsn.at</t>
  </si>
  <si>
    <t>0650-5405085</t>
  </si>
  <si>
    <t>AT632051000100033232</t>
  </si>
  <si>
    <t>Tuxer Straße</t>
  </si>
  <si>
    <t>748a</t>
  </si>
  <si>
    <t>Dörfl</t>
  </si>
  <si>
    <t>360</t>
  </si>
  <si>
    <t>kg-hainzenberg@tsn.at</t>
  </si>
  <si>
    <t>+43 (0)5282 251815</t>
  </si>
  <si>
    <t>AT543622900000320861</t>
  </si>
  <si>
    <t>Kindergarten Schwaz Anna</t>
  </si>
  <si>
    <t>Knappenanger</t>
  </si>
  <si>
    <t>kg-anna@tsn.at</t>
  </si>
  <si>
    <t>0676 83697375</t>
  </si>
  <si>
    <t>AT252051000000019059</t>
  </si>
  <si>
    <t>Franz-Josef-Straße</t>
  </si>
  <si>
    <t>Kinderkrippe Schwaz Anna</t>
  </si>
  <si>
    <t>kk-anna@tsn.at</t>
  </si>
  <si>
    <t>Lahnbachgasse</t>
  </si>
  <si>
    <t>kg-schwazsozialdienst@tsn.at</t>
  </si>
  <si>
    <t>+43 (0)5242 62250</t>
  </si>
  <si>
    <t>AT791600000115059939</t>
  </si>
  <si>
    <t>kk-tirolersozialdienst@tsn.at</t>
  </si>
  <si>
    <t>Ried/Zillertal</t>
  </si>
  <si>
    <t>Großriedstraße</t>
  </si>
  <si>
    <t>ho-riediz@tsn.at</t>
  </si>
  <si>
    <t>0676-6520355</t>
  </si>
  <si>
    <t>AT123622900000522698</t>
  </si>
  <si>
    <t>Ried im Zillertal</t>
  </si>
  <si>
    <t>kg-schwaz-waldorf@tsn.at</t>
  </si>
  <si>
    <t>+43 (0)5242 66978</t>
  </si>
  <si>
    <t>AT682051000000013144</t>
  </si>
  <si>
    <t>kk-schwaz-waldorf@tsn.at</t>
  </si>
  <si>
    <t>05242-66978</t>
  </si>
  <si>
    <t>kg-riediz@tsn.at</t>
  </si>
  <si>
    <t>+43 (0)5283 3282</t>
  </si>
  <si>
    <t>Dr.-Wlasak-Straße</t>
  </si>
  <si>
    <t>kg-schwazwlasak@tsn.at</t>
  </si>
  <si>
    <t>0676-83697281</t>
  </si>
  <si>
    <t>kk-drwlasakstrasse@tsn.at</t>
  </si>
  <si>
    <t>ho-schwazdrwlasakstrasse@tsn.at</t>
  </si>
  <si>
    <t>0676-83697280</t>
  </si>
  <si>
    <t>kg-pill@tsn.at</t>
  </si>
  <si>
    <t>0664-9137150</t>
  </si>
  <si>
    <t>AT213632200000026013</t>
  </si>
  <si>
    <t>kk-pill@tsn.at</t>
  </si>
  <si>
    <t>0664-5406490</t>
  </si>
  <si>
    <t>ho-pill@tsn.at</t>
  </si>
  <si>
    <t>Falkensteinstraße</t>
  </si>
  <si>
    <t>kg-schwaz-falkenstein@tsn.at</t>
  </si>
  <si>
    <t>0676-83697268</t>
  </si>
  <si>
    <t>kk-schwaz-falkenstein@tsn.at</t>
  </si>
  <si>
    <t>Ullreichstraße</t>
  </si>
  <si>
    <t>3 a</t>
  </si>
  <si>
    <t>kg-lorebichl@tsn.at</t>
  </si>
  <si>
    <t>0676-83697283</t>
  </si>
  <si>
    <t>kk-lorebichl@tsn.at</t>
  </si>
  <si>
    <t>Hort Schwaz Lore Bichl</t>
  </si>
  <si>
    <t>ho-schwaz-lorebichl@tsn.at</t>
  </si>
  <si>
    <t>Pillbergstraße</t>
  </si>
  <si>
    <t>kg-pillberg@tsn.at</t>
  </si>
  <si>
    <t>+43 (0)5242 61196</t>
  </si>
  <si>
    <t>Tannenberggasse</t>
  </si>
  <si>
    <t>kg-schwaztannenberg@tsn.at</t>
  </si>
  <si>
    <t>+43 (0)5242 73282</t>
  </si>
  <si>
    <t>kk-tannenberg@tsn.at</t>
  </si>
  <si>
    <t>0676/83697284</t>
  </si>
  <si>
    <t>Ramsau/Zillertal</t>
  </si>
  <si>
    <t>Ramsau</t>
  </si>
  <si>
    <t>236</t>
  </si>
  <si>
    <t>kk-ramsau@tsn.at</t>
  </si>
  <si>
    <t>+43 (0) 664-88603361</t>
  </si>
  <si>
    <t>AT243624100000020156</t>
  </si>
  <si>
    <t>Ramsau im Zillertal</t>
  </si>
  <si>
    <t>265</t>
  </si>
  <si>
    <t>111</t>
  </si>
  <si>
    <t>kg-schlitters@tsn.at</t>
  </si>
  <si>
    <t>+43 (0)5288 7230120</t>
  </si>
  <si>
    <t>AT592051000200100444</t>
  </si>
  <si>
    <t>52a</t>
  </si>
  <si>
    <t>kg-stans@tsn.at</t>
  </si>
  <si>
    <t>+43 (0)676 836978009</t>
  </si>
  <si>
    <t>AT153632200001020080</t>
  </si>
  <si>
    <t>kk-stans@tsn.at</t>
  </si>
  <si>
    <t>+43 (0)676 836978008</t>
  </si>
  <si>
    <t>kk-kunterbuntstumm@tsn.at</t>
  </si>
  <si>
    <t>+43 (0)5283 227018</t>
  </si>
  <si>
    <t>AT253633200000020750</t>
  </si>
  <si>
    <t>Lenzengasse</t>
  </si>
  <si>
    <t>kg-stumm@tsn.at</t>
  </si>
  <si>
    <t>+43 (0)5283 2131</t>
  </si>
  <si>
    <t>Johannes-Messner-Weg</t>
  </si>
  <si>
    <t>kg-schwazbarbara@tsn.at</t>
  </si>
  <si>
    <t>0676-83697291</t>
  </si>
  <si>
    <t>kg-schwaz-wald@tsn.at</t>
  </si>
  <si>
    <t>+43 (0)681 10650423</t>
  </si>
  <si>
    <t>AT522051000800304172</t>
  </si>
  <si>
    <t>kk-schwazekiz@tsn.at</t>
  </si>
  <si>
    <t>05242-72848</t>
  </si>
  <si>
    <t>AT712051000000004069</t>
  </si>
  <si>
    <t>Spielgruppe im Eltern-Kind-Zentrum Schwaz, Schwaz</t>
  </si>
  <si>
    <t>sg.ekzschwaz@tsn.at</t>
  </si>
  <si>
    <t>+43 5242 72848</t>
  </si>
  <si>
    <t>Lanersbach</t>
  </si>
  <si>
    <t>472</t>
  </si>
  <si>
    <t>kk-tux@tsn.at</t>
  </si>
  <si>
    <t>+43 (0)5287 8555 24</t>
  </si>
  <si>
    <t>AT953634200000020701</t>
  </si>
  <si>
    <t>470</t>
  </si>
  <si>
    <t>gemeinde@tux.gv.at</t>
  </si>
  <si>
    <t>Steinberg/Rofan</t>
  </si>
  <si>
    <t>Steinberg am Rofan</t>
  </si>
  <si>
    <t>kg-steinberg@tsn.at</t>
  </si>
  <si>
    <t>+43 (0)5248 21650</t>
  </si>
  <si>
    <t>AT633621800000320366</t>
  </si>
  <si>
    <t>Augasse</t>
  </si>
  <si>
    <t>kk-schwendauspatzennest@tsn.at</t>
  </si>
  <si>
    <t>0650-4417710</t>
  </si>
  <si>
    <t>AT533624100000133900</t>
  </si>
  <si>
    <t>kg-stummerberg@tsn.at</t>
  </si>
  <si>
    <t>+43 (0)5283 3204</t>
  </si>
  <si>
    <t>AT453633200000020099</t>
  </si>
  <si>
    <t>Johann-Sponring-Straße</t>
  </si>
  <si>
    <t>kg-hippach@tsn.at</t>
  </si>
  <si>
    <t>+43 (0)5282 3319</t>
  </si>
  <si>
    <t>AT483624100000120022</t>
  </si>
  <si>
    <t>128</t>
  </si>
  <si>
    <t>kg-schwendau@tsn.at</t>
  </si>
  <si>
    <t>0664 1572157</t>
  </si>
  <si>
    <t>AT263624100000120030</t>
  </si>
  <si>
    <t>Strass/Zillertal</t>
  </si>
  <si>
    <t>kg-strass@tsn.at</t>
  </si>
  <si>
    <t>+43 05244 6210621</t>
  </si>
  <si>
    <t>AT433627200000120733</t>
  </si>
  <si>
    <t>Strass im Zillertal</t>
  </si>
  <si>
    <t>Spielgruppe Kriwus Krawus, Terfens</t>
  </si>
  <si>
    <t>Schmiedweg</t>
  </si>
  <si>
    <t>sg.kriwuskrawus@tsn.at</t>
  </si>
  <si>
    <t>+43 676 840533704</t>
  </si>
  <si>
    <t>Spielgruppe Kriwuskrawus</t>
  </si>
  <si>
    <t>Eggen</t>
  </si>
  <si>
    <t>11a</t>
  </si>
  <si>
    <t>kg-terfens@tsn.at</t>
  </si>
  <si>
    <t>+43 676 840533700</t>
  </si>
  <si>
    <t>AT103632200004125043</t>
  </si>
  <si>
    <t>Burgstall</t>
  </si>
  <si>
    <t>356 c</t>
  </si>
  <si>
    <t>kg-burgstall@tsn.at</t>
  </si>
  <si>
    <t>+43 (0)5285 64102</t>
  </si>
  <si>
    <t>kk-uderns@tsn.at</t>
  </si>
  <si>
    <t>05288 62566</t>
  </si>
  <si>
    <t>AT433622900000222216</t>
  </si>
  <si>
    <t>kg-integrativuderns@tsn.at</t>
  </si>
  <si>
    <t>+43 (0)5288 6384813</t>
  </si>
  <si>
    <t>Vomperbach</t>
  </si>
  <si>
    <t>Kirchboden</t>
  </si>
  <si>
    <t>kg-vomperbach@tsn.at</t>
  </si>
  <si>
    <t>+43 (0)676 840533702</t>
  </si>
  <si>
    <t>ho-uderns@tsn.at</t>
  </si>
  <si>
    <t>0650/9203091</t>
  </si>
  <si>
    <t>kg-uderns@tsn.at</t>
  </si>
  <si>
    <t>+43 (0)5288 63207</t>
  </si>
  <si>
    <t>kg-plauderstube@tsn.at</t>
  </si>
  <si>
    <t>0664/88512880</t>
  </si>
  <si>
    <t>AT023632200003020260</t>
  </si>
  <si>
    <t>kg-weer@tsn.at</t>
  </si>
  <si>
    <t>+43 (0)5224 68772</t>
  </si>
  <si>
    <t>AT562051000400040002</t>
  </si>
  <si>
    <t>kk-weer@tsn.at</t>
  </si>
  <si>
    <t>Fiecht</t>
  </si>
  <si>
    <t>kk-vompfiecht@tsn.at</t>
  </si>
  <si>
    <t>0524221731</t>
  </si>
  <si>
    <t>ho-weer@tsn.at</t>
  </si>
  <si>
    <t>0650/4023942</t>
  </si>
  <si>
    <t>9 a</t>
  </si>
  <si>
    <t>kk-sternewiesing@tsn.at</t>
  </si>
  <si>
    <t>+43 (0)650 7502201</t>
  </si>
  <si>
    <t>AT362051000300060910</t>
  </si>
  <si>
    <t>9a</t>
  </si>
  <si>
    <t>Mitterberg</t>
  </si>
  <si>
    <t>kk-weerbergratzfatz@tsn.at</t>
  </si>
  <si>
    <t>05224-68260-30</t>
  </si>
  <si>
    <t>AT933635200000020008</t>
  </si>
  <si>
    <t>kg-wiesing1@tsn.at</t>
  </si>
  <si>
    <t>+43 (0)5244 64900</t>
  </si>
  <si>
    <t>AT593621800000520064</t>
  </si>
  <si>
    <t>kg-wiesing2@tsn.at</t>
  </si>
  <si>
    <t>0676-3537423</t>
  </si>
  <si>
    <t>Hort Wiesing</t>
  </si>
  <si>
    <t>ho-wiesing@tsn.at</t>
  </si>
  <si>
    <t>0676-7106824</t>
  </si>
  <si>
    <t>Hoferweg</t>
  </si>
  <si>
    <t>kg-vomp@tsn.at</t>
  </si>
  <si>
    <t>0664 8493290</t>
  </si>
  <si>
    <t>kk-vomp@tsn.at</t>
  </si>
  <si>
    <t>+43 (0)664 4293616</t>
  </si>
  <si>
    <t>ho-vomp@tsn.at</t>
  </si>
  <si>
    <t>+43 (0)664 88465371</t>
  </si>
  <si>
    <t>Spielgruppe Eltern-Kind-Treff Zillertal, Zell am Ziller</t>
  </si>
  <si>
    <t>Zell/Ziller</t>
  </si>
  <si>
    <t>Gerlosstraße</t>
  </si>
  <si>
    <t>sg.elternkindtreffzillertal@tsn.at</t>
  </si>
  <si>
    <t>+43 664 5484689</t>
  </si>
  <si>
    <t>AT612051000901004366</t>
  </si>
  <si>
    <t>Katholisches Bildungswerk Salzburg</t>
  </si>
  <si>
    <t>Elsbethen</t>
  </si>
  <si>
    <t>F.W.-Raiffeisen-Straße</t>
  </si>
  <si>
    <t>Rohrerstraße</t>
  </si>
  <si>
    <t>kg-zell@tsn.at</t>
  </si>
  <si>
    <t>+43 (0)5282 222239</t>
  </si>
  <si>
    <t>AT483622900000322909</t>
  </si>
  <si>
    <t>Zell am Ziller</t>
  </si>
  <si>
    <t>15 a</t>
  </si>
  <si>
    <t>kk-dreikaesehoch@tsn.at</t>
  </si>
  <si>
    <t>+43 (0)664 3212749</t>
  </si>
  <si>
    <t>AT452051000900903774</t>
  </si>
  <si>
    <t>Rohrerstr.</t>
  </si>
  <si>
    <t>48a</t>
  </si>
  <si>
    <t>Josef-Mühlbacher-Straße</t>
  </si>
  <si>
    <t>kg-jenbach@tsn.at</t>
  </si>
  <si>
    <t>+43 (0)5244 6103621</t>
  </si>
  <si>
    <t>Wiesenhofweg</t>
  </si>
  <si>
    <t>kg-weerberg@tsn.at</t>
  </si>
  <si>
    <t>+43 (0)5224 68260 83</t>
  </si>
  <si>
    <t>Spielgruppe der Vinzenzgemeinschaft St. Georg, Rum</t>
  </si>
  <si>
    <t>Eschenweg</t>
  </si>
  <si>
    <t>sg.rum@tsn.at</t>
  </si>
  <si>
    <t>+43 664 73550802</t>
  </si>
  <si>
    <t>AT753631000000029660</t>
  </si>
  <si>
    <t>Vinzenzgemeinschaft St. Georg der Pfarre Rum</t>
  </si>
  <si>
    <t>Dörferstraße</t>
  </si>
  <si>
    <t>Moosweg</t>
  </si>
  <si>
    <t>8 a</t>
  </si>
  <si>
    <t>kk-wonneproppen@tsn.at</t>
  </si>
  <si>
    <t>06763646011</t>
  </si>
  <si>
    <t>AT344239000130200964</t>
  </si>
  <si>
    <t>8a</t>
  </si>
  <si>
    <t>Forest Village</t>
  </si>
  <si>
    <t>kk-forestvillage@tsn.at</t>
  </si>
  <si>
    <t>+43 (0)664-88176183</t>
  </si>
  <si>
    <t>Alleestraße</t>
  </si>
  <si>
    <t>kg-walchsee@tsn.at</t>
  </si>
  <si>
    <t>+43 (0)5374 521027</t>
  </si>
  <si>
    <t>AT673635800003420296</t>
  </si>
  <si>
    <t>Kindergarten Kufstein Bezirkskrankenhaus Kufstein</t>
  </si>
  <si>
    <t>kg-kufstein-bkh@tsn.at</t>
  </si>
  <si>
    <t>0537269661001</t>
  </si>
  <si>
    <t>AT692050600000004804</t>
  </si>
  <si>
    <t>ZUKÜNFTIG</t>
  </si>
  <si>
    <t>Gemeindeverband a.ö.Bezirkskrankenhaus Kufstein</t>
  </si>
  <si>
    <t>direktion@bkh-kufstein.at</t>
  </si>
  <si>
    <t>Kinderkrippe Kufstein Bezirkskrankenhaus Kufstein</t>
  </si>
  <si>
    <t>kk-kufstein-bkh@tsn.at</t>
  </si>
  <si>
    <t>05372-69661001</t>
  </si>
  <si>
    <t>St. Martin</t>
  </si>
  <si>
    <t>kg-schwazstmartin@tsn.at</t>
  </si>
  <si>
    <t>+43 (0)5242 62303</t>
  </si>
  <si>
    <t>AT054239000600060853</t>
  </si>
  <si>
    <t>kg-kufstein-sparchen2@tsn.at</t>
  </si>
  <si>
    <t>05372-602148</t>
  </si>
  <si>
    <t>Eiberg</t>
  </si>
  <si>
    <t>kg-niederndorferberg@tsn.at</t>
  </si>
  <si>
    <t>0664-8131685</t>
  </si>
  <si>
    <t>AT433635800003220423</t>
  </si>
  <si>
    <t>Rechter Iselweg</t>
  </si>
  <si>
    <t>ikg-ekizlienz@tsn.at</t>
  </si>
  <si>
    <t>0676-3817715</t>
  </si>
  <si>
    <t>AT654073000000010650</t>
  </si>
  <si>
    <t>kk-lienzelternkindzentrum@tsn.at</t>
  </si>
  <si>
    <t>04852-61322</t>
  </si>
  <si>
    <t>Spielgruppe Buntspechte, Eltern-Kind-Zentrum Lienz, Lienz</t>
  </si>
  <si>
    <t>sg.buntspechte@tsn.at</t>
  </si>
  <si>
    <t>+43 4852 61322</t>
  </si>
  <si>
    <t>Olympstraße</t>
  </si>
  <si>
    <t>kg-kiko@tsn.at</t>
  </si>
  <si>
    <t>05262/21880</t>
  </si>
  <si>
    <t>kk-kiko@tsn.at</t>
  </si>
  <si>
    <t>05262-21881</t>
  </si>
  <si>
    <t>kg-haiming@tsn.at</t>
  </si>
  <si>
    <t>+43 (0)5266 87109</t>
  </si>
  <si>
    <t>Achenpromenade</t>
  </si>
  <si>
    <t>ho-kitz2@tsn.at</t>
  </si>
  <si>
    <t>0676/844019316</t>
  </si>
  <si>
    <t>St.Jakob/Haus</t>
  </si>
  <si>
    <t>kg-stjakobih@tsn.at</t>
  </si>
  <si>
    <t>+43 (0)5354 8815013</t>
  </si>
  <si>
    <t>AT182050500400003851</t>
  </si>
  <si>
    <t>kg-waldzwerge@tsn.at</t>
  </si>
  <si>
    <t>+43 (0)664 75021772</t>
  </si>
  <si>
    <t>AT512050607700085900</t>
  </si>
  <si>
    <t>Kapuzinergasse</t>
  </si>
  <si>
    <t>4 a</t>
  </si>
  <si>
    <t>kg-kapuzinergasse@tsn.at</t>
  </si>
  <si>
    <t>+43 (0)512 583269</t>
  </si>
  <si>
    <t>AT391200051882019901</t>
  </si>
  <si>
    <t>Winkl</t>
  </si>
  <si>
    <t>kg-moetz@tsn.at</t>
  </si>
  <si>
    <t>+43 (0)699 16431017</t>
  </si>
  <si>
    <t>AT853631600001462043</t>
  </si>
  <si>
    <t>Spielgruppe der Gemeinde Mötz</t>
  </si>
  <si>
    <t>sg.moetz@tsn.at</t>
  </si>
  <si>
    <t>+43 660 1433750</t>
  </si>
  <si>
    <t>kk-kirchbichlzwergenwelt@tsn.at</t>
  </si>
  <si>
    <t>+43 (0)5332 81463</t>
  </si>
  <si>
    <t>kg-gschnitz@tsn.at</t>
  </si>
  <si>
    <t>+43 (0)5276 382</t>
  </si>
  <si>
    <t>AT293632900000620153</t>
  </si>
  <si>
    <t>101</t>
  </si>
  <si>
    <t>51 a</t>
  </si>
  <si>
    <t>kg-gnadenwald@tsn.at</t>
  </si>
  <si>
    <t>+43 (0)664 / 881 881 04</t>
  </si>
  <si>
    <t>AT572050301800000182</t>
  </si>
  <si>
    <t>kk-gnadenwald@tsn.at</t>
  </si>
  <si>
    <t>0664-9220693</t>
  </si>
  <si>
    <t>kg-oberndorf@tsn.at</t>
  </si>
  <si>
    <t>0677-63604054</t>
  </si>
  <si>
    <t>kk-mils@tsn.at</t>
  </si>
  <si>
    <t>0664-8490577</t>
  </si>
  <si>
    <t>Scheibe</t>
  </si>
  <si>
    <t>kg-neustift@tsn.at</t>
  </si>
  <si>
    <t>+43 (0)664 8844 5749</t>
  </si>
  <si>
    <t>kk-neustift@tsn.at</t>
  </si>
  <si>
    <t>0664-88445749</t>
  </si>
  <si>
    <t>27 c</t>
  </si>
  <si>
    <t>kg-praegraten@tsn.at</t>
  </si>
  <si>
    <t>+43 (0)4877 5125</t>
  </si>
  <si>
    <t>Mesnerdorf</t>
  </si>
  <si>
    <t>70 a</t>
  </si>
  <si>
    <t>kg-schlaiten@tsn.at</t>
  </si>
  <si>
    <t>+43 (0)4853 5579</t>
  </si>
  <si>
    <t>AT533600000009121864</t>
  </si>
  <si>
    <t>90 b</t>
  </si>
  <si>
    <t>kg-sillian@tsn.at</t>
  </si>
  <si>
    <t>+43 (0)4842 6800</t>
  </si>
  <si>
    <t>AT693636800000037044</t>
  </si>
  <si>
    <t>86</t>
  </si>
  <si>
    <t>Kindergarten Sillian Osttiroler Kinderbetreuungszentrum</t>
  </si>
  <si>
    <t>04842-680012</t>
  </si>
  <si>
    <t>kk-okzsillian@tsn.at</t>
  </si>
  <si>
    <t>58 a</t>
  </si>
  <si>
    <t>kg-gallzein@tsn.at</t>
  </si>
  <si>
    <t>+43 (0)5244 6328315</t>
  </si>
  <si>
    <t>AT412051000000001214</t>
  </si>
  <si>
    <t>58a</t>
  </si>
  <si>
    <t>Kindergruppe Kleine Farm, Langkampfen</t>
  </si>
  <si>
    <t>Oberlangkampfen</t>
  </si>
  <si>
    <t>kg.kleinefarm@tsn.at</t>
  </si>
  <si>
    <t>+43 699 17874405</t>
  </si>
  <si>
    <t>AT603626900000044685</t>
  </si>
  <si>
    <t>kk-kleinefarm@tsn.at</t>
  </si>
  <si>
    <t>+43 (0)5332 85131</t>
  </si>
  <si>
    <t>kg-oberlangkampfen@tsn.at</t>
  </si>
  <si>
    <t>+43 (0)5332 87669 210</t>
  </si>
  <si>
    <t>AT593626900000020065</t>
  </si>
  <si>
    <t>Sonnweg</t>
  </si>
  <si>
    <t>Bürgerstraße</t>
  </si>
  <si>
    <t>kg-unterlangkampfen@tsn.at</t>
  </si>
  <si>
    <t>0664/2325091</t>
  </si>
  <si>
    <t>ho-langkampfen@tsn.at</t>
  </si>
  <si>
    <t>05332/85131</t>
  </si>
  <si>
    <t>AT503626900000047290</t>
  </si>
  <si>
    <t>Erzherzog-Eugen-Straße</t>
  </si>
  <si>
    <t>25 a</t>
  </si>
  <si>
    <t>kg-erzherzogeugen@tsn.at</t>
  </si>
  <si>
    <t>+43 (0)664 88344496</t>
  </si>
  <si>
    <t>Spielgruppe "Marienkäfer"</t>
  </si>
  <si>
    <t>sg.marienkaefer@tsn.at</t>
  </si>
  <si>
    <t>+43 660 3163146</t>
  </si>
  <si>
    <t>Spielgruppe "Ich und Du", Eltern-Kind-Zentrum Kramsach</t>
  </si>
  <si>
    <t>sg.ichunddu@tsn.at</t>
  </si>
  <si>
    <t>Klammstraße</t>
  </si>
  <si>
    <t>kk-kranewittchen@tsn.at</t>
  </si>
  <si>
    <t>0664-3660669</t>
  </si>
  <si>
    <t>AT205700000120043076</t>
  </si>
  <si>
    <t>5a</t>
  </si>
  <si>
    <t>kg-pfaffenhofen@tsn.at</t>
  </si>
  <si>
    <t>05262/66691-18</t>
  </si>
  <si>
    <t>AT083633600000340166</t>
  </si>
  <si>
    <t>Lehngasse</t>
  </si>
  <si>
    <t>kk-kinderstubepfaffenhofen@tsn.at</t>
  </si>
  <si>
    <t>+43 (0)650-4181226</t>
  </si>
  <si>
    <t>ho-pfaffenhofen@tsn.at</t>
  </si>
  <si>
    <t>+43 (0)5262-66691-20</t>
  </si>
  <si>
    <t>Kindergarten Telfs Hl. Geist</t>
  </si>
  <si>
    <t>Heilig-Geist-Wohnpark</t>
  </si>
  <si>
    <t>kg-hlgeist@tsn.at</t>
  </si>
  <si>
    <t>ho-hlgeist@tsn.at</t>
  </si>
  <si>
    <t>257</t>
  </si>
  <si>
    <t>kg-huben@tsn.at</t>
  </si>
  <si>
    <t>+43 (0)5253 518880</t>
  </si>
  <si>
    <t>Mühlbachsiedlung</t>
  </si>
  <si>
    <t>kg-rohrberg@tsn.at</t>
  </si>
  <si>
    <t>+43 (0)5282 51016</t>
  </si>
  <si>
    <t>AT093622900000321380</t>
  </si>
  <si>
    <t>Rohr</t>
  </si>
  <si>
    <t>Kabisreithweg</t>
  </si>
  <si>
    <t>kk-kullapup@tsn.at</t>
  </si>
  <si>
    <t>0504346227</t>
  </si>
  <si>
    <t>AT432050200601007107</t>
  </si>
  <si>
    <t>Mühlgasse</t>
  </si>
  <si>
    <t>kg-schwazkraki@tsn.at</t>
  </si>
  <si>
    <t>05242-600-1760</t>
  </si>
  <si>
    <t>AT732051000800305443</t>
  </si>
  <si>
    <t>kk-kraki@tsn.at</t>
  </si>
  <si>
    <t>+43 (0)5242 600 1760</t>
  </si>
  <si>
    <t>kg-untermieming@tsn.at</t>
  </si>
  <si>
    <t>+43 (0)5264 5738</t>
  </si>
  <si>
    <t>AT303633600002520039</t>
  </si>
  <si>
    <t>Obermieming</t>
  </si>
  <si>
    <t>175</t>
  </si>
  <si>
    <t>kg-barwies@tsn.at</t>
  </si>
  <si>
    <t>+43 (0)5264 533561</t>
  </si>
  <si>
    <t>Sylvester-Jordan-Straße</t>
  </si>
  <si>
    <t>ho-axams@tsn.at</t>
  </si>
  <si>
    <t>+43 (0)676/830957500</t>
  </si>
  <si>
    <t>AT713620900000020149</t>
  </si>
  <si>
    <t>Spielgruppe im Eltern-Kind-Zentrum westl. Mittelgebirge, Axams</t>
  </si>
  <si>
    <t>sg.ekzaxams@tsn.at</t>
  </si>
  <si>
    <t>+43 681 10559133</t>
  </si>
  <si>
    <t>Eltern-Kind-Zentrum westliches Mittelgebirge</t>
  </si>
  <si>
    <t>Silvester-Jordan-Straße</t>
  </si>
  <si>
    <t>Kindergruppe der Gemeinde Axams, Axams</t>
  </si>
  <si>
    <t>+43 676 830955697</t>
  </si>
  <si>
    <t>kg-axamsvs@tsn.at</t>
  </si>
  <si>
    <t>+43 (0)676/830955696</t>
  </si>
  <si>
    <t>An der Au</t>
  </si>
  <si>
    <t>kg-trofana@tsn.at</t>
  </si>
  <si>
    <t>+43 (0)664 60683550</t>
  </si>
  <si>
    <t>AT644239000500062200</t>
  </si>
  <si>
    <t>kk-trofanatyrol@tsn.at</t>
  </si>
  <si>
    <t>+43 (0)664 6068355</t>
  </si>
  <si>
    <t>Niederau</t>
  </si>
  <si>
    <t>Lahnerwies, Niederau</t>
  </si>
  <si>
    <t>kg-niederau@tsn.at</t>
  </si>
  <si>
    <t>+43 (0)5339 8789</t>
  </si>
  <si>
    <t>kg-landeckneggurb@tsn.at</t>
  </si>
  <si>
    <t>+43 (0)5442 90805</t>
  </si>
  <si>
    <t>kg-ekizkundl@tsn.at</t>
  </si>
  <si>
    <t>+43 676 7029722</t>
  </si>
  <si>
    <t>AT493626200000043075</t>
  </si>
  <si>
    <t>Kirchdorf in Tirol</t>
  </si>
  <si>
    <t>Spielgruppe Eltern-Kind-Treff Bad Häring, Bad Häring</t>
  </si>
  <si>
    <t>Perlmooser Straße</t>
  </si>
  <si>
    <t>sg.elternkindtreffbadhaering@tsn.at</t>
  </si>
  <si>
    <t>+43 680 3353247</t>
  </si>
  <si>
    <t>AT903635800006290985</t>
  </si>
  <si>
    <t>Spielgruppe "Die Reither Küken"</t>
  </si>
  <si>
    <t>sg.reitherkueken@tsn.at</t>
  </si>
  <si>
    <t>+43 664 5219227</t>
  </si>
  <si>
    <t>Spielgruppe Die Reither Küken</t>
  </si>
  <si>
    <t>Kinderkrippe Reith bei Kitzbühel Reither Küken</t>
  </si>
  <si>
    <t>kk-reitherkueken@tsn.at</t>
  </si>
  <si>
    <t>0664-4515040</t>
  </si>
  <si>
    <t>Schulplatz</t>
  </si>
  <si>
    <t>kk-umhausen@tsn.at</t>
  </si>
  <si>
    <t>+43 (0)5255 5230-44</t>
  </si>
  <si>
    <t>kg-umhausendorf@tsn.at</t>
  </si>
  <si>
    <t>05255/5230-40</t>
  </si>
  <si>
    <t>Kinderkrippe Hall kids Kinderfreunde</t>
  </si>
  <si>
    <t>Eduard-Wallnöfer-Zentrum</t>
  </si>
  <si>
    <t>kk-kids@tsn.at</t>
  </si>
  <si>
    <t>+43 (0)5086482666</t>
  </si>
  <si>
    <t>Spielgruppe Knirpse, Kinderfreunde Pradl/Amras, Innsbruck</t>
  </si>
  <si>
    <t>Amraser-See-Straße</t>
  </si>
  <si>
    <t>sg.knirpse@tsn.at</t>
  </si>
  <si>
    <t>+43 664 5802182</t>
  </si>
  <si>
    <t>Kinderkrippe Innsbruck Weitblick ISD</t>
  </si>
  <si>
    <t>Hans-Maier-Straße</t>
  </si>
  <si>
    <t>kk-weitblick@tsn.at</t>
  </si>
  <si>
    <t>0664-800937390</t>
  </si>
  <si>
    <t>Zellbergeben</t>
  </si>
  <si>
    <t>kg-zellberg@tsn.at</t>
  </si>
  <si>
    <t>+43 (0)5282 2300-14</t>
  </si>
  <si>
    <t>AT453636000000021899</t>
  </si>
  <si>
    <t>Hort Schwaz Falkensteinstraße</t>
  </si>
  <si>
    <t>ho-schwaz@tsn.at</t>
  </si>
  <si>
    <t>0676-83697376</t>
  </si>
  <si>
    <t>105 a</t>
  </si>
  <si>
    <t>kk-bibabutzemann@tsn.at</t>
  </si>
  <si>
    <t>0650-3209831</t>
  </si>
  <si>
    <t>ho-bibabutzemann@tsn.at</t>
  </si>
  <si>
    <t>0650-2727069</t>
  </si>
  <si>
    <t>Franziskanerplatz</t>
  </si>
  <si>
    <t>kg-kufsteinsonnenschein@tsn.at</t>
  </si>
  <si>
    <t>+43 (0)699 18133191</t>
  </si>
  <si>
    <t>Kronthalerstraße</t>
  </si>
  <si>
    <t>kg-kufsteinfestungszwerge@tsn.at</t>
  </si>
  <si>
    <t>0664-5728694</t>
  </si>
  <si>
    <t>AT772050607700016368</t>
  </si>
  <si>
    <t>kk-kufsteinfestungszwerge@tsn.at</t>
  </si>
  <si>
    <t>Paulinumweg</t>
  </si>
  <si>
    <t>ho-schwazpaulinum@tsn.at</t>
  </si>
  <si>
    <t>+43 (0)650 6089932</t>
  </si>
  <si>
    <t>AT292051000000011809</t>
  </si>
  <si>
    <t>An-der-Lan-Straße</t>
  </si>
  <si>
    <t>kg-olympischesdorf@tsn.at</t>
  </si>
  <si>
    <t>+43 (0)664 88344508</t>
  </si>
  <si>
    <t>ho-olympischesdorf@tsn.at</t>
  </si>
  <si>
    <t>+43 (0)664 88344522</t>
  </si>
  <si>
    <t>ho-kematen@tsn.at</t>
  </si>
  <si>
    <t>0664-3565449</t>
  </si>
  <si>
    <t>Unterbirkenberg</t>
  </si>
  <si>
    <t>kg-telfspuite@tsn.at</t>
  </si>
  <si>
    <t>+43 (0)5262 61132</t>
  </si>
  <si>
    <t>Andreas Hofer-Straße</t>
  </si>
  <si>
    <t>kg-lienzhlfamilie@tsn.at</t>
  </si>
  <si>
    <t>+43 (0)4852 63998</t>
  </si>
  <si>
    <t>Kindergruppe Schubi-Du, Eltern-Kind-Zentrum Kufstein, Gruppe I</t>
  </si>
  <si>
    <t>kg.schubidu1@tsn.at</t>
  </si>
  <si>
    <t>ho-kufsteinschubidu@tsn.at</t>
  </si>
  <si>
    <t>Olympiastraße</t>
  </si>
  <si>
    <t>kg-kinderamtivoli@tsn.at</t>
  </si>
  <si>
    <t>+43 (0)664 88344504</t>
  </si>
  <si>
    <t>ho-kinderamtivoli@tsn.at</t>
  </si>
  <si>
    <t>+43 (0)664 8118777</t>
  </si>
  <si>
    <t>kg-wennsvsneu@tsn.at</t>
  </si>
  <si>
    <t>+43 (0)676 6751719</t>
  </si>
  <si>
    <t>ho-wenns@tsn.at</t>
  </si>
  <si>
    <t>+43 (0)6767311792</t>
  </si>
  <si>
    <t>Bruck/Ziller</t>
  </si>
  <si>
    <t>40 c</t>
  </si>
  <si>
    <t>kg-bruck@tsn.at</t>
  </si>
  <si>
    <t>+43 (0)5288 723795</t>
  </si>
  <si>
    <t>AT133632000000120063</t>
  </si>
  <si>
    <t>Bruck am Ziller</t>
  </si>
  <si>
    <t>40a</t>
  </si>
  <si>
    <t>238</t>
  </si>
  <si>
    <t>kg-ramsau@tsn.at</t>
  </si>
  <si>
    <t>+43 664 88603364</t>
  </si>
  <si>
    <t>Kirchberger Straße</t>
  </si>
  <si>
    <t>kg-eurotours@tsn.at</t>
  </si>
  <si>
    <t>05356-606546</t>
  </si>
  <si>
    <t>AT541200000602757007</t>
  </si>
  <si>
    <t>kk-eurotours@tsn.at</t>
  </si>
  <si>
    <t>124 a</t>
  </si>
  <si>
    <t>kk-simbawestendorf@tsn.at</t>
  </si>
  <si>
    <t>+43 (0)664 88501772</t>
  </si>
  <si>
    <t>AT122050500500001938</t>
  </si>
  <si>
    <t>kk-jenbach@tsn.at</t>
  </si>
  <si>
    <t>+43 (0)5244 63584</t>
  </si>
  <si>
    <t>Bäckenbichl</t>
  </si>
  <si>
    <t>kg-baeckenbichl@tsn.at</t>
  </si>
  <si>
    <t>05376-20090</t>
  </si>
  <si>
    <t>840</t>
  </si>
  <si>
    <t>ho-seefeld@tsn.at</t>
  </si>
  <si>
    <t>0664-88453660</t>
  </si>
  <si>
    <t>kg-imsterberg@tsn.at</t>
  </si>
  <si>
    <t>+43 (0)5412 64107 15</t>
  </si>
  <si>
    <t>AT793620700000120022</t>
  </si>
  <si>
    <t>Pass-Thurn-Straße</t>
  </si>
  <si>
    <t>kk-voglnest@tsn.at</t>
  </si>
  <si>
    <t>0664-9981069</t>
  </si>
  <si>
    <t>AT573626300008049306</t>
  </si>
  <si>
    <t>Oberndorf in Tirol</t>
  </si>
  <si>
    <t>22-24/24</t>
  </si>
  <si>
    <t>ho-volders@tsn.at</t>
  </si>
  <si>
    <t>+43 (0)676 6229544</t>
  </si>
  <si>
    <t>AT353634700000020107</t>
  </si>
  <si>
    <t>Spielgruppe Purzigogl</t>
  </si>
  <si>
    <t>sg.purzigogl@tsn.at</t>
  </si>
  <si>
    <t>+43 650 9567461</t>
  </si>
  <si>
    <t>AT802050200001982941</t>
  </si>
  <si>
    <t>PURZIGOGL - Naturpädagogik mit Kindern</t>
  </si>
  <si>
    <t>Anna-Dengel-Straße</t>
  </si>
  <si>
    <t>20 d</t>
  </si>
  <si>
    <t>kg-hallglashuettenweg@tsn.at</t>
  </si>
  <si>
    <t>+43 (0)5223 22435</t>
  </si>
  <si>
    <t>kk-hallglashuettenweg@tsn.at</t>
  </si>
  <si>
    <t>05223-22434</t>
  </si>
  <si>
    <t>kg-fieberbrunn@tsn.at</t>
  </si>
  <si>
    <t>+43 (0)5354 56411</t>
  </si>
  <si>
    <t>AT743626300004220604</t>
  </si>
  <si>
    <t>Gröben</t>
  </si>
  <si>
    <t>701</t>
  </si>
  <si>
    <t>kk-muenster@tsn.at</t>
  </si>
  <si>
    <t>+43 (0)660 5292286</t>
  </si>
  <si>
    <t>kg-franzissischwaz@tsn.at</t>
  </si>
  <si>
    <t>+43 (0)5242 21120</t>
  </si>
  <si>
    <t>AT192051000800306706</t>
  </si>
  <si>
    <t>kk-franzissischwaz@tsn.at</t>
  </si>
  <si>
    <t>Florianstraße</t>
  </si>
  <si>
    <t>kg-zirlflorian@tsn.at</t>
  </si>
  <si>
    <t>05238-54001241</t>
  </si>
  <si>
    <t>kk-zirl@tsn.at</t>
  </si>
  <si>
    <t>+43 (0)5238 54001-211</t>
  </si>
  <si>
    <t>ho-zirl@tsn.at</t>
  </si>
  <si>
    <t>+43 (0)676-9595076</t>
  </si>
  <si>
    <t>kg-waldknoepfe@tsn.at</t>
  </si>
  <si>
    <t>+43(0)660-1983034</t>
  </si>
  <si>
    <t>AT503626000000542811</t>
  </si>
  <si>
    <t>Erich-Schwarzenberger-Weg</t>
  </si>
  <si>
    <t>kg-hausderkinder@tsn.at</t>
  </si>
  <si>
    <t>0512-24511-590</t>
  </si>
  <si>
    <t>kk-hausderkinder@tsn.at</t>
  </si>
  <si>
    <t>0512 24511590</t>
  </si>
  <si>
    <t>Lindenstraße</t>
  </si>
  <si>
    <t>kg-amlach@tsn.at</t>
  </si>
  <si>
    <t>+43 (0)4852 6215113</t>
  </si>
  <si>
    <t>AT833600000009140724</t>
  </si>
  <si>
    <t>Gliftweg</t>
  </si>
  <si>
    <t>kg-niederndorf@tsn.at</t>
  </si>
  <si>
    <t>+43 (0)5373 61490</t>
  </si>
  <si>
    <t>AT653635800003220415</t>
  </si>
  <si>
    <t>kg-schaftenau-novartis@tsn.at</t>
  </si>
  <si>
    <t>0664-2851060</t>
  </si>
  <si>
    <t>kk-langkampfen-novartis@tsn.at</t>
  </si>
  <si>
    <t>06505172481</t>
  </si>
  <si>
    <t>kk-fuegen-emu@tsn.at</t>
  </si>
  <si>
    <t>0664/2534242</t>
  </si>
  <si>
    <t>AT343622900000011403</t>
  </si>
  <si>
    <t>kg-fuegen@tsn.at</t>
  </si>
  <si>
    <t>+43 (0)5288 62681</t>
  </si>
  <si>
    <t>Platzleweg</t>
  </si>
  <si>
    <t>kk-oetz@tsn.at</t>
  </si>
  <si>
    <t>+43 (0)664/6506278</t>
  </si>
  <si>
    <t>Sankt-Georgs-Weg</t>
  </si>
  <si>
    <t>kg-allerheiligen@tsn.at</t>
  </si>
  <si>
    <t>+43 (0)664 88344490</t>
  </si>
  <si>
    <t>kg-kranebitten-ibk@tsn.at</t>
  </si>
  <si>
    <t>0664-88344521</t>
  </si>
  <si>
    <t>ho-mieders@tsn.at</t>
  </si>
  <si>
    <t>0664 8322074</t>
  </si>
  <si>
    <t>Birkenweg</t>
  </si>
  <si>
    <t>kg-landstreichler@tsn.at</t>
  </si>
  <si>
    <t>+43 (0)664 4160868</t>
  </si>
  <si>
    <t>71 a</t>
  </si>
  <si>
    <t>kk-holzgau@tsn.at</t>
  </si>
  <si>
    <t>05633/20066</t>
  </si>
  <si>
    <t>AT353622000000410100</t>
  </si>
  <si>
    <t>kg-holzgau@tsn.at</t>
  </si>
  <si>
    <t>+43 (0)5633 5116</t>
  </si>
  <si>
    <t>AT733622000000416206</t>
  </si>
  <si>
    <t>157</t>
  </si>
  <si>
    <t>kg-imstaufarzill@tsn.at</t>
  </si>
  <si>
    <t>+43 (0)5412-63804</t>
  </si>
  <si>
    <t>kk-imstaufarzill@tsn.at</t>
  </si>
  <si>
    <t>05412/63804</t>
  </si>
  <si>
    <t>Amberggasse</t>
  </si>
  <si>
    <t>kk-hausimleben@tsn.at</t>
  </si>
  <si>
    <t>0677-62646725</t>
  </si>
  <si>
    <t>AT965700030055364483</t>
  </si>
  <si>
    <t>1/62</t>
  </si>
  <si>
    <t>Graf-Fieger-Weg</t>
  </si>
  <si>
    <t>kg-zwergohreulen@tsn.at</t>
  </si>
  <si>
    <t>0664-1109237</t>
  </si>
  <si>
    <t>AT325700030055349824</t>
  </si>
  <si>
    <t>kk-waldwichtel@tsn.at</t>
  </si>
  <si>
    <t>0676-5112265</t>
  </si>
  <si>
    <t>kk-kristallmaeuse@tsn.at</t>
  </si>
  <si>
    <t>0664-88784400</t>
  </si>
  <si>
    <t>AT081200052976010903</t>
  </si>
  <si>
    <t>Kegelboden</t>
  </si>
  <si>
    <t>kg-waldvomp@tsn.at</t>
  </si>
  <si>
    <t>0676-7468424</t>
  </si>
  <si>
    <t>AT423632200003015757</t>
  </si>
  <si>
    <t>Granbichlstraße</t>
  </si>
  <si>
    <t>ho-soelden@tsn.at</t>
  </si>
  <si>
    <t>0664-88636972</t>
  </si>
  <si>
    <t>Außerweg</t>
  </si>
  <si>
    <t>kg-navis@tsn.at</t>
  </si>
  <si>
    <t>+43 (0)5273 20111</t>
  </si>
  <si>
    <t>AT523627300000120469</t>
  </si>
  <si>
    <t>Unterweg</t>
  </si>
  <si>
    <t>kk-navis@tsn.at</t>
  </si>
  <si>
    <t>0664 / 1250989</t>
  </si>
  <si>
    <t>Karl Wirtenberger-Weg</t>
  </si>
  <si>
    <t>kg-absameichat@tsn.at</t>
  </si>
  <si>
    <t>+43 (0)5223 56489 310</t>
  </si>
  <si>
    <t>AT583620000000020040</t>
  </si>
  <si>
    <t>kk-absameichat@tsn.at</t>
  </si>
  <si>
    <t>05223/56489310</t>
  </si>
  <si>
    <t>Einethöfe</t>
  </si>
  <si>
    <t>kg-goetzens-wald@tsn.at</t>
  </si>
  <si>
    <t>0676-3333901</t>
  </si>
  <si>
    <t>kg-hopfgartenpletzer@tsn.at</t>
  </si>
  <si>
    <t>0664-88964306</t>
  </si>
  <si>
    <t>AT922050500000307520</t>
  </si>
  <si>
    <t>Habichtsgasse</t>
  </si>
  <si>
    <t>ho-neustift@tsn.at</t>
  </si>
  <si>
    <t>+43 (0)5226 2340</t>
  </si>
  <si>
    <t>AT105700000270048227</t>
  </si>
  <si>
    <t>Neustift i. St.</t>
  </si>
  <si>
    <t>Windegg</t>
  </si>
  <si>
    <t>kg-karroesten@tsn.at</t>
  </si>
  <si>
    <t>0676/845156-500</t>
  </si>
  <si>
    <t>AT372050200000009183</t>
  </si>
  <si>
    <t>Spielgruppe "Die Käferl" Kelchsau, Hopfgarten im Brixental</t>
  </si>
  <si>
    <t>79 k</t>
  </si>
  <si>
    <t>sg.diekaeferl@tsn.at</t>
  </si>
  <si>
    <t>+43 699 10150172</t>
  </si>
  <si>
    <t>Krabbelstube Kelchsau "Die Käferl"</t>
  </si>
  <si>
    <t>Innerkelchsau</t>
  </si>
  <si>
    <t>33b</t>
  </si>
  <si>
    <t>55 d</t>
  </si>
  <si>
    <t>kg-elbigenalp@tsn.at</t>
  </si>
  <si>
    <t>+43 (0)5634 20130</t>
  </si>
  <si>
    <t>AT963622000000020032</t>
  </si>
  <si>
    <t>55a</t>
  </si>
  <si>
    <t>Kaiserbergstraße</t>
  </si>
  <si>
    <t>kg-ebbs@tsn.at</t>
  </si>
  <si>
    <t>+43 (0)5373 42202271</t>
  </si>
  <si>
    <t>AT263635800003720182</t>
  </si>
  <si>
    <t>Wagstättbichl</t>
  </si>
  <si>
    <t>kk-kunterbuntjochberg@tsn.at</t>
  </si>
  <si>
    <t>0650-2771971</t>
  </si>
  <si>
    <t>AT543626300004063921</t>
  </si>
  <si>
    <t>kg-badhaering@tsn.at</t>
  </si>
  <si>
    <t>+43 (0)5332 76158/20</t>
  </si>
  <si>
    <t>AT523635800006020069</t>
  </si>
  <si>
    <t>Kirchfeldweg</t>
  </si>
  <si>
    <t>kg-soeldenvs@tsn.at</t>
  </si>
  <si>
    <t>+43 (0)5254 2048</t>
  </si>
  <si>
    <t>kg-axamselisabethinum@tsn.at</t>
  </si>
  <si>
    <t>+43 (0)5234 68277-600</t>
  </si>
  <si>
    <t>kk-axams-elisabethinum@tsn.at</t>
  </si>
  <si>
    <t>+43 (0)5234-68277600</t>
  </si>
  <si>
    <t>First</t>
  </si>
  <si>
    <t>kg-wald-breitenbach@tsn.at</t>
  </si>
  <si>
    <t>0664-8398606</t>
  </si>
  <si>
    <t>kk-soelden@tsn.at</t>
  </si>
  <si>
    <t>+43 (0)664-88636974</t>
  </si>
  <si>
    <t>Lindenweg, Oberau</t>
  </si>
  <si>
    <t>550</t>
  </si>
  <si>
    <t>kg-oberau@tsn.at</t>
  </si>
  <si>
    <t>+43 (0)5339 8350410</t>
  </si>
  <si>
    <t>Kinderkrippe Wildschönau</t>
  </si>
  <si>
    <t>kk-wildschoenau@tsn.at</t>
  </si>
  <si>
    <t>05339-8350450</t>
  </si>
  <si>
    <t>Spielgruppe Regenbogen</t>
  </si>
  <si>
    <t>7 a</t>
  </si>
  <si>
    <t>ken.705227@tsn.at</t>
  </si>
  <si>
    <t>+43 650 8711987</t>
  </si>
  <si>
    <t>Eltern Kind Zentrum Untere Schranne</t>
  </si>
  <si>
    <t>Oberndorf</t>
  </si>
  <si>
    <t>130A</t>
  </si>
  <si>
    <t>Schönwerth-Park</t>
  </si>
  <si>
    <t>kg-volders@tsn.at</t>
  </si>
  <si>
    <t>+43 (0)5224 2114121</t>
  </si>
  <si>
    <t>Kinderkrippe Volders</t>
  </si>
  <si>
    <t>kk-volders@tsn.at</t>
  </si>
  <si>
    <t>0664-4547365</t>
  </si>
  <si>
    <t>Unterwegs</t>
  </si>
  <si>
    <t>kg-wildermieming@tsn.at</t>
  </si>
  <si>
    <t>+43 (0)5264 520660</t>
  </si>
  <si>
    <t>AT383633600002524551</t>
  </si>
  <si>
    <t>2 a</t>
  </si>
  <si>
    <t>kg-schwoich@tsn.at</t>
  </si>
  <si>
    <t>+43 (0)5372 5811356</t>
  </si>
  <si>
    <t>AT343635800002520245</t>
  </si>
  <si>
    <t>Stainerstraße</t>
  </si>
  <si>
    <t>kg-absamdorf@tsn.at</t>
  </si>
  <si>
    <t>+43 (0)5223 56489 300</t>
  </si>
  <si>
    <t>kk-absamdorf@tsn.at</t>
  </si>
  <si>
    <t>05223-56489-300</t>
  </si>
  <si>
    <t>1 f</t>
  </si>
  <si>
    <t>kk-hochzirl@tsn.at</t>
  </si>
  <si>
    <t>+43 (0)650 8646971</t>
  </si>
  <si>
    <t>AT422050303302115583</t>
  </si>
  <si>
    <t>359</t>
  </si>
  <si>
    <t>kg-tux@tsn.at</t>
  </si>
  <si>
    <t>+43 (0)5287 855526</t>
  </si>
  <si>
    <t>kk-hall-bachlechner@tsn.at</t>
  </si>
  <si>
    <t>05223-22536</t>
  </si>
  <si>
    <t>Anton-Draxl-Weg</t>
  </si>
  <si>
    <t>kg-silz@tsn.at</t>
  </si>
  <si>
    <t>+43 (0)5263 621940</t>
  </si>
  <si>
    <t>Tratteweg</t>
  </si>
  <si>
    <t>kg-virgen@tsn.at</t>
  </si>
  <si>
    <t>+43 (0)4874 5592</t>
  </si>
  <si>
    <t>AT283637800001265073</t>
  </si>
  <si>
    <t>Virgental Straße</t>
  </si>
  <si>
    <t>81</t>
  </si>
  <si>
    <t>43 b</t>
  </si>
  <si>
    <t>ho-kundl@tsn.at</t>
  </si>
  <si>
    <t>0699-18720565</t>
  </si>
  <si>
    <t>Hort Lans</t>
  </si>
  <si>
    <t>Scheibeweg</t>
  </si>
  <si>
    <t>277</t>
  </si>
  <si>
    <t>ho-lans@tsn.at</t>
  </si>
  <si>
    <t>0512-377378-320</t>
  </si>
  <si>
    <t>AT062050300700001506</t>
  </si>
  <si>
    <t>278</t>
  </si>
  <si>
    <t>kg-lans@tsn.at</t>
  </si>
  <si>
    <t>+43 (0)512 377378301</t>
  </si>
  <si>
    <t>kk-balu@tsn.at</t>
  </si>
  <si>
    <t>0512377378310</t>
  </si>
  <si>
    <t>statistische Kennzahl</t>
  </si>
  <si>
    <t>Name der Einrichtung</t>
  </si>
  <si>
    <t>Adresse</t>
  </si>
  <si>
    <t>ERHALTER_Adresse</t>
  </si>
  <si>
    <t>gesamt</t>
  </si>
  <si>
    <t>AT71 3600 0000 0092 4167</t>
  </si>
  <si>
    <t>AT40 3620 0000 0003 7630</t>
  </si>
  <si>
    <t>AT32 2050 3033 0224 4482</t>
  </si>
  <si>
    <t xml:space="preserve">    </t>
  </si>
  <si>
    <t>AT61 1200 0850 1491 4300</t>
  </si>
  <si>
    <t>AT28 4300 0000 0004 7399</t>
  </si>
  <si>
    <t>AT39 1600 0000 0083 1034</t>
  </si>
  <si>
    <t>AT42 3633 6000 0270 6257</t>
  </si>
  <si>
    <t>AT47 3600 0000 0092 6733</t>
  </si>
  <si>
    <t>AT88 3636 2000 0015 4005</t>
  </si>
  <si>
    <t>AT60 3635 1000 0022 9351</t>
  </si>
  <si>
    <t>AT10 3635 8000 0021 4114</t>
  </si>
  <si>
    <t>AT33 3635 8000 0021 8065</t>
  </si>
  <si>
    <t>AT72 3635 7000 0004 0246</t>
  </si>
  <si>
    <t>At09 3635 8000 0086 3159</t>
  </si>
  <si>
    <t>AT52 3635 9000 0042 6171</t>
  </si>
  <si>
    <t>AT93 4239 0030 0005 1699</t>
  </si>
  <si>
    <t>AT95 4239 0005 0015 0591</t>
  </si>
  <si>
    <t>AT72 3631 5000 0032 0010</t>
  </si>
  <si>
    <t>AT82 3631 5000 0033 0209</t>
  </si>
  <si>
    <t>AT61 3635 9000 0101 2277</t>
  </si>
  <si>
    <t>AT68 3631 5000 0042 0380</t>
  </si>
  <si>
    <t>AT92 3637 8000 0702 6206</t>
  </si>
  <si>
    <t>AT72 2050 7007 0071 1211</t>
  </si>
  <si>
    <t>AT29 3637 8000 0512 0126</t>
  </si>
  <si>
    <t>AT81 3637 8000 0502 0250</t>
  </si>
  <si>
    <t>AT61 2051 0009 0100 4366</t>
  </si>
  <si>
    <t>AT75 3631 0000 0002 9660</t>
  </si>
  <si>
    <t>AT69 2050 6000 0000 4804</t>
  </si>
  <si>
    <t>AT90 3635 8000 0629 0985</t>
  </si>
  <si>
    <t>AT80 2050 2000 0198 2941</t>
  </si>
  <si>
    <t>Angerer-Krigovszky Gerlinde</t>
  </si>
  <si>
    <t>Daniela Neier</t>
  </si>
  <si>
    <t>Kindergruppe Innsbruck Villa Wichtl</t>
  </si>
  <si>
    <t>Kindergruppe Innsbruck Hulla Hupp</t>
  </si>
  <si>
    <t>Kindergarten Innsbruck Kinderwerkstatt Sandbühel</t>
  </si>
  <si>
    <t>Kindergarten Innsbruck Max und Moritz</t>
  </si>
  <si>
    <t>Kindergarten Innsbruck Nidolino</t>
  </si>
  <si>
    <t>Kinderkrippe Innsbruck Campagne ISD</t>
  </si>
  <si>
    <t>Kinderkrippe Innsbruck Müllerstraße ISD</t>
  </si>
  <si>
    <t>Kindergarten Innsbruck Müllerstraße 38 Stadtmagistrat</t>
  </si>
  <si>
    <t>Kinderkrippe Innsbruck Amras Pfarre</t>
  </si>
  <si>
    <t>Kinderkrippe Innsbruck Igls Die Igelen</t>
  </si>
  <si>
    <t>Kindergruppe Imst Max &amp; Moritz</t>
  </si>
  <si>
    <t>Spielgruppe Mötz</t>
  </si>
  <si>
    <t>Kindergruppe Sautens Bärenhöhle</t>
  </si>
  <si>
    <t>Kinderkrippe Imst Oberstadt</t>
  </si>
  <si>
    <t>Hort Roppen</t>
  </si>
  <si>
    <t>Kinderkrippe Jerzens</t>
  </si>
  <si>
    <t>Hort Telfs Hl. Geist</t>
  </si>
  <si>
    <t>Kindergarten Völs Waldknöpfe</t>
  </si>
  <si>
    <t>Spielgruppe Axams Eltern-Kind-Zentrum westl. Mittelgebirge</t>
  </si>
  <si>
    <t>Spielgruppe Thaur Raupenkinder</t>
  </si>
  <si>
    <t>Spielgruppe Wattens Rasselbande Eltern-Kind-Zentrum</t>
  </si>
  <si>
    <t>Spielgruppe Wattens Bärenkinder Eltern-Kind-Zentrum</t>
  </si>
  <si>
    <t>Kindergarten Zirl Sonnensprossen</t>
  </si>
  <si>
    <t>Kinderkrippe Zirl Florianstraße</t>
  </si>
  <si>
    <t>Hort Götzens Hort im Kiga</t>
  </si>
  <si>
    <t>Spielgruppe Wald- und Wiesengruppe Löwenzahn, Volders</t>
  </si>
  <si>
    <t>Kinderkrippe Axams Elisabethinum Mailsweg 10</t>
  </si>
  <si>
    <t>Kindergarten Zirl FOXHILL Pre-school</t>
  </si>
  <si>
    <t>Kinderkrippe Zirl Bühelstraße</t>
  </si>
  <si>
    <t>Kindergarten Seefeld in Tirol</t>
  </si>
  <si>
    <t>Spielgruppe Völs Ringelbiez</t>
  </si>
  <si>
    <t>Hort Oberhofen</t>
  </si>
  <si>
    <t>Kinderkrippe Zirl Marktplatz</t>
  </si>
  <si>
    <t>Kinderkrippe Völs Sonnenblume</t>
  </si>
  <si>
    <t>Hort Sellrain</t>
  </si>
  <si>
    <t>Kinderkrippe Patsch</t>
  </si>
  <si>
    <t>Kinderkrippe Kolsass</t>
  </si>
  <si>
    <t>Hort Kolsass</t>
  </si>
  <si>
    <t>Kindergarten Telfs Markt Klostergasse</t>
  </si>
  <si>
    <t>Kinderkrippe Telfs Markt Klostergasse</t>
  </si>
  <si>
    <t>Kindergarten Telfs Obermarkt</t>
  </si>
  <si>
    <t>Kinderkrippe St. Johann iT KAPA Kinderstube</t>
  </si>
  <si>
    <t>Kindergruppe Kirchberg Bärenstube</t>
  </si>
  <si>
    <t>Spielgruppe Hopfgarten Die Käferl</t>
  </si>
  <si>
    <t>Kindergarten St. Johann i.T. Innsbruckerstraße KIM</t>
  </si>
  <si>
    <t>Hort Westendorf Volkshilfe</t>
  </si>
  <si>
    <t>Kindergarten St. Ulrich am Pillersee</t>
  </si>
  <si>
    <t>Kinderkrippe Kirchberg  KAPA Kinderstube Kirchplatz</t>
  </si>
  <si>
    <t>Kinderkrippe St. Johann i.T. Innsbruckerstraße</t>
  </si>
  <si>
    <t>Kinderkrippe Schwoich Schubi-Tree Waldkinderkrippe</t>
  </si>
  <si>
    <t>Spielgruppe Kramsach Ich und Du Eltern-Kind-Zentrum</t>
  </si>
  <si>
    <t>Kindergruppe Kufstein Schubi-Du Kufstein Eltern-Kind-Zentrum Gruppe I</t>
  </si>
  <si>
    <t>Spielgruppe Marienkäfer Kramsach Ekiz Kramsach und Umgebung</t>
  </si>
  <si>
    <t>Kinderkrippe Kufstein Kinderburg Zell</t>
  </si>
  <si>
    <t>Kindergruppe Langkampfen Kleine Farm</t>
  </si>
  <si>
    <t>Kinderkrippe Thiersee Volkshilfe</t>
  </si>
  <si>
    <t>Kinderkrippe Erl Mäusevilla</t>
  </si>
  <si>
    <t>Kinderkrippe Rettenschöss Rettenschösser Zwerge</t>
  </si>
  <si>
    <t>Hort Münster</t>
  </si>
  <si>
    <t>Kinderkrippe Wörgl Fritz-Atzl-Schule</t>
  </si>
  <si>
    <t>Kinderkrippe Wörgl am Wörgler Bach</t>
  </si>
  <si>
    <t>Spielgruppe Ebbs Regenbogen</t>
  </si>
  <si>
    <t>Hort Erl Mäusevilla</t>
  </si>
  <si>
    <t>Kindergarten Alpbach Inneralpbach</t>
  </si>
  <si>
    <t>Kindergarten Landeck neggurB Bruggen</t>
  </si>
  <si>
    <t>Spielgruppe Prutz Wichtelstube Sozialer Arbeitskreis Prutz</t>
  </si>
  <si>
    <t>Hort Zams</t>
  </si>
  <si>
    <t>Kinderkrippe Fiss</t>
  </si>
  <si>
    <t>Kinderkrippe Landeck Villa Kunterbunt Betriebskinderkrippe Corda Geiger</t>
  </si>
  <si>
    <t>Kinderkrippe Ried im Oberinntal</t>
  </si>
  <si>
    <t>Kindergarten Serfaus Volkshilfe</t>
  </si>
  <si>
    <t>Kinderkrippe Serfaus Volkshilfe</t>
  </si>
  <si>
    <t>Spielgruppe Lienz Buntspechte Eltern-Kind-Zentrum</t>
  </si>
  <si>
    <t>Kindergruppe Lienz Osttiroler Kinderbetreuungszentrum</t>
  </si>
  <si>
    <t>Spielgruppe Kals a.Gr., Osttiroler Kinderbetreuungszentrum</t>
  </si>
  <si>
    <t>Kinderkrippe Virgen</t>
  </si>
  <si>
    <t>Kinderkrippe Hopfgarten in Defereggen</t>
  </si>
  <si>
    <t>Hort Lechaschau</t>
  </si>
  <si>
    <t>Hort Reutte St. Josefsheim</t>
  </si>
  <si>
    <t>Kinderkrippe Reutte St. Josefsheim</t>
  </si>
  <si>
    <t>Kinderkrippe Nesselwängle</t>
  </si>
  <si>
    <t>Kinderkrippe Biberwier</t>
  </si>
  <si>
    <t>Spielgruppe Schwaz Eltern-Kind-Zentrum</t>
  </si>
  <si>
    <t>Spielgruppe Terfens Kriwus Krawus</t>
  </si>
  <si>
    <t>Spielgruppe Mayrhofen Kaiserwichtel</t>
  </si>
  <si>
    <t>Hort Tux</t>
  </si>
  <si>
    <t>Hort Stans</t>
  </si>
  <si>
    <t>Kindergarten Vomp Dorf</t>
  </si>
  <si>
    <t>Kinderkrippe Vomp Fiecht</t>
  </si>
  <si>
    <t>Spielgruppe Vomp Sonnenkinder</t>
  </si>
  <si>
    <t>Kindergarten Vomp Fiecht</t>
  </si>
  <si>
    <t>Kinderkrippe Gerlos</t>
  </si>
  <si>
    <t>Hort Schlitters</t>
  </si>
  <si>
    <t>Kinderkrippe Schwaz Johannes-Messner-Weg</t>
  </si>
  <si>
    <t>Spielgruppe Jenbach Mäusestube Jenbach</t>
  </si>
  <si>
    <t>Unterschrift</t>
  </si>
  <si>
    <t>Kaufmannstraße</t>
  </si>
  <si>
    <t>AT14 3699 0000 0904 4090</t>
  </si>
  <si>
    <t>gemeinde@pinswang.tirol.gv.at</t>
  </si>
  <si>
    <t>Frauen* im Brennpunkt</t>
  </si>
  <si>
    <t>office@casadeibambini.at</t>
  </si>
  <si>
    <t>Stiftung Kinder- und Mädchenheime unter dem Schutz des Heiligen Josef</t>
  </si>
  <si>
    <t>Bundes Bildungsanst f Kindergartenpäd</t>
  </si>
  <si>
    <t>050902814761</t>
  </si>
  <si>
    <t>Kirchliche Stiftung "Caritas der Diözese Innsbruck"</t>
  </si>
  <si>
    <t>info@caritas.tirol</t>
  </si>
  <si>
    <t>Gramartstraße</t>
  </si>
  <si>
    <t>0664-1681271</t>
  </si>
  <si>
    <t>0512 5322 75440</t>
  </si>
  <si>
    <t>0676-5900254</t>
  </si>
  <si>
    <t>Lechner Birgit Dipl.-Päd.</t>
  </si>
  <si>
    <t>+43 5262 64972</t>
  </si>
  <si>
    <t>AT81 2050 3033 0270 7454</t>
  </si>
  <si>
    <t>gemeinde@laengenfeld.gv.at</t>
  </si>
  <si>
    <t>Stafflerweg</t>
  </si>
  <si>
    <t>AT50 3633 6000 0222 0143</t>
  </si>
  <si>
    <t>AT77 1600 0001 1005 0798</t>
  </si>
  <si>
    <t>roberta@schleibinger.at</t>
  </si>
  <si>
    <t>Swarovski-Optik AG &amp; Co KG.</t>
  </si>
  <si>
    <t>Herzleir-Weg</t>
  </si>
  <si>
    <t>Burghofweg</t>
  </si>
  <si>
    <t>AT06 3633 6000 0111 0188</t>
  </si>
  <si>
    <t>gemeinde@seefeld.eu</t>
  </si>
  <si>
    <t>+43 (0)5234 3333920</t>
  </si>
  <si>
    <t>AT37 3633 6000 0232 0190</t>
  </si>
  <si>
    <t>hallo@ekiz-wattens.at</t>
  </si>
  <si>
    <t>KAPA Kinderstube gemeinnützige GmbH</t>
  </si>
  <si>
    <t>Almdorf</t>
  </si>
  <si>
    <t>12b</t>
  </si>
  <si>
    <t>0676 83179129</t>
  </si>
  <si>
    <t>Hopfgarten/Brixental</t>
  </si>
  <si>
    <t>kk-stjohann-innsbruckerstr@tsn.at</t>
  </si>
  <si>
    <t>hallo@mini-mäuse.at</t>
  </si>
  <si>
    <t>+43 (0)5238 88201 45</t>
  </si>
  <si>
    <t>bauamt@inzing.tirol.gv.at</t>
  </si>
  <si>
    <t>0512377378-301</t>
  </si>
  <si>
    <t>Oberhofen im Inntal</t>
  </si>
  <si>
    <t>05262-6669116</t>
  </si>
  <si>
    <t>Matrei/Brenner</t>
  </si>
  <si>
    <t>AT79 3627 3000 0016 2081</t>
  </si>
  <si>
    <t>Gemeinde Matrei am Brenner</t>
  </si>
  <si>
    <t>gemeinde@matrei-brenner.gv.at</t>
  </si>
  <si>
    <t>kg-zirl-sonnensprossen@tsn.at</t>
  </si>
  <si>
    <t>0660-5021733</t>
  </si>
  <si>
    <t>AT81 3600 0000 0413 2650</t>
  </si>
  <si>
    <t>Kindergarten Sonnensprossen</t>
  </si>
  <si>
    <t>kindergruppe.sonnensprossen@gmail.com</t>
  </si>
  <si>
    <t>0676-6287946</t>
  </si>
  <si>
    <t>0664-73715303</t>
  </si>
  <si>
    <t>Malserstraße</t>
  </si>
  <si>
    <t>49 / 1. Stock</t>
  </si>
  <si>
    <t>05332-76245</t>
  </si>
  <si>
    <t>AT34 3626 7000 0102 0304</t>
  </si>
  <si>
    <t>kk-thiersee@tsn.at</t>
  </si>
  <si>
    <t>0676-897453315</t>
  </si>
  <si>
    <t>AT73 3633 6000 0181 0001</t>
  </si>
  <si>
    <t>Sterzingerstraße</t>
  </si>
  <si>
    <t>Familientreff, Eltern Kind Zentrum</t>
  </si>
  <si>
    <t>0676-5005071</t>
  </si>
  <si>
    <t>04852-68418</t>
  </si>
  <si>
    <t>gemeinde@stans.gv.at</t>
  </si>
  <si>
    <t>0676-7416808</t>
  </si>
  <si>
    <t>office@emukinder.at</t>
  </si>
  <si>
    <t>0676-4020668</t>
  </si>
  <si>
    <t>verein@kinderstubesonnenschein.at</t>
  </si>
  <si>
    <t>43 a</t>
  </si>
  <si>
    <t>AT34 3699 0000 0682 0005</t>
  </si>
  <si>
    <t>AT63 3699 0000 0552 0168</t>
  </si>
  <si>
    <t>Bundes Bildungsanst f Elementarpädagogik Zams</t>
  </si>
  <si>
    <t>0664-60683550</t>
  </si>
  <si>
    <t>AT90 5700 0300 5571 5634</t>
  </si>
  <si>
    <t>gemeinde@wattens.com</t>
  </si>
  <si>
    <t>0677/61567344</t>
  </si>
  <si>
    <t>0677-62063033</t>
  </si>
  <si>
    <t>0676-87306126</t>
  </si>
  <si>
    <t>04852-60685230</t>
  </si>
  <si>
    <t>0512-209119</t>
  </si>
  <si>
    <t>vorstand@maxundmoritz-innsbruck.at</t>
  </si>
  <si>
    <t>kk-igls@tsn.at</t>
  </si>
  <si>
    <t>AT33 2050 2017 0000 0506</t>
  </si>
  <si>
    <t>+43 (0)676-89745334</t>
  </si>
  <si>
    <t>gemeinde@sistrans.at</t>
  </si>
  <si>
    <t>06767057588</t>
  </si>
  <si>
    <t>AT55 3699 0000 0142 0025</t>
  </si>
  <si>
    <t>+43 (0)699/13418008</t>
  </si>
  <si>
    <t>AT80 3699 0000 0702 0258</t>
  </si>
  <si>
    <t>AT70 3632 2000 0502 0243</t>
  </si>
  <si>
    <t>Buch/T</t>
  </si>
  <si>
    <t>Eltern-Kind-Zentrum Terfens und Umgebung</t>
  </si>
  <si>
    <t>0650-4018481</t>
  </si>
  <si>
    <t>Arnold-Hirn-Weg</t>
  </si>
  <si>
    <t>066480093 7303</t>
  </si>
  <si>
    <t>AT77 3633 6000 0172 0010</t>
  </si>
  <si>
    <t>AT97 3633 6000 0152 0121</t>
  </si>
  <si>
    <t>88</t>
  </si>
  <si>
    <t>ho-zams@tsn.at</t>
  </si>
  <si>
    <t>05224-23923-10</t>
  </si>
  <si>
    <t>AT85 2051 0000 0000 5272</t>
  </si>
  <si>
    <t>Gemeindeverband Kinderbetreuungseinrichtung der Region Rettenberg</t>
  </si>
  <si>
    <t>info@kinda.kolsass.gv.at</t>
  </si>
  <si>
    <t>0660-7788851</t>
  </si>
  <si>
    <t>0664-88002441</t>
  </si>
  <si>
    <t>AT10 3699 0000 0562 0547</t>
  </si>
  <si>
    <t>AT35 3699 0000 0662 0264</t>
  </si>
  <si>
    <t>06705005061</t>
  </si>
  <si>
    <t>AT77 3699 0000 0152 0121</t>
  </si>
  <si>
    <t>kk-serfaus@tsn.at</t>
  </si>
  <si>
    <t>0676-897453314</t>
  </si>
  <si>
    <t>AT27 2050 6077 0016 6163</t>
  </si>
  <si>
    <t>office@waldkindergarten.tirol</t>
  </si>
  <si>
    <t>Aschau/Zillertal</t>
  </si>
  <si>
    <t>+43 6606465039</t>
  </si>
  <si>
    <t>AT96 3699 0000 0631 9339</t>
  </si>
  <si>
    <t>AT94 2050 6018 0000 0083</t>
  </si>
  <si>
    <t>kg-oberdorfwattens@tsn.at</t>
  </si>
  <si>
    <t>AT16 1200 0100 2311 4548</t>
  </si>
  <si>
    <t>+43 677 61446497</t>
  </si>
  <si>
    <t>0670-5005061</t>
  </si>
  <si>
    <t>AT26 3699 0000 0741 0103</t>
  </si>
  <si>
    <t>Steinachweg</t>
  </si>
  <si>
    <t>AT59 3633 6000 0282 0702</t>
  </si>
  <si>
    <t>0676-9597024</t>
  </si>
  <si>
    <t>05339-8110-481</t>
  </si>
  <si>
    <t>Wildschönau-Oberau</t>
  </si>
  <si>
    <t>AT74 3633 6000 0242 0016</t>
  </si>
  <si>
    <t>AT28 3620 0000 0022 0012</t>
  </si>
  <si>
    <t>0660-9821700</t>
  </si>
  <si>
    <t>AT54 2050 6077 0014 0069</t>
  </si>
  <si>
    <t>AT61 3636 2000 0019 4746</t>
  </si>
  <si>
    <t>+43 (0)5477 21923</t>
  </si>
  <si>
    <t>+43 (0)5234 68277-604</t>
  </si>
  <si>
    <t>0676-87307176</t>
  </si>
  <si>
    <t>Prämonstratenser Chorherrenstift Wilten incorporierte röm.-kath. Pfarrkirche Innsbruck Amas</t>
  </si>
  <si>
    <t>Kirchsteig</t>
  </si>
  <si>
    <t>kk-patsch@tsn.at</t>
  </si>
  <si>
    <t>0664/9161560</t>
  </si>
  <si>
    <t>gemeinde@jungholz.tirol.gv.at</t>
  </si>
  <si>
    <t>Eggerweg</t>
  </si>
  <si>
    <t>Schmalzgasse</t>
  </si>
  <si>
    <t>050-6300-5820</t>
  </si>
  <si>
    <t>+436508711987</t>
  </si>
  <si>
    <t>+43 5266 88600410</t>
  </si>
  <si>
    <t>AT23 3699 0000 0682 0203</t>
  </si>
  <si>
    <t>Leins</t>
  </si>
  <si>
    <t>Unterleins</t>
  </si>
  <si>
    <t>05266-88600430</t>
  </si>
  <si>
    <t>0664-78629351</t>
  </si>
  <si>
    <t>0664-3000788</t>
  </si>
  <si>
    <t>kg-tapperlix@gmx.at</t>
  </si>
  <si>
    <t>+43 (0)5262 6274760</t>
  </si>
  <si>
    <t>+43 (0)5234/68277-290</t>
  </si>
  <si>
    <t>+43 676 6570979</t>
  </si>
  <si>
    <t>0664/88944412</t>
  </si>
  <si>
    <t>+43 664 2587554</t>
  </si>
  <si>
    <t>+43 (0)676 62 87 944</t>
  </si>
  <si>
    <t>AT26 3633 6000 0132 0027</t>
  </si>
  <si>
    <t>0676-898223107</t>
  </si>
  <si>
    <t>+43 (0)664 88006473</t>
  </si>
  <si>
    <t>+43 (0)664 1035660</t>
  </si>
  <si>
    <t>+43 (0)5214 620510</t>
  </si>
  <si>
    <t>05224-23923-30</t>
  </si>
  <si>
    <t>AT02 3633 6000 0192 0016</t>
  </si>
  <si>
    <t>AT98 3633 6000 0222 6942</t>
  </si>
  <si>
    <t>Land Tirol - Landeskinderheim Axams</t>
  </si>
  <si>
    <t>+43 (0)512 377378-301</t>
  </si>
  <si>
    <t>+43 (0)5262 69611140</t>
  </si>
  <si>
    <t>Kindergarten Schpumpernudl Telfs, Zentrum für selbstbestimmtes Spielen und Lernen kurz Kindergart...</t>
  </si>
  <si>
    <t>05224-23923-20</t>
  </si>
  <si>
    <t>0670-3525303</t>
  </si>
  <si>
    <t>kg-stjohann@tsn.at</t>
  </si>
  <si>
    <t>0676/88690420</t>
  </si>
  <si>
    <t>AT36 3624 5000 0302 1003</t>
  </si>
  <si>
    <t>0676/848536129</t>
  </si>
  <si>
    <t>AT38 2050 6077 0014 3170</t>
  </si>
  <si>
    <t>AT92 3633 9000 0102 0064</t>
  </si>
  <si>
    <t>AT02 3624 5000 0426 0014</t>
  </si>
  <si>
    <t>+43 (0)5358 858840</t>
  </si>
  <si>
    <t>AT36 3624 5000 0526 0054</t>
  </si>
  <si>
    <t>05339-8110420</t>
  </si>
  <si>
    <t>+43 (0)5373 42202270</t>
  </si>
  <si>
    <t>+43 (0)5373 812570</t>
  </si>
  <si>
    <t>8 b</t>
  </si>
  <si>
    <t>0664-9274838</t>
  </si>
  <si>
    <t>AT20 3699 0000 0672 0056</t>
  </si>
  <si>
    <t>AT83 3624 8000 0086 0049</t>
  </si>
  <si>
    <t>0676-897453313</t>
  </si>
  <si>
    <t>AT55 3699 0000 0531 0016</t>
  </si>
  <si>
    <t>AT07 3699 0000 0650 0003</t>
  </si>
  <si>
    <t>+43 (0)5477 21919</t>
  </si>
  <si>
    <t>AT50 3699 0000 0672 0486</t>
  </si>
  <si>
    <t>05418 5575</t>
  </si>
  <si>
    <t>AT40 3699 0000 0282 0199</t>
  </si>
  <si>
    <t>AT76 3699 0000 0512 0100</t>
  </si>
  <si>
    <t>AT06 3699 0000 0382 0008</t>
  </si>
  <si>
    <t>AT04 3699 0000 0362 0127</t>
  </si>
  <si>
    <t>0676-9314072</t>
  </si>
  <si>
    <t>0664-88002440</t>
  </si>
  <si>
    <t>AT84 3699 0000 0222 0044</t>
  </si>
  <si>
    <t>AT40 3699 0000 0672 1054</t>
  </si>
  <si>
    <t>+43 (0)5442 61924</t>
  </si>
  <si>
    <t>+43 (0)4842 6800-014</t>
  </si>
  <si>
    <t>gemeinde@leisach.gv.at</t>
  </si>
  <si>
    <t>St.Jakob/Defereggen</t>
  </si>
  <si>
    <t>Gemeinde Tristach</t>
  </si>
  <si>
    <t>gemeinde@tristach.gv.at</t>
  </si>
  <si>
    <t>Gemeinde Hopfgarten im Defereggen</t>
  </si>
  <si>
    <t>gemeinde@lavant.at</t>
  </si>
  <si>
    <t>AT87 3699 0000 0702 0035</t>
  </si>
  <si>
    <t>Prof.-Dengel-Straße</t>
  </si>
  <si>
    <t>AT43 3699 0000 0712 0058</t>
  </si>
  <si>
    <t>AT55 3699 0000 0722 3050</t>
  </si>
  <si>
    <t>AT61 3699 0000 0762 5007</t>
  </si>
  <si>
    <t>AT64 3699 0000 0741 6209</t>
  </si>
  <si>
    <t>+43 (0)5677 8392-12</t>
  </si>
  <si>
    <t>0676-4517210</t>
  </si>
  <si>
    <t>Röm.- kath. Pfarre Jenbach</t>
  </si>
  <si>
    <t>kakita@dibk.at</t>
  </si>
  <si>
    <t>05285/6400028</t>
  </si>
  <si>
    <t>AT86 3632 2000 0512 0738</t>
  </si>
  <si>
    <t>Eben/Achensee</t>
  </si>
  <si>
    <t>0677-63784177</t>
  </si>
  <si>
    <t>+43 (0)5284 521031</t>
  </si>
  <si>
    <t>Pfeifferanger</t>
  </si>
  <si>
    <t>0664 4112698</t>
  </si>
  <si>
    <t>AT50 3632 0000 0002 0263</t>
  </si>
  <si>
    <t>0660-2934499</t>
  </si>
  <si>
    <t>verwaltung@hippach-schwendau.at</t>
  </si>
  <si>
    <t>+43 (0)5244 6103610</t>
  </si>
  <si>
    <t>+43 (0)512 58311633</t>
  </si>
  <si>
    <t>+43 (0)512 362525</t>
  </si>
  <si>
    <t>Prämonstratenser Chorherrenstift Wilten incorporierte röm.-kath. Pfarrkirche Pradl</t>
  </si>
  <si>
    <t>Pradler Straße</t>
  </si>
  <si>
    <t>kanzlei-pfarre.mariahilf@dibk.at</t>
  </si>
  <si>
    <t>0676-87307175</t>
  </si>
  <si>
    <t>Vogeltennenstraße</t>
  </si>
  <si>
    <t>0512-377378-301</t>
  </si>
  <si>
    <t>05339-8110451</t>
  </si>
  <si>
    <t>kg-vomp-fiecht@tsn.at</t>
  </si>
  <si>
    <t>Schützenweg</t>
  </si>
  <si>
    <t>sg.sonnenkinder@tsn.at</t>
  </si>
  <si>
    <t>+43 660 1210821</t>
  </si>
  <si>
    <t>Spielgruppe Sonnenkinder</t>
  </si>
  <si>
    <t>spielgruppe-sonnenkinder@gmx.net</t>
  </si>
  <si>
    <t>kg-maxumoritz@tsn.at</t>
  </si>
  <si>
    <t>0650-5051039</t>
  </si>
  <si>
    <t>kg-nidolino@tsn.at</t>
  </si>
  <si>
    <t>0660-4976338</t>
  </si>
  <si>
    <t>Dr. Franz Stumpf-Straße</t>
  </si>
  <si>
    <t>kk-woergl-fritz-atzl@tsn.at</t>
  </si>
  <si>
    <t>05063005200</t>
  </si>
  <si>
    <t>ho-westendorf@tsn.at</t>
  </si>
  <si>
    <t>ho-kolsass@tsn.at</t>
  </si>
  <si>
    <t>kk-fiss@tsn.at</t>
  </si>
  <si>
    <t>0664/4166098</t>
  </si>
  <si>
    <t>Martinsbühel</t>
  </si>
  <si>
    <t>kg-zirl-cole@tsn.at</t>
  </si>
  <si>
    <t>AT92 3626 0000 0054 3801</t>
  </si>
  <si>
    <t>Foxhill Bilingual International School</t>
  </si>
  <si>
    <t>office@foxhill.at</t>
  </si>
  <si>
    <t>ho-sellrain@tsn.at</t>
  </si>
  <si>
    <t>05230/61414</t>
  </si>
  <si>
    <t>0650/7209875</t>
  </si>
  <si>
    <t>0660/8634203</t>
  </si>
  <si>
    <t>ho-goetzenskiga@tsn.at</t>
  </si>
  <si>
    <t>0676/3480532</t>
  </si>
  <si>
    <t>kk-nesselwaengle@tsn.at</t>
  </si>
  <si>
    <t>05675/8287-15</t>
  </si>
  <si>
    <t>kk-voels@tsn.at</t>
  </si>
  <si>
    <t>0664-1018291</t>
  </si>
  <si>
    <t>ho-muenster-dorf@tsn.at</t>
  </si>
  <si>
    <t>0664-6102081</t>
  </si>
  <si>
    <t>kk-gerlos@tsn.at</t>
  </si>
  <si>
    <t>0676-4183741</t>
  </si>
  <si>
    <t>kk-telfs-markt@tsn.at</t>
  </si>
  <si>
    <t>05262-6961-1141</t>
  </si>
  <si>
    <t>0660-1862545</t>
  </si>
  <si>
    <t>info@cordageiger.at</t>
  </si>
  <si>
    <t>ho-lechaschau@tsn.at</t>
  </si>
  <si>
    <t>0664 3802801</t>
  </si>
  <si>
    <t>ho-stans@tsn.at</t>
  </si>
  <si>
    <t>0676/836978115</t>
  </si>
  <si>
    <t>kk-hopfgartenid@tsn.at</t>
  </si>
  <si>
    <t>0660-9320339</t>
  </si>
  <si>
    <t>ho-erl@tsn.at</t>
  </si>
  <si>
    <t>KR Martin Pichler-Straße</t>
  </si>
  <si>
    <t>kk-woergl-ambach@tsn.at</t>
  </si>
  <si>
    <t>Obermarktstraße</t>
  </si>
  <si>
    <t>kg-telfs-obermarkt@tsn.at</t>
  </si>
  <si>
    <t>0676-83038279</t>
  </si>
  <si>
    <t>kk-schwaz-johannes-messner@tsn.at</t>
  </si>
  <si>
    <t>kg-muellerstrasse38@tsn.at</t>
  </si>
  <si>
    <t>kk-muellerstrasse-isd@tsn.at</t>
  </si>
  <si>
    <t>0664-800937345</t>
  </si>
  <si>
    <t>Radetzkystraße</t>
  </si>
  <si>
    <t>43 d</t>
  </si>
  <si>
    <t>kk-campagne@tsn.at</t>
  </si>
  <si>
    <t>Einfahrt Mitte</t>
  </si>
  <si>
    <t>427</t>
  </si>
  <si>
    <t>sg.kaiserwichtel@tsn.at</t>
  </si>
  <si>
    <t>+43 5285 63304</t>
  </si>
  <si>
    <t>Wohn- und Pflegeheim Zillertal GmbH</t>
  </si>
  <si>
    <t>16 a</t>
  </si>
  <si>
    <t>kk-oberstadt@tsn.at</t>
  </si>
  <si>
    <t>05412-67559</t>
  </si>
  <si>
    <t>kk-reutte-josefsheim@tsn.at</t>
  </si>
  <si>
    <t>0664-600857026</t>
  </si>
  <si>
    <t>ho-reutte-josefsheim@tsn.at</t>
  </si>
  <si>
    <t>kk-biberwier@tsn.at</t>
  </si>
  <si>
    <t>05673-53055</t>
  </si>
  <si>
    <t>kk-jerzens@tsn.at</t>
  </si>
  <si>
    <t>kg-oberdorf@tsn.at</t>
  </si>
  <si>
    <t>Niedermauern Straße</t>
  </si>
  <si>
    <t>kk-virgen@tsn.at</t>
  </si>
  <si>
    <t>048745592</t>
  </si>
  <si>
    <t>353</t>
  </si>
  <si>
    <t>ho-tux@tsn.at</t>
  </si>
  <si>
    <t>0664-3833885</t>
  </si>
  <si>
    <t>ho-schlitters@tsn.at</t>
  </si>
  <si>
    <t>0676-6597561</t>
  </si>
  <si>
    <t>kk-marktplatz@tsn.at</t>
  </si>
  <si>
    <t>kg-buehelstrasse@tsn.at</t>
  </si>
  <si>
    <t>kk-kolsass@tsn.at</t>
  </si>
  <si>
    <t>05224-23923</t>
  </si>
  <si>
    <t>kk-ried@tsn.at</t>
  </si>
  <si>
    <t>ho-oberhofen@tsn.at</t>
  </si>
  <si>
    <t>AT13 3633 6000 0380 5207</t>
  </si>
  <si>
    <t>ho-roppen@tsn.at</t>
  </si>
  <si>
    <t>AT60 3631 5000 0031 2660</t>
  </si>
  <si>
    <t>Martina Klingenschmid</t>
  </si>
  <si>
    <t>Romina Oberauer</t>
  </si>
  <si>
    <t>Zsofia Flatscher</t>
  </si>
  <si>
    <t>2024: Achtung Schaltjahr 366 Tage hinterlegen!!!</t>
  </si>
  <si>
    <t>Kaufmannstraße 58; 6020 Pradl</t>
  </si>
  <si>
    <t>Kaufmannstraße 58; 6020 Innsbruck</t>
  </si>
  <si>
    <t>Unterpinswang 1 b; 6600 Unterpinswang</t>
  </si>
  <si>
    <t>Unterpinswang 1b; 6600 Pinswang</t>
  </si>
  <si>
    <t>Museumstraße 38; 6020 Innsbruck</t>
  </si>
  <si>
    <t>Fallmerayerstraße 2; 6020 Innsbruck</t>
  </si>
  <si>
    <t>Innrain 25/3; 6020 Innsbruck</t>
  </si>
  <si>
    <t>Schützenstraße 66; 6020 Arzl</t>
  </si>
  <si>
    <t>Lönsstraße 18; 6020 Amras</t>
  </si>
  <si>
    <t>Lönsstraße 18; 6020 Innsbruck</t>
  </si>
  <si>
    <t>Pradler Platz 6 a; 6020 Pradl</t>
  </si>
  <si>
    <t>Pradler Platz 6a; 6020 Pradl</t>
  </si>
  <si>
    <t>Schlachthofgasse 1; 6020 Innsbruck</t>
  </si>
  <si>
    <t>Neuhauserstraße 7; 6020 Wilten</t>
  </si>
  <si>
    <t>Kravoglstraße 16; 6020 Pradl</t>
  </si>
  <si>
    <t>Kirchgasse 24; 6020 Innsbruck</t>
  </si>
  <si>
    <t>Haymongasse 6 b; 6020 Wilten</t>
  </si>
  <si>
    <t>Haspingerstr 5; 6020 Innsbruck</t>
  </si>
  <si>
    <t>Falkstraße 28; 6020 Innsbruck</t>
  </si>
  <si>
    <t>Rennweg 40; 6020 Innsbruck</t>
  </si>
  <si>
    <t>Paul-Hofhaimer-Gasse 8; 6020 Innsbruck</t>
  </si>
  <si>
    <t>Heiliggeiststraße 16; 6020 Innsbruck</t>
  </si>
  <si>
    <t>Blasius-Hueber-Straße 12; 6020 Innsbruck</t>
  </si>
  <si>
    <t>Leopoldstraße 43; 6020 Wilten</t>
  </si>
  <si>
    <t>Innrain 24; 6020 Innsbruck</t>
  </si>
  <si>
    <t>Höttinger Au 30; 6020 Hötting</t>
  </si>
  <si>
    <t>Peerhofstraße 3; 6020 Hötting</t>
  </si>
  <si>
    <t>Anichstraße 26; 6020 Innsbruck</t>
  </si>
  <si>
    <t>Anichstraße 26-28; 6020 Innsbruck</t>
  </si>
  <si>
    <t>Falkstraße 1; 6020 Innsbruck</t>
  </si>
  <si>
    <t>Gramartstraße 7; 6020 Innsbruck</t>
  </si>
  <si>
    <t>Eduard-Bodem-Gasse 3; 6020 Amras</t>
  </si>
  <si>
    <t>Innrain 100; 6020 Wilten</t>
  </si>
  <si>
    <t>Anichstraße 35; 6020 Innsbruck</t>
  </si>
  <si>
    <t>Adolf-Pichler-Platz 8; 6020 Innsbruck</t>
  </si>
  <si>
    <t>Amraser Straße 5; 6020 Pradl</t>
  </si>
  <si>
    <t>Jahnstraße 1; 6020 Innsbruck</t>
  </si>
  <si>
    <t>Jahnstraße 5; 6020 Innsbruck</t>
  </si>
  <si>
    <t>Untermieming 6; 6414 Untermieming</t>
  </si>
  <si>
    <t>Dr.Siegfried Gapp Weg 4; 6414 Barwies</t>
  </si>
  <si>
    <t>Meraner Straße 15; 6460 Imst</t>
  </si>
  <si>
    <t>Kirchfeldweg 8; 6450 Sölden</t>
  </si>
  <si>
    <t>Gemeindestraße 1; 6450 Sölden</t>
  </si>
  <si>
    <t>Johannesplatz 6; 6460 Imst</t>
  </si>
  <si>
    <t>Schwimmbadweg 9/1; 6460 Imst</t>
  </si>
  <si>
    <t>Kluibenschedlstraße 17; 6421 Rietz</t>
  </si>
  <si>
    <t>Kluibenschedlstraße 7; 6421 Rietz</t>
  </si>
  <si>
    <t>Kaiser-Max-Straße 46 a; 6060 Hall/T</t>
  </si>
  <si>
    <t>Eduard-Wallnöfer-Zentrum 2; 6060 Hall/T</t>
  </si>
  <si>
    <t>Adolf Purtscher-Straße 6; 9900 Lienz</t>
  </si>
  <si>
    <t>Pattergasse 12; 9971 Matrei/Ostt.</t>
  </si>
  <si>
    <t>Hermann Gmeiner-Straße 4; 9990 Debant</t>
  </si>
  <si>
    <t>Sillian 90 b; 9920 Sillian</t>
  </si>
  <si>
    <t>Ködnitz 49; 9981 Ködnitz</t>
  </si>
  <si>
    <t>Wörndlestraße 20; 6020 Pradl</t>
  </si>
  <si>
    <t>Wörndlestraße 2; 6020 Pradl</t>
  </si>
  <si>
    <t>Knappenweg 29; 6020 Hötting</t>
  </si>
  <si>
    <t>Knappenweg 29; 6020 Innsbruck</t>
  </si>
  <si>
    <t>Ing.-Etzel-Straße 30; 6020 Innsbruck</t>
  </si>
  <si>
    <t>Steinbockallee 13; 6063 Rum</t>
  </si>
  <si>
    <t>Amraser-See-Straße 35; 6020 Amras</t>
  </si>
  <si>
    <t>Innrain 100/88; 6020 Wilten</t>
  </si>
  <si>
    <t>Weingartnerstraße 108; 6020 Wilten</t>
  </si>
  <si>
    <t xml:space="preserve"> ;  </t>
  </si>
  <si>
    <t>Dreiheiligenstraße 27; 6020 Innsbruck</t>
  </si>
  <si>
    <t>Mitterweg 67; 6020 Hötting</t>
  </si>
  <si>
    <t>Klammstraße 5 a; 6020 Hötting</t>
  </si>
  <si>
    <t>Klammstraße 5a; 6020 Hötting</t>
  </si>
  <si>
    <t>Müllerstraße 29; 6020 Wilten</t>
  </si>
  <si>
    <t>Müllerstraße 29; 6020 Innsbruck</t>
  </si>
  <si>
    <t>Huben 34; 6444 Längenfeld</t>
  </si>
  <si>
    <t>Oberlängenfeld 72; 6444 Längenfeld</t>
  </si>
  <si>
    <t>Platzleweg 10; 6433 Oetz</t>
  </si>
  <si>
    <t>Hauptstraße 51; 6433 Oetz</t>
  </si>
  <si>
    <t>Schulweg 2; 6421 Rietz</t>
  </si>
  <si>
    <t>Dürre 21; 6421 Rietz</t>
  </si>
  <si>
    <t>Kirchblickweg 2; 6432 Sautens</t>
  </si>
  <si>
    <t>Dorfstraße 55; 6432 Sautens</t>
  </si>
  <si>
    <t>Schulplatz 1; 6441 Umhausen</t>
  </si>
  <si>
    <t>Dorf 30; 6441 Umhausen</t>
  </si>
  <si>
    <t>Tanglplatz 1; 6166 Fulpmes</t>
  </si>
  <si>
    <t>Stafflerweg 4; 6094 Axams</t>
  </si>
  <si>
    <t>Silvester-Jordan-Straße 31; 6094 Axams</t>
  </si>
  <si>
    <t>Florianstraße 7; 6170 Zirl</t>
  </si>
  <si>
    <t>Bühelstraße 1; 6170 Zirl</t>
  </si>
  <si>
    <t>Bundesstraße 23 a; 6111 Volders</t>
  </si>
  <si>
    <t>Bundesstraße 23; 6111 Volders</t>
  </si>
  <si>
    <t>Dorf 33; 6071 Aldrans</t>
  </si>
  <si>
    <t>Dorf 34; 6071 Aldrans</t>
  </si>
  <si>
    <t>Sylvester-Jordan-Straße 31; 6094 Axams</t>
  </si>
  <si>
    <t>Sylvester-Jordan-Straße 12; 6094 Axams</t>
  </si>
  <si>
    <t>Franz-Senn-Weg 35; 6166 Fulpmes</t>
  </si>
  <si>
    <t>Franz-Senn-Weg 29; 6166 Fulpmes</t>
  </si>
  <si>
    <t>Daniel Swarovski-Straße 70; 6067 Absam</t>
  </si>
  <si>
    <t>Daniel-Swarovski-Straße 70; 6067 Absam</t>
  </si>
  <si>
    <t>Bgm. Franz Herzleier-Weg 1; 6067 Absam</t>
  </si>
  <si>
    <t>Herzleir-Weg 1; 6067 Absam</t>
  </si>
  <si>
    <t>Burghofweg 4; 6175 Kematen/T</t>
  </si>
  <si>
    <t>Dorfplatz 1; 6175 Kematen in Tirol</t>
  </si>
  <si>
    <t>Kirchstraße 4 a; 6068 Mils</t>
  </si>
  <si>
    <t>Unterdorf 4; 6068 Mils</t>
  </si>
  <si>
    <t>Kindergartenweg 840; 6100 Seefeld/T</t>
  </si>
  <si>
    <t>Klosterstraße 43; 6100 Seefeld/T</t>
  </si>
  <si>
    <t>Bruckergasse 15; 6060 Hall/T</t>
  </si>
  <si>
    <t>Bruckergasse 15; 6060 Hall in Tirol</t>
  </si>
  <si>
    <t>Vinzenzweg 2; 6068 Mils</t>
  </si>
  <si>
    <t>Klostergasse 10; 6511 Zams</t>
  </si>
  <si>
    <t>Kirchstraße 15; 6091 Götzens</t>
  </si>
  <si>
    <t>Burgstraße 3; 6091 Götzens</t>
  </si>
  <si>
    <t>Kindergartenweg 581; 6100 Seefeld/T</t>
  </si>
  <si>
    <t>Bahnhofstraße 13; 6410 Telfs</t>
  </si>
  <si>
    <t>Linzer Straße 98; 4840 Oberhaus</t>
  </si>
  <si>
    <t>Bahnstraße 49; 6166 Fulpmes</t>
  </si>
  <si>
    <t>Bahnstrasse 49; 6166 Fulpmes</t>
  </si>
  <si>
    <t>Langer Graben 1 a; 6063 Rum</t>
  </si>
  <si>
    <t>Rathausplatz 1; 6063 Rum</t>
  </si>
  <si>
    <t>Habichtsgasse 1; 6167 Neustift/Stubaital</t>
  </si>
  <si>
    <t>Habichtsgasse 1; 6167 Neustift i. St.</t>
  </si>
  <si>
    <t>Rohrbachstraße 59; 6060 Hall/T</t>
  </si>
  <si>
    <t>Südtirolerplatz 10-12/6; 6020 Innsbruck</t>
  </si>
  <si>
    <t>Vögelsbergweg 2; 6112 Wattens</t>
  </si>
  <si>
    <t>Swarovskistraße 23; 6112 Wattens</t>
  </si>
  <si>
    <t>Straubstraße 7; 6060 Hall/T</t>
  </si>
  <si>
    <t>Straubstraße 7; 6060 Hall in Tirol</t>
  </si>
  <si>
    <t>Lederergasse 3; 6380 St.Johann/T</t>
  </si>
  <si>
    <t>Lederergasse 3; 6380 St. Johann in Tirol</t>
  </si>
  <si>
    <t>Traunsteinerweg 15; 6370 Kitzbühel</t>
  </si>
  <si>
    <t>Hornweg 20; 6370 Kitzbühel</t>
  </si>
  <si>
    <t>Schwimmbadweg 9; 6380 St.Johann/T</t>
  </si>
  <si>
    <t>Almdorf 12b; 6380 St. Johann in Tirol</t>
  </si>
  <si>
    <t>Marktgasse 22; 6361 Hopfgarten-Markt</t>
  </si>
  <si>
    <t>Marktplatz 8; 6361 Hopfgarten/Brixental</t>
  </si>
  <si>
    <t>Rerobichlstraße 11; 6372 Oberndorf/T</t>
  </si>
  <si>
    <t>Pramaweg 7; 6353 Going/Wilden Kaiser</t>
  </si>
  <si>
    <t>Dorf 40; 6352 Ellmau</t>
  </si>
  <si>
    <t>Kirchberger Straße 8; 6370 Kitzbühel</t>
  </si>
  <si>
    <t>Innsbruckerstraße 1; 6380 St.Johann/T</t>
  </si>
  <si>
    <t>Bahnhofstraße 5; 6380 St. Johann in Tirol</t>
  </si>
  <si>
    <t>Mozartstraße 4; 6330 Zell</t>
  </si>
  <si>
    <t>Mozartstraße 4; 6330 Kufstein</t>
  </si>
  <si>
    <t>Gilmstraße 11; 6330 Kufstein</t>
  </si>
  <si>
    <t>Gilmstraße 11/11a; 6330 Kufstein</t>
  </si>
  <si>
    <t>Kirchgasse 7; 6095 Grinzens</t>
  </si>
  <si>
    <t>Plattach 2; 6095 Grinzens</t>
  </si>
  <si>
    <t>Kirchgasse 10; 6401 Inzing</t>
  </si>
  <si>
    <t>Kohlstatt 2; 6401 Inzing</t>
  </si>
  <si>
    <t>Scheibeweg 278; 6072 Lans</t>
  </si>
  <si>
    <t>Dorfstraße 43; 6072 Lans</t>
  </si>
  <si>
    <t>Bahnhofstraße 11; 6161 Natters</t>
  </si>
  <si>
    <t>Innsbrucker Straße 4; 6161 Natters</t>
  </si>
  <si>
    <t>Scheibe 1; 6167 Neustift/Stubaital</t>
  </si>
  <si>
    <t>Bahnweg 8; 6406 Oberhofen/Inntal</t>
  </si>
  <si>
    <t>Franz-Mader-Straße 26; 6406 Oberhofen im Inntal</t>
  </si>
  <si>
    <t>Dorfplatz 154; 6405 Pfaffenhofen</t>
  </si>
  <si>
    <t>Lehngasse 1; 6405 Pfaffenhofen</t>
  </si>
  <si>
    <t>Matrei am Brenner 59; 6143 Matrei/Brenner</t>
  </si>
  <si>
    <t>Eschenweg 11; 6063 Rum</t>
  </si>
  <si>
    <t>Dörferstraße 5; 6063 Rum</t>
  </si>
  <si>
    <t>Dorfstraße 11; 6122 Fritzens</t>
  </si>
  <si>
    <t>Bergstraße 2; 6122 Fritzens</t>
  </si>
  <si>
    <t>Brennerstraße 8; 6150 Steinach/Brenner</t>
  </si>
  <si>
    <t>Rathausplatz 1; 6150 Steinach am Brenner</t>
  </si>
  <si>
    <t>Klostergasse 1; 6065 Thaur</t>
  </si>
  <si>
    <t>Bahnhofstraße 4; 6176 Völs</t>
  </si>
  <si>
    <t>Dorfstraße 31; 6176 Völs</t>
  </si>
  <si>
    <t>Bundesstraße 24 c; 6111 Volders</t>
  </si>
  <si>
    <t>Schwimmbadweg 8; 6170 Zirl</t>
  </si>
  <si>
    <t>Römerstraße 21; 6070 Ampass</t>
  </si>
  <si>
    <t>Dorfstraße 4; 6074 Rinn</t>
  </si>
  <si>
    <t>Dorfstraße 6; 6074 Rinn</t>
  </si>
  <si>
    <t>Dorfstraße 10; 6121 Baumkirchen</t>
  </si>
  <si>
    <t>Unterdorf 80; 6073 Sistrans</t>
  </si>
  <si>
    <t>Dorfstraße 87; 6364 Brixen/Thale</t>
  </si>
  <si>
    <t>Dorfstraße 124; 6363 Westendorf</t>
  </si>
  <si>
    <t>Obwiesen 2; 6365 Kirchberg/T</t>
  </si>
  <si>
    <t>Obwiesen 2; 6365 Kirchberg in Tirol</t>
  </si>
  <si>
    <t>Brixentaler Straße 47; 6365 Kirchberg/T</t>
  </si>
  <si>
    <t>Dorfplatz 21; 6382 Kirchdorf/T</t>
  </si>
  <si>
    <t>Dorfplatz 21; 6382 Kirchdorf in Tirol</t>
  </si>
  <si>
    <t>Hornweg 28; 6370 Kitzbühel</t>
  </si>
  <si>
    <t>Vogeltennweg 1; 6384 Waidring</t>
  </si>
  <si>
    <t>Dorfstraße 9; 6384 Waidring</t>
  </si>
  <si>
    <t>Herzog-Friedrich-Straße 44; 6500 Landeck</t>
  </si>
  <si>
    <t>Malserstraße 49 / 1. Stock; 6500 Landeck</t>
  </si>
  <si>
    <t>Gatscherweg 5; 6522 Prutz</t>
  </si>
  <si>
    <t>Dorfstraße 124 a; 6363 Westendorf</t>
  </si>
  <si>
    <t>Kelchsau-Unterdorf 79 k; 6361 Kelchsau</t>
  </si>
  <si>
    <t>Innerkelchsau 33b; 6361 Kelchsau</t>
  </si>
  <si>
    <t>Wagstättbichl 10; 6373 Jochberg</t>
  </si>
  <si>
    <t>Perlmooser Straße 2; 6323 Bad Häring</t>
  </si>
  <si>
    <t>F.W.-Raiffeisen-Straße 2; 5061 Elsbethen</t>
  </si>
  <si>
    <t>Obere Dorfstraße 2; 6323 Bad Häring</t>
  </si>
  <si>
    <t>Brandenberg 20; 6234 Brandenberg</t>
  </si>
  <si>
    <t>Voldöpp 37; 6233 Voldöpp</t>
  </si>
  <si>
    <t>Brugger Straße 6; 6230 Brixlegg</t>
  </si>
  <si>
    <t>Wildbichler Straße 32; 6341 Ebbs</t>
  </si>
  <si>
    <t>Gilmstraße 11 a; 6330 Kufstein</t>
  </si>
  <si>
    <t>Siedlung 119; 6241 Radfeld</t>
  </si>
  <si>
    <t>Siedlung 128b; 6241 Radfeld</t>
  </si>
  <si>
    <t>Dorf 41; 6235 Reith/Alpbachtal</t>
  </si>
  <si>
    <t>Dorf 1; 6235 Reith/Alpbachtal</t>
  </si>
  <si>
    <t>Dorf 41; 6351 Scheffau/Wilden Kaiser</t>
  </si>
  <si>
    <t>Zauberwinklweg 9; 6300 Wörgl</t>
  </si>
  <si>
    <t>Fritz Atzl-Straße 6; 6300 Wörgl</t>
  </si>
  <si>
    <t>Bahnhofstraße 15; 6300 Wörgl</t>
  </si>
  <si>
    <t>Eichenweg 4; 6336 Oberlangkampfen</t>
  </si>
  <si>
    <t>Eichenweg 4; 6336 Langkampfen</t>
  </si>
  <si>
    <t>Gröben 701; 6232 Münster</t>
  </si>
  <si>
    <t>Dorf 90; 6232 Münster</t>
  </si>
  <si>
    <t>Vorderthiersee 27; 6335 Vorderthiersee</t>
  </si>
  <si>
    <t>Hausbergstraße 15; 6344 Walchsee</t>
  </si>
  <si>
    <t>Kaiserweg 10; 6344 Durchholzen</t>
  </si>
  <si>
    <t>Rechter Iselweg 5; 9900 Lienz</t>
  </si>
  <si>
    <t>Hauptstraße 28; 6179 Ranggen</t>
  </si>
  <si>
    <t>Oberdorf 14; 6179 Ranggen</t>
  </si>
  <si>
    <t>Walchseestraße 17; 6342 Niederndorf</t>
  </si>
  <si>
    <t>Stuttgarter Straße 17; 6330 Kufstein</t>
  </si>
  <si>
    <t>Sterzingerstraße 12a; 6330 Kufstein</t>
  </si>
  <si>
    <t>Dorf 32; 6306 Söll</t>
  </si>
  <si>
    <t>Dekan Hintner-Straße 11; 6330 Endach</t>
  </si>
  <si>
    <t>Unterweidau 6; 6343 Mühlgraben</t>
  </si>
  <si>
    <t>Kronthalerstraße 9; 6330 Kufstein</t>
  </si>
  <si>
    <t>Sebastian Frisch Straße 13; 6322 Kirchbichl</t>
  </si>
  <si>
    <t>Sebastian Frisch Straße 15; 6322 Kirchbichl</t>
  </si>
  <si>
    <t>Biochemiestraße 10; 6250 Kundl</t>
  </si>
  <si>
    <t>Dr. Franz-Stumpf-Straße 20; 6250 Kundl</t>
  </si>
  <si>
    <t>Dorf 33; 6306 Söll</t>
  </si>
  <si>
    <t>Ausserdorf 16; 6252 Breitenbach/Inn</t>
  </si>
  <si>
    <t>Dorf 94; 6252 Breitenbach am Inn</t>
  </si>
  <si>
    <t>Innsbrucker Straße 16; 6632 Ehrwald</t>
  </si>
  <si>
    <t>Untere Gasse 15; 6600 Breitenwang</t>
  </si>
  <si>
    <t>Kindergartenstraße 20; 6600 Breitenwang</t>
  </si>
  <si>
    <t>Josef-Ahorn-Weg 18; 6682 Vils</t>
  </si>
  <si>
    <t>Stadtplatz 1; 6682 Vils</t>
  </si>
  <si>
    <t>Hoferweg 10; 6134 Vomp</t>
  </si>
  <si>
    <t>Dorf 69; 6134 Vomp</t>
  </si>
  <si>
    <t>Oberdorf 96; 6135 Stans</t>
  </si>
  <si>
    <t>Unterdorf 62; 6135 Stans</t>
  </si>
  <si>
    <t>Bahnhofstraße 4; 6130 Schwaz</t>
  </si>
  <si>
    <t>Johannes-Messner-Weg 11; 6130 Schwaz</t>
  </si>
  <si>
    <t>Schmiedau 10; 6272 Kaltenbach</t>
  </si>
  <si>
    <t>Schmiedau 17; 6272 Kaltenbach</t>
  </si>
  <si>
    <t>Mitterberg 111; 6133 Weerberg</t>
  </si>
  <si>
    <t>Dorfstraße 28; 6212 Maurach</t>
  </si>
  <si>
    <t>Lindenweg 17; 6263 Fügen</t>
  </si>
  <si>
    <t>Dr.-Wlasak-Straße 27; 6130 Schwaz</t>
  </si>
  <si>
    <t>Franz-Josef-Straße 2; 6130 Schwaz</t>
  </si>
  <si>
    <t>Lahnbachgasse 7; 6130 Schwaz</t>
  </si>
  <si>
    <t>St. Martin 16; 6130 Schwaz</t>
  </si>
  <si>
    <t>Dr. Franz-Stumpf-Straße 16; 6250 Kundl</t>
  </si>
  <si>
    <t>Trautweinstraße 7; 6330 Kufstein</t>
  </si>
  <si>
    <t>Anton Bruckner-Straße 10; 6300 Wörgl</t>
  </si>
  <si>
    <t>Biochemiestraße 43 a; 6250 Kundl</t>
  </si>
  <si>
    <t>Dorfstraße 11; 6250 Kundl</t>
  </si>
  <si>
    <t>Dorf 32; 6491 Schönwies</t>
  </si>
  <si>
    <t>Dorf 20; 6491 Schönwies</t>
  </si>
  <si>
    <t>Auweg 10; 6580 St.Anton/Arlberg</t>
  </si>
  <si>
    <t>Hauptstraße 88 a; 6511 Zams</t>
  </si>
  <si>
    <t>Klostergasse 8; 6511 Zams</t>
  </si>
  <si>
    <t>Kabisreithweg 6; 6522 Prutz</t>
  </si>
  <si>
    <t>Viktor-Franz-Hess-Straße 5; 6020 Hötting</t>
  </si>
  <si>
    <t>Dr.-Karl-von-Grabmayr-Straße 4; 6020 Wilten</t>
  </si>
  <si>
    <t>Pradler Platz 6; 6020 Pradl</t>
  </si>
  <si>
    <t>Heiliggeiststraße 16; 6020 Wilten</t>
  </si>
  <si>
    <t>An der Au 1; 6493 Mils b.Imst</t>
  </si>
  <si>
    <t>An der Au 1; 6493 Mils bei Imst</t>
  </si>
  <si>
    <t>Erich-Schaber-Weg 1 c; 6430 Ötztal-Bahnhof</t>
  </si>
  <si>
    <t>Ing.-Etzel-Straße 11; 6020 Innsbruck</t>
  </si>
  <si>
    <t>Wirtsgasse 3; 6422 Stams</t>
  </si>
  <si>
    <t>Höraltstraße 4; 6112 Wattens</t>
  </si>
  <si>
    <t>Innsbrucker Straße 3; 6112 Wattens</t>
  </si>
  <si>
    <t>Heilig-Geist-Wohnpark 1; 6410 Telfs</t>
  </si>
  <si>
    <t>Mailsweg 10; 6094 Axams</t>
  </si>
  <si>
    <t>Mailsweg 2; 6094 Axams</t>
  </si>
  <si>
    <t>Milser-Heide-Straße 1; 6068 Mils</t>
  </si>
  <si>
    <t>Eduard-Wallnöfer-Platz 3; 6020 Innsbruck</t>
  </si>
  <si>
    <t>Paulinumweg 5; 6130 Schwaz</t>
  </si>
  <si>
    <t>Kirchweg 34; 6271 Uderns</t>
  </si>
  <si>
    <t>Josef-Mühlbacher-Straße 19; 6200 Jenbach</t>
  </si>
  <si>
    <t>Südtiroler Platz 2; 6200 Jenbach</t>
  </si>
  <si>
    <t>Tratzbergstraße 12; 6200 Jenbach</t>
  </si>
  <si>
    <t>Falkensteinstraße 28 a; 6130 Schwaz</t>
  </si>
  <si>
    <t>Lindenstraße 11; 6283 Schwendau</t>
  </si>
  <si>
    <t>Tuxer Straße 748a; 6290 Mayrhofen</t>
  </si>
  <si>
    <t>Emanuel von Hibler-Straße 8; 9900 Lienz</t>
  </si>
  <si>
    <t>Angergasse 18; 6020 Hötting</t>
  </si>
  <si>
    <t>Weiherburggasse 1 c; 6020 Innsbruck</t>
  </si>
  <si>
    <t>Weiherburggasse 1c; 6020 Innsbruck</t>
  </si>
  <si>
    <t>Gutenbergstraße 9; 6020 Innsbruck</t>
  </si>
  <si>
    <t>Franz-Fischer-Straße 7; 6020 Wilten</t>
  </si>
  <si>
    <t>Mitterweg 118; 6020 Hötting</t>
  </si>
  <si>
    <t>Schloßfeld 2; 6020 Mühlau</t>
  </si>
  <si>
    <t>Habichtstraße 9; 6080 Igls</t>
  </si>
  <si>
    <t>Forest Village 1 c; 6430 Ötztal-Bahnhof</t>
  </si>
  <si>
    <t>Siedlungsstraße 2; 6425 Haiming</t>
  </si>
  <si>
    <t>Unterstrass 254; 6416 Obsteig</t>
  </si>
  <si>
    <t>Bergstein 28; 6143 Schöfens</t>
  </si>
  <si>
    <t>Gnadenwald 51 a; 6069 Gnadenwald</t>
  </si>
  <si>
    <t>Gnadenwald 51; 6069 Gnadenwald</t>
  </si>
  <si>
    <t>Polling in Tirol 79; 6404 Polling/T</t>
  </si>
  <si>
    <t>Polling in Tirol 107; 6404 Polling in Tirol</t>
  </si>
  <si>
    <t>Parkweg 3; 6141 Schönberg/Stubaital</t>
  </si>
  <si>
    <t>Römerstraße 1; 6141 Schönberg i.St.</t>
  </si>
  <si>
    <t>Kirchplatz 5; 6091 Götzens</t>
  </si>
  <si>
    <t>Burghofweg 3; 6175 Kematen/T</t>
  </si>
  <si>
    <t>Tiglsweg 400; 6073 Sistrans</t>
  </si>
  <si>
    <t>Unterdorf 15; 6073 Sistrans</t>
  </si>
  <si>
    <t>Römerstraße 23; 6070 Ampass</t>
  </si>
  <si>
    <t>Römerstraße 9; 6082 Patsch</t>
  </si>
  <si>
    <t>Dorfstraße 22; 6082 Patsch</t>
  </si>
  <si>
    <t>Dorfstraße 17; 6393 St.Ulrich/Pillersee</t>
  </si>
  <si>
    <t>Dorfstraße 15; 6393 St.Ulrich/Pillersee</t>
  </si>
  <si>
    <t>Pass-Thurn-Straße 22; 6372 Oberndorf/T</t>
  </si>
  <si>
    <t>Pass-Thurn-Straße 22-24/24; 6372 Oberndorf in Tirol</t>
  </si>
  <si>
    <t>Kirchplatz 13; 6352 Ellmau</t>
  </si>
  <si>
    <t>Piller 49; 6473 Fließ</t>
  </si>
  <si>
    <t>Dorf 120; 6521 Fließ</t>
  </si>
  <si>
    <t>Sadrachstraße 17; 6020 Hötting</t>
  </si>
  <si>
    <t>Universitätsstraße 3; 6020 Innsbruck</t>
  </si>
  <si>
    <t>Langer Weg 11; 6020 Pradl</t>
  </si>
  <si>
    <t>Schönblickweg 12; 6020 Innsbruck</t>
  </si>
  <si>
    <t>Rennweg 29; 6020 Innsbruck</t>
  </si>
  <si>
    <t>Mühler Straße 35; 6600 Reutte</t>
  </si>
  <si>
    <t>Dorf 55 b; 6652 Elbigenalp</t>
  </si>
  <si>
    <t>Dorf 55b; 6652 Elbigenalp</t>
  </si>
  <si>
    <t>Gerlos 235; 6281 Gerlos</t>
  </si>
  <si>
    <t>St. Anna Straße 393 a; 6215 Achenkirch</t>
  </si>
  <si>
    <t>Untere Dorfstraße 387; 6215 Achenkirch</t>
  </si>
  <si>
    <t>Sankt Margarethen 105 a; 6220 Buch</t>
  </si>
  <si>
    <t>Sankt Margarethen 108; 6220 Buch/T</t>
  </si>
  <si>
    <t>Franziskusweg 9; 6263 Fügen</t>
  </si>
  <si>
    <t>Waldbadstraße 539; 6290 Mayrhofen</t>
  </si>
  <si>
    <t>Dorfstraße 29; 6275 Stumm</t>
  </si>
  <si>
    <t>Gerlosstraße 5; 6280 Zell/Ziller</t>
  </si>
  <si>
    <t>Schmiedweg 2; 6123 Terfens</t>
  </si>
  <si>
    <t>Eggen 11a; 6123 Terfens</t>
  </si>
  <si>
    <t>Dorfstraße 23; 6271 Uderns</t>
  </si>
  <si>
    <t>Unterdorf 15 a; 6280 Zell/Ziller</t>
  </si>
  <si>
    <t>Rohrerstr. 48a; 6280 Zell a.Z.</t>
  </si>
  <si>
    <t>Dorf 9 a; 6210 Wiesing</t>
  </si>
  <si>
    <t>Dorf 9a; 6210 Wiesing</t>
  </si>
  <si>
    <t>Winkl 10; 6423 Mötz</t>
  </si>
  <si>
    <t>Kirchplatz 3; 6423 Mötz</t>
  </si>
  <si>
    <t>Kirchplatz 6; 6426 Roppen</t>
  </si>
  <si>
    <t>Maierhof 33; 6426 Roppen</t>
  </si>
  <si>
    <t>Schulstraße 4; 6424 Silz</t>
  </si>
  <si>
    <t>Arnold-Hirn-Weg 4; 6424 Silz</t>
  </si>
  <si>
    <t>Georg-Matthäus-Vischer-Platz 37; 6473 Wenns</t>
  </si>
  <si>
    <t>Unterdorf 9; 6473 Wenns</t>
  </si>
  <si>
    <t>Pinnisweg 30; 6167 Neustift/Stubaital</t>
  </si>
  <si>
    <t>Dorf 2; 6334 Schwoich</t>
  </si>
  <si>
    <t>Peter-Anich-Weg 3; 6173 Oberperfuss</t>
  </si>
  <si>
    <t>Peter-Anich-Weg 1; 6173 Oberperfuss</t>
  </si>
  <si>
    <t>Anna-Dengel-Straße 20 d; 6060 Hall/T</t>
  </si>
  <si>
    <t>Oberer Stadtplatz 1; 6060 Hall in Tirol</t>
  </si>
  <si>
    <t>Sellrain 77; 6181 Sellrain</t>
  </si>
  <si>
    <t>Rothenbrunn 40; 6181 Sellrain</t>
  </si>
  <si>
    <t>Trujegasse 13; 6464 Tarrenz</t>
  </si>
  <si>
    <t>Hauptstraße 14; 6464 Tarrenz</t>
  </si>
  <si>
    <t>Dorf 2; 6385 Schwendt</t>
  </si>
  <si>
    <t>Schubertstraße 6; 6330 Zell</t>
  </si>
  <si>
    <t>Siedlung 128 b; 6241 Radfeld</t>
  </si>
  <si>
    <t>Dorf 181; 6521 Fließ</t>
  </si>
  <si>
    <t>Hochzirl 1; 6170 Zirl</t>
  </si>
  <si>
    <t>Hechenbergweg 5; 6170 Zirl</t>
  </si>
  <si>
    <t>Mühlweg 12; 6401 Inzing</t>
  </si>
  <si>
    <t>Hauptstraße 88; 6511 Zams</t>
  </si>
  <si>
    <t>Hauptstraße 53; 6511 Zams</t>
  </si>
  <si>
    <t>Alpbach 641; 6236 Alpbach</t>
  </si>
  <si>
    <t>Alpbach 168; 6236 Alpbach</t>
  </si>
  <si>
    <t>Heachgasse, Oberau 437; 6311 Oberau</t>
  </si>
  <si>
    <t>Kirchweg 1; 6116 Weer</t>
  </si>
  <si>
    <t>Dorfstraße 4; 6116 Weer</t>
  </si>
  <si>
    <t>Fiechterweg 2; 6114 Kolsass</t>
  </si>
  <si>
    <t>Kirchweg 3; 6370 Reith b.Kitzbühel</t>
  </si>
  <si>
    <t>Johannesgasse 5; 6020 Arzl</t>
  </si>
  <si>
    <t>Dr.-Carl-Pfeiffenberger-Straße 14; 6460 Imst</t>
  </si>
  <si>
    <t>Römerstraße 24; 6103 Reith b.Seefeld</t>
  </si>
  <si>
    <t>Gilmstraße 3 a; 6130 Schwaz</t>
  </si>
  <si>
    <t>Lanersbach 472; 6293 Tux</t>
  </si>
  <si>
    <t>Lanersbach 470; 6293 Tux</t>
  </si>
  <si>
    <t>Swarovskistraße 1; 6130 Schwaz</t>
  </si>
  <si>
    <t>Pillbergstraße 109; 6136 Pill</t>
  </si>
  <si>
    <t>Dorf 9; 6136 Pill</t>
  </si>
  <si>
    <t>Ramsau 236; 6284 Ramsau/Zillertal</t>
  </si>
  <si>
    <t>Ramsau 265; 6284 Ramsau im Zillertal</t>
  </si>
  <si>
    <t>Innsbruckerstraße 174; 6108 Scharnitz</t>
  </si>
  <si>
    <t>Adolf-Klinge-Platz 72; 6108 Scharnitz</t>
  </si>
  <si>
    <t>Feichten 154; 6524 Kaunertal</t>
  </si>
  <si>
    <t>Feichten 141; 6524 Kaunertal</t>
  </si>
  <si>
    <t>Linden 3; 6320 Angerberg</t>
  </si>
  <si>
    <t>Außerweg 66; 6145 Außerweg</t>
  </si>
  <si>
    <t>Unterweg 39; 6145 Navis</t>
  </si>
  <si>
    <t>Angerweg 10; 6425 Haiming</t>
  </si>
  <si>
    <t>Kirchplatz 4; 6321 Angath</t>
  </si>
  <si>
    <t>Friedenau 7; 6391 Fieberbrunn</t>
  </si>
  <si>
    <t>Dorfplatz 1; 6382 Kirchdorf/T</t>
  </si>
  <si>
    <t>Pfarrer-Krapf-Straße 399; 6290 Mayrhofen</t>
  </si>
  <si>
    <t>Hauptstraße 409; 6290 Mayrhofen</t>
  </si>
  <si>
    <t>Zeughausgasse 1 a; 6020 Innsbruck</t>
  </si>
  <si>
    <t>Zeughausgasse 1a; 6020 Innsbruck</t>
  </si>
  <si>
    <t>Dr. Decristoforo-Straße 10; 6424 Silz</t>
  </si>
  <si>
    <t>Widumgasse 1-3; 6424 Silz</t>
  </si>
  <si>
    <t>Unterdorf 18; 6532 Ladis</t>
  </si>
  <si>
    <t>Dorfstraße 8; 6532 Ladis</t>
  </si>
  <si>
    <t>Klostergasse 12; 6511 Zams</t>
  </si>
  <si>
    <t>Kindergartenweg 4; 6631 Lermoos</t>
  </si>
  <si>
    <t>Unterdorf 15; 6631 Lermoos</t>
  </si>
  <si>
    <t>Schulgasse 8; 6162 Mutters</t>
  </si>
  <si>
    <t>Schulgasse 4; 6162 Mutters</t>
  </si>
  <si>
    <t>Sennweg 25; 6675 Tannheim</t>
  </si>
  <si>
    <t>Höf 36; 6675 Tannheim</t>
  </si>
  <si>
    <t>Postangerweg 9; 6361 Hopfgarten-Markt</t>
  </si>
  <si>
    <t>Brixentalerstraße 3; 6361 Hopfgarten</t>
  </si>
  <si>
    <t>Oberlängenfeld 25; 6444 Längenfeld</t>
  </si>
  <si>
    <t>Gießenweg 7; 6341 Ebbs</t>
  </si>
  <si>
    <t>Obere Dorfstraße 70; 6336 Unterlangkampfen</t>
  </si>
  <si>
    <t>Steinbockweg 30; 6020 Hötting</t>
  </si>
  <si>
    <t>Steinbockallee 43; 6063 Rum</t>
  </si>
  <si>
    <t>Serlesstraße 25; 6063 Rum</t>
  </si>
  <si>
    <t>Stuben 254; 6542 Pfunds</t>
  </si>
  <si>
    <t>Stuben 45; 6542 Pfunds</t>
  </si>
  <si>
    <t>Dorf 67; 6210 Wiesing</t>
  </si>
  <si>
    <t>Dorf 19; 6210 Wiesing</t>
  </si>
  <si>
    <t>Dorfbahnstraße 30; 6534 Serfaus</t>
  </si>
  <si>
    <t>Egerbach 11; 6334 Schwoich</t>
  </si>
  <si>
    <t>Franz-Baumann-Weg 10; 6020 Hötting</t>
  </si>
  <si>
    <t>Maria-Theresien-Straße 18; 6020 Innsbruck</t>
  </si>
  <si>
    <t>Erzherzog-Eugen-Straße 25 a; 6020 Innsbruck</t>
  </si>
  <si>
    <t>Prof.-Martin-Spörr-Straße 4; 6020 Pradl</t>
  </si>
  <si>
    <t>Schneeburggasse 30; 6020 Hötting</t>
  </si>
  <si>
    <t>Höhenstraße 143; 6020 Hötting</t>
  </si>
  <si>
    <t>Ing.-Etzel-Straße 71; 6020 Innsbruck</t>
  </si>
  <si>
    <t>Pembaurstraße 20; 6020 Pradl</t>
  </si>
  <si>
    <t>Innstraße 113 a; 6020 Innsbruck</t>
  </si>
  <si>
    <t>Wörndlestraße 4; 6020 Pradl</t>
  </si>
  <si>
    <t>Sankt-Georgs-Weg 15; 6020 Hötting</t>
  </si>
  <si>
    <t>Olympiastraße 33; 6020 Pradl</t>
  </si>
  <si>
    <t>Fernkreuzweg 7; 6080 Igls</t>
  </si>
  <si>
    <t>Angergasse 20; 6020 Hötting</t>
  </si>
  <si>
    <t>Bachlechnerstraße 26; 6020 Hötting</t>
  </si>
  <si>
    <t>An-der-Lan-Straße 40; 6020 Arzl</t>
  </si>
  <si>
    <t>Franz-Fischer-Straße 38; 6020 Wilten</t>
  </si>
  <si>
    <t>Innstraße 97; 6020 Innsbruck</t>
  </si>
  <si>
    <t>Framsweg 19; 6020 Arzl</t>
  </si>
  <si>
    <t>Innerkoflerstraße 9; 6020 Wilten</t>
  </si>
  <si>
    <t>Walderkammweg 8; 6020 Mühlau</t>
  </si>
  <si>
    <t>Weingartnerstraße 26; 6020 Wilten</t>
  </si>
  <si>
    <t>Burghard-Breitner-Straße 20; 6020 Pradl</t>
  </si>
  <si>
    <t>Hauptplatz 3; 6020 Mühlau</t>
  </si>
  <si>
    <t>Domanigweg 3; 6020 Amras</t>
  </si>
  <si>
    <t>Obere Pfarrsiedlung 3; 6403 Flaurling</t>
  </si>
  <si>
    <t>Salzstraße 12; 6403 Flaurling</t>
  </si>
  <si>
    <t>Birkengasse 4; 6063 Rum</t>
  </si>
  <si>
    <t>St. Peter 31; 6083 Ellbögen</t>
  </si>
  <si>
    <t>Karl Wirtenberger-Weg 14; 6067 Absam</t>
  </si>
  <si>
    <t>Dörferstraße 32; 6067 Absam</t>
  </si>
  <si>
    <t>Thurnbachweg 5; 6274 Distelberg</t>
  </si>
  <si>
    <t>Dorfplatz 1; 6274 Aschau/Zillertal</t>
  </si>
  <si>
    <t>Postplatz 29 a; 6465 Nassereith</t>
  </si>
  <si>
    <t>Karl-Mayr-Straße 116a; 6465 Nassereith</t>
  </si>
  <si>
    <t>Moosweg 8 a; 6300 Wörgl</t>
  </si>
  <si>
    <t>Moosweg 8a; 6300 Wörgl</t>
  </si>
  <si>
    <t>Dorf 15; 6345 Kössen</t>
  </si>
  <si>
    <t>Dorf 14; 6345 Kössen</t>
  </si>
  <si>
    <t>Schulgasse 6; 6116 Weer</t>
  </si>
  <si>
    <t>Garbergasse 6; 6112 Wattens</t>
  </si>
  <si>
    <t>Innstraße 8; 6112 Wattens</t>
  </si>
  <si>
    <t>Swarovskistraße 30; 6112 Wattens</t>
  </si>
  <si>
    <t>Graf-Fieger-Weg 21; 6263 Fügen</t>
  </si>
  <si>
    <t>Birkenweg 12; 6175 Kematen/T</t>
  </si>
  <si>
    <t>Granbichlstraße 36; 6450 Sölden</t>
  </si>
  <si>
    <t>Pians 47; 6551 Pians</t>
  </si>
  <si>
    <t>Landl 52; 6335 Landl</t>
  </si>
  <si>
    <t>Vorderthiersee 44; 6335 Thiersee</t>
  </si>
  <si>
    <t>Fiecht 3; 6134 Fiecht</t>
  </si>
  <si>
    <t>Dorf 25; 6134 Vomp</t>
  </si>
  <si>
    <t>Kegelboden 1; 6134 Vomp</t>
  </si>
  <si>
    <t>Moosweg 4; 6562 Mathon</t>
  </si>
  <si>
    <t>Roßbachstraße 22; 6020 Pradl</t>
  </si>
  <si>
    <t>Andechsstraße 65; 6020 Pradl</t>
  </si>
  <si>
    <t>Andechsstraße 65; 6020 Innsbruck</t>
  </si>
  <si>
    <t>Peter-Anich-Weg 4; 6173 Oberperfuss</t>
  </si>
  <si>
    <t>Dorf 20; 6345 Kössen</t>
  </si>
  <si>
    <t>Kirchplatz 1; 6265 Hart/Zillertal</t>
  </si>
  <si>
    <t>Kirchgasse 1; 6471 Arzl/Pitztal</t>
  </si>
  <si>
    <t>Dorfstraße 38; 6471 Arzl/Pitztal</t>
  </si>
  <si>
    <t>Arkadenplatz 6; 6330 Kufstein</t>
  </si>
  <si>
    <t>Oberer Stadtplatz 17; 6330 Kufstein</t>
  </si>
  <si>
    <t>Reichenauer Straße 72; 6020 Pradl</t>
  </si>
  <si>
    <t>Holzgau 71 a; 6654 Holzgau</t>
  </si>
  <si>
    <t>Pfarrgasse 3; 6322 Kirchbichl</t>
  </si>
  <si>
    <t>Stainerstraße 5 a; 6067 Absam</t>
  </si>
  <si>
    <t>Olympstraße 4; 6410 Telfs</t>
  </si>
  <si>
    <t>Untermarktstraße 7; 6410 Telfs</t>
  </si>
  <si>
    <t>Auf Arzill 157; 6460 Imst</t>
  </si>
  <si>
    <t>Rathausstraße 9; 6460 Imst</t>
  </si>
  <si>
    <t>Ullreichstraße 3 a; 6130 Schwaz</t>
  </si>
  <si>
    <t>Höhe 50; 6334 Schwoich</t>
  </si>
  <si>
    <t>Bahnhofplatz 1; 6300 Wörgl</t>
  </si>
  <si>
    <t>Innallee 3; 6020 Innsbruck</t>
  </si>
  <si>
    <t>Einethöfe 45; 6091 Götzens</t>
  </si>
  <si>
    <t>Poschackerl 46; 6527 Kaunerberg</t>
  </si>
  <si>
    <t>Grünsbach 262; 6232 Münster</t>
  </si>
  <si>
    <t>Museumstraße 32 a; 6020 Innsbruck</t>
  </si>
  <si>
    <t>Widumgasse 2; 6142 Mieders</t>
  </si>
  <si>
    <t>Dorfstraße 15; 6142 Mieders</t>
  </si>
  <si>
    <t>Dorfstraße 37; 6142 Mieders</t>
  </si>
  <si>
    <t>Tannenberggasse 3; 6130 Schwaz</t>
  </si>
  <si>
    <t>Steinachweg 1; 6092 Birgitz</t>
  </si>
  <si>
    <t>Dorfplatz 1; 6092 Birgitz</t>
  </si>
  <si>
    <t>Ampfererstraße 18; 6020 Hötting</t>
  </si>
  <si>
    <t>Amberggasse 1; 6020 Hötting</t>
  </si>
  <si>
    <t>Amberggasse 1/62; 6020 Hötting</t>
  </si>
  <si>
    <t>Brixentaler Straße 47; 6361 Hopfgarten-Markt</t>
  </si>
  <si>
    <t>Bahnhofstraße 4; 6170 Zirl</t>
  </si>
  <si>
    <t>Kirchstraße 6; 6068 Mils</t>
  </si>
  <si>
    <t>Kirchen, Oberau 335; 6311 Oberau</t>
  </si>
  <si>
    <t>Kirchen, Oberau 205; 6311 Wildschönau-Oberau</t>
  </si>
  <si>
    <t>Sankt Leonhard im Pitztal 161; 6481 St.Leonhard/Pitztal</t>
  </si>
  <si>
    <t>Sankt Leonhard im Pitztal 115; 6481 St.Leonhard/Pitztal</t>
  </si>
  <si>
    <t>Lönsstraße 25; 6020 Amras</t>
  </si>
  <si>
    <t>Dorf 27; 6345 Kössen</t>
  </si>
  <si>
    <t>Bachlechnerstraße 1 a; 6060 Hall/T</t>
  </si>
  <si>
    <t>Dr. Decristoforo-Straße 13; 6424 Silz</t>
  </si>
  <si>
    <t>Weidach 276 a; 6105 Leutasch</t>
  </si>
  <si>
    <t>Kirchplatzl 128a; 6105 Leutasch</t>
  </si>
  <si>
    <t>Kirchplatzl 137; 6105 Leutasch</t>
  </si>
  <si>
    <t>Dorf, Thierbach 22; 6311 Thierbach</t>
  </si>
  <si>
    <t>Purnhofweg 31; 6020 Arzl</t>
  </si>
  <si>
    <t>Schnellmanngasse 2; 6020 Arzl</t>
  </si>
  <si>
    <t>Wittberg 36; 6233 Mariatal</t>
  </si>
  <si>
    <t>Zentrum 1; 6233 Kramsach</t>
  </si>
  <si>
    <t>Schulgasse 2; 6065 Thaur</t>
  </si>
  <si>
    <t>Dorfplatz 4; 6065 Thaur</t>
  </si>
  <si>
    <t>Anna-Dengel-Straße 5; 6020 Hötting</t>
  </si>
  <si>
    <t>Lönsstraße 30; 6020 Amras</t>
  </si>
  <si>
    <t>Huberstraße 34 a; 6200 Jenbach</t>
  </si>
  <si>
    <t>Huberstraße 34a; 6200 Jenbach</t>
  </si>
  <si>
    <t>First 50; 6252 Breitenbach/Inn</t>
  </si>
  <si>
    <t>Nauders 310; 6543 Nauders</t>
  </si>
  <si>
    <t>Nauders 221; 6543 Nauders</t>
  </si>
  <si>
    <t>Lönsstraße 23; 6020 Amras</t>
  </si>
  <si>
    <t>Wattenberg 23; 6113 Wattenberg</t>
  </si>
  <si>
    <t>Wattenberg 23a; 6113 Wattenberg</t>
  </si>
  <si>
    <t>Kirchweg 16; 6336 Unterlangkampfen</t>
  </si>
  <si>
    <t>Prämonstratenserweg 5; 6020 Wilten</t>
  </si>
  <si>
    <t>Hochzirl 1 f; 6170 Zirl</t>
  </si>
  <si>
    <t>Rettenschöss 66; 6347 Rettenschöss</t>
  </si>
  <si>
    <t>Schloßgasse 2; 9900 Lienz</t>
  </si>
  <si>
    <t>Hauptplatz 7; 9900 Lienz</t>
  </si>
  <si>
    <t>Anton Karg-Straße 9; 6330 Kufstein</t>
  </si>
  <si>
    <t>Anton-Karg-Straße 9; 6330 Kufstein</t>
  </si>
  <si>
    <t>Auweg 3; 6136 Pill</t>
  </si>
  <si>
    <t>Schützenstraße 10; 6020 Mühlau</t>
  </si>
  <si>
    <t>Gumppstraße 47; 6020 Pradl</t>
  </si>
  <si>
    <t>Seestraße 24; 6161 Natters</t>
  </si>
  <si>
    <t>Kirchstraße 11; 6553 See</t>
  </si>
  <si>
    <t>Jerzens 220; 6474 Jerzens</t>
  </si>
  <si>
    <t>Steinach 58; 6541 Tösens</t>
  </si>
  <si>
    <t>Steinach 44; 6541 Tösens</t>
  </si>
  <si>
    <t>Lauserweg 15; 6103 Reith b.Seefeld</t>
  </si>
  <si>
    <t>Hauptstraße 63; 6263 Fügen</t>
  </si>
  <si>
    <t>Hauptstraße 58; 6263 Fügen</t>
  </si>
  <si>
    <t>Tiroler Straße 114; 6408 Pettnau</t>
  </si>
  <si>
    <t>Achenpromenade 1; 6370 Kitzbühel</t>
  </si>
  <si>
    <t>Eduard-Bodem-Gasse 1; 6020 Amras</t>
  </si>
  <si>
    <t>Eduard-Bodem-Gasse 1; 6020 Innsbruck</t>
  </si>
  <si>
    <t>Langer Weg 15; 6020 Pradl</t>
  </si>
  <si>
    <t>Unterdorf 63; 6473 Wenns</t>
  </si>
  <si>
    <t>Bruggen 38; 9962 Bruggen</t>
  </si>
  <si>
    <t>Kirchplatz 8; 6365 Kirchberg/T</t>
  </si>
  <si>
    <t>Geyrstraße 35; 6020 Amras</t>
  </si>
  <si>
    <t>Kirchsteig 9; 6020 Innsbruck</t>
  </si>
  <si>
    <t>Wilhelm-Greil-Straße 4; 6020 Innsbruck</t>
  </si>
  <si>
    <t>Stadtforum 1; 6020 Innsbruck</t>
  </si>
  <si>
    <t>Schönwerth-Park 1; 6111 Volders</t>
  </si>
  <si>
    <t>Endach 27; 6330 Endach</t>
  </si>
  <si>
    <t>Endach 27; 6330 Kufstein</t>
  </si>
  <si>
    <t>Dorfstraße 23; 6082 Patsch</t>
  </si>
  <si>
    <t>Jungholz 55; 6691 Jungholz</t>
  </si>
  <si>
    <t>Dorf 5; 6370 Reith bei Kitzbühel</t>
  </si>
  <si>
    <t>Falkensteinstraße 28; 6130 Schwaz</t>
  </si>
  <si>
    <t>Eggerweg 4; 6561 Ischgl</t>
  </si>
  <si>
    <t>Dorfstraße 24; 6561 Ischgl</t>
  </si>
  <si>
    <t>Herrengasse 4; 6075 Tulfes</t>
  </si>
  <si>
    <t>Schmalzgasse 27; 6075 Tulfes</t>
  </si>
  <si>
    <t>Bäckenbichl 5 a; 6335 Vorderthiersee</t>
  </si>
  <si>
    <t>Schulgasse 7; 6471 Arzl/Pitztal</t>
  </si>
  <si>
    <t>Großriedstraße 4; 6273 Ried/Zillertal</t>
  </si>
  <si>
    <t>Toblacher Straße 4; 6330 Kufstein</t>
  </si>
  <si>
    <t>Nesselwängle 74; 6672 Nesselwängle</t>
  </si>
  <si>
    <t>Trins 104; 6152 Trins</t>
  </si>
  <si>
    <t>Trins 36; 6152 Trins</t>
  </si>
  <si>
    <t>Untere Dorfstraße 20; 6336 Unterlangkampfen</t>
  </si>
  <si>
    <t>Angather Weg 14; 6300 Wörgl</t>
  </si>
  <si>
    <t>Friedhofstraße 25; 6300 Wörgl</t>
  </si>
  <si>
    <t>Schulweg 5; 6271 Uderns</t>
  </si>
  <si>
    <t>Speckbacherstraße 5; 6380 St.Johann/T</t>
  </si>
  <si>
    <t>Bahnhofstraße 14; 6380 St. Johann in Tirol</t>
  </si>
  <si>
    <t>Kaiserbergstraße 7 a; 6341 Ebbs</t>
  </si>
  <si>
    <t>Oberndorf 130A; 6341 Ebbs</t>
  </si>
  <si>
    <t>Kappl 112; 6555 Kappl</t>
  </si>
  <si>
    <t>Wilhelm-Greil-Straße 7; 6020 Innsbruck</t>
  </si>
  <si>
    <t>Herzog-Friedrich-Straße 7; 6020 Innsbruck</t>
  </si>
  <si>
    <t>Brennbichl 80; 6460 Imst</t>
  </si>
  <si>
    <t>Schulstraße 23; 6425 Haiming</t>
  </si>
  <si>
    <t>Oetzerau 46; 6433 Oetz</t>
  </si>
  <si>
    <t>Untermieming 16; 6414 Untermieming</t>
  </si>
  <si>
    <t>Obermieming 175; 6414 Mieming</t>
  </si>
  <si>
    <t>Dr.Siegfried Gapp Weg 7; 6414 Barwies</t>
  </si>
  <si>
    <t>Reitle 4; 6493 Mils b.Imst</t>
  </si>
  <si>
    <t>Dorfstraße 24; 6493 Mils bei Imst</t>
  </si>
  <si>
    <t>Schulplatz 3; 6441 Umhausen</t>
  </si>
  <si>
    <t>Unterleins 12; 6471 Leins</t>
  </si>
  <si>
    <t>Haimingerberg 49; 6425 Haimingerberg</t>
  </si>
  <si>
    <t>Holzleiten 79; 6416 Obsteig</t>
  </si>
  <si>
    <t>Oberstrass 218; 6416 Obsteig</t>
  </si>
  <si>
    <t>Niederthai 59; 6441 Niederthai</t>
  </si>
  <si>
    <t>Sonnbergstraße 1; 6460 Imst</t>
  </si>
  <si>
    <t>Ried 4 a; 6492 Imsterberg</t>
  </si>
  <si>
    <t>Ried 4; 6492 Imsterberg</t>
  </si>
  <si>
    <t>Unterlängenfeld 78; 6444 Längenfeld</t>
  </si>
  <si>
    <t>Huben 257; 6444 Längenfeld</t>
  </si>
  <si>
    <t>Kirchfeldweg 6; 6450 Sölden</t>
  </si>
  <si>
    <t>Gurglerstraße 104; 6456 Gurgl</t>
  </si>
  <si>
    <t>Unterried 51; 6444 Längenfeld</t>
  </si>
  <si>
    <t>Tumpen 122; 6441 Tumpen</t>
  </si>
  <si>
    <t>Espan 129; 6444 Längenfeld</t>
  </si>
  <si>
    <t>Pfarrgasse 16; 6460 Imst</t>
  </si>
  <si>
    <t>Auf Arzill 100; 6460 Imst</t>
  </si>
  <si>
    <t>Schanzweg 396; 6108 Scharnitz</t>
  </si>
  <si>
    <t>Franz-Mader-Straße 17; 6406 Oberhofen/Inntal</t>
  </si>
  <si>
    <t>Schlossstraße 4; 6121 Baumkirchen</t>
  </si>
  <si>
    <t>Tanglplatz 6; 6166 Fulpmes</t>
  </si>
  <si>
    <t>Gries 75; 6156 Gries/Brenner</t>
  </si>
  <si>
    <t>Gries 73; 6156 Gries am Brenner</t>
  </si>
  <si>
    <t>Kirchgasse 3; 6401 Inzing</t>
  </si>
  <si>
    <t>Bahnhofstraße 11; 6175 Kematen/T</t>
  </si>
  <si>
    <t>Dorfstraße 17; 6142 Mieders</t>
  </si>
  <si>
    <t>Oberdorf 4; 6068 Mils</t>
  </si>
  <si>
    <t>Schlöglstraße 15; 6060 Hall/T</t>
  </si>
  <si>
    <t>Unterwegs 4 a; 6413 Wildermieming</t>
  </si>
  <si>
    <t>Dorfstraße 2; 6413 Wildermieming</t>
  </si>
  <si>
    <t>Steinachweg 2; 6092 Birgitz</t>
  </si>
  <si>
    <t>Angererweg 1; 6075 Tulfes</t>
  </si>
  <si>
    <t>Brunnholzstraße 30; 6068 Mils</t>
  </si>
  <si>
    <t>Fuxmagengasse 20; 6060 Hall/T</t>
  </si>
  <si>
    <t>Bachlechnerstraße 1; 6060 Hall/T</t>
  </si>
  <si>
    <t>Bahnhofstraße 8; 6176 Völs</t>
  </si>
  <si>
    <t>Volderer Weg 22; 6112 Wattens</t>
  </si>
  <si>
    <t>Weißenbachstraße 5 a; 6060 Hall/T</t>
  </si>
  <si>
    <t>Birkenbergstraße 26 b; 6410 Telfs</t>
  </si>
  <si>
    <t>Schulgasse 10; 6162 Mutters</t>
  </si>
  <si>
    <t>Oberdorfstraße 7; 6402 Hatting</t>
  </si>
  <si>
    <t>Bahnstraße 2; 6402 Hatting</t>
  </si>
  <si>
    <t>Schmirn 58; 6154 Außerschmirn</t>
  </si>
  <si>
    <t>Schmirn 58b; 6154 Schmirn</t>
  </si>
  <si>
    <t>Schulgasse 14; 6170 Zirl</t>
  </si>
  <si>
    <t>Bahnhofstraße 6; 6176 Völs</t>
  </si>
  <si>
    <t>Peter-Siegmair-Straße 15; 6176 Völs</t>
  </si>
  <si>
    <t>Salzgasse 3; 6165 Telfes/Stubai</t>
  </si>
  <si>
    <t>Bahnstraße 1; 6165 Telfes/Stubai</t>
  </si>
  <si>
    <t>Marktplatz 5; 6170 Zirl</t>
  </si>
  <si>
    <t>Wattenberg 23 a; 6113 Wattenberg</t>
  </si>
  <si>
    <t>Fiechterweg 4; 6114 Kolsass</t>
  </si>
  <si>
    <t>Gries 20; 6182 Gries/Sellrain</t>
  </si>
  <si>
    <t>Gries 17; 6182 Gries im Sellrain</t>
  </si>
  <si>
    <t>Innsbrucker Straße 34; 6094 Axams</t>
  </si>
  <si>
    <t>St. Jodok 2; 6154 Vals</t>
  </si>
  <si>
    <t>Sylvester-Jordan-Straße 29; 6094 Axams</t>
  </si>
  <si>
    <t>Trins 105; 6152 Trins</t>
  </si>
  <si>
    <t>Außertal 37; 6157 Obernberg/Brenner</t>
  </si>
  <si>
    <t>Außertal 34a; 6157 Obernberg am Brenner</t>
  </si>
  <si>
    <t>Egart 11 a; 6410 Telfs</t>
  </si>
  <si>
    <t>Klostergasse 5; 6410 Telfs</t>
  </si>
  <si>
    <t>Birkenberg 2; 6410 Birkenberg</t>
  </si>
  <si>
    <t>Birkenberg 2; 6410 Telfs</t>
  </si>
  <si>
    <t>Volderwaldstraße 9; 6075 Volderwald</t>
  </si>
  <si>
    <t>Volderer Weg 22 b; 6112 Wattens</t>
  </si>
  <si>
    <t>Gschnitz 115; 6150 Gschnitz</t>
  </si>
  <si>
    <t>Gschnitz 101; 6150 Gschnitz</t>
  </si>
  <si>
    <t>Rettenbergstraße 25; 6115 Kolsassberg</t>
  </si>
  <si>
    <t>Unterbirkenberg 47; 6410 Telfs</t>
  </si>
  <si>
    <t>Erlerstraße 2; 6060 Hall/T</t>
  </si>
  <si>
    <t>Erlerstraße 2; 6060 Hall in Tirol</t>
  </si>
  <si>
    <t>Unterer Stadtplatz 14; 6060 Hall/T</t>
  </si>
  <si>
    <t>Lumma 13 c; 6410 Telfs</t>
  </si>
  <si>
    <t>Möselgasse 13; 6365 Kirchberg/T</t>
  </si>
  <si>
    <t>Hauptstraße 8; 6365 Kirchberg/T</t>
  </si>
  <si>
    <t>Dorfstraße 93; 6364 Brixen/Thale</t>
  </si>
  <si>
    <t>Dorfstraße 93; 6364 Brixen im Thale</t>
  </si>
  <si>
    <t>Kirchweg 9; 6391 Fieberbrunn</t>
  </si>
  <si>
    <t>Dorfplatz 1; 6391 Fieberbrunn</t>
  </si>
  <si>
    <t>Kirchplatz 1a; 6353 Going am Wilden Kaiser</t>
  </si>
  <si>
    <t>Sennereiweg 2; 6363 Westendorf</t>
  </si>
  <si>
    <t>Dorfplatz 1; 6363 Westendorf</t>
  </si>
  <si>
    <t>Schulgasse 4; 6373 Jochberg</t>
  </si>
  <si>
    <t>Dorf 22; 6373 Jochberg</t>
  </si>
  <si>
    <t>Dorfplatz 3; 6305 Itter</t>
  </si>
  <si>
    <t>Dorfplatz 1; 6305 Itter</t>
  </si>
  <si>
    <t>Schulgasse 2; 6395 Hochfilzen</t>
  </si>
  <si>
    <t>Dorf 35; 6395 Hochfilzen</t>
  </si>
  <si>
    <t>Kirchgasse 7; 6384 Waidring</t>
  </si>
  <si>
    <t>Kindergartenweg 2; 6345 Kössen</t>
  </si>
  <si>
    <t>Kirchweg 4; 6370 Reith b.Kitzbühel</t>
  </si>
  <si>
    <t>Dorfplatz 24; 6382 Kirchdorf/T</t>
  </si>
  <si>
    <t>Dorfplatz 4; 6382 Kirchdorf in Tirol</t>
  </si>
  <si>
    <t>Rerobichlstraße 11 a; 6372 Oberndorf/T</t>
  </si>
  <si>
    <t>Kelchsau-Unterdorf 79; 6361 Kelchsau</t>
  </si>
  <si>
    <t>Dorfstraße 32; 6385 Schwendt</t>
  </si>
  <si>
    <t>Oberaurach 10; 6371 Aurach b.Kitzbühel</t>
  </si>
  <si>
    <t>Oberaurach 6; 6371 Aurach b.Kitzbühel</t>
  </si>
  <si>
    <t>Dorf 11; 6392 St.Jakob/Haus</t>
  </si>
  <si>
    <t>Im Gries 13; 6370 Kitzbühel</t>
  </si>
  <si>
    <t>Hinterstadt 20; 6370 Kitzbühel</t>
  </si>
  <si>
    <t>Dorf 31; 6383 Erpfendorf</t>
  </si>
  <si>
    <t>Neubauweg 11; 6380 St.Johann/T</t>
  </si>
  <si>
    <t>Gliftweg 1; 6342 Niederndorf</t>
  </si>
  <si>
    <t>Dorf 25; 6342 Niederndorf</t>
  </si>
  <si>
    <t>Römerstraße 18 c; 6230 Brixlegg</t>
  </si>
  <si>
    <t>Römerstraße 1; 6230 Brixlegg</t>
  </si>
  <si>
    <t>Kirchstraße 1; 6323 Bad Häring</t>
  </si>
  <si>
    <t>Obere Dorfstraße 7; 6323 Bad Häring</t>
  </si>
  <si>
    <t>Lofererstraße 105; 6322 Kirchbichl</t>
  </si>
  <si>
    <t>Oberndorferstraße 1; 6322 Kirchbichl</t>
  </si>
  <si>
    <t>Franziskanerplatz 2; 6330 Kufstein</t>
  </si>
  <si>
    <t>Pfarrgasse 1; 6322 Kirchbichl</t>
  </si>
  <si>
    <t>Langkampfner Straße 21; 6330 Zell</t>
  </si>
  <si>
    <t>Kienbergstraße 20; 6330 Kufstein</t>
  </si>
  <si>
    <t>Hinterthiersee 78; 6335 Hinterthiersee</t>
  </si>
  <si>
    <t>Toblacher Straße 2; 6330 Kufstein</t>
  </si>
  <si>
    <t>Einfangstraße 4; 6330 Endach</t>
  </si>
  <si>
    <t>Dr. Franz-Stumpf-Straße 18; 6250 Kundl</t>
  </si>
  <si>
    <t>Innstraße 9; 6336 Oberlangkampfen</t>
  </si>
  <si>
    <t>Sonnweg 1; 6336 Langkampfen</t>
  </si>
  <si>
    <t>Dorf 2; 6235 Reith/Alpbachtal</t>
  </si>
  <si>
    <t>Josef Stelzhamer-Straße 2; 6300 Wörgl</t>
  </si>
  <si>
    <t>Peter Mitterhofer-Weg 20; 6300 Wörgl</t>
  </si>
  <si>
    <t>Kirchfeld 1; 6241 Radfeld</t>
  </si>
  <si>
    <t>Dorfstraße 57; 6241 Radfeld</t>
  </si>
  <si>
    <t>Dorf 84; 6306 Söll</t>
  </si>
  <si>
    <t>Dorf 20; 6352 Ellmau</t>
  </si>
  <si>
    <t>Dorf 45; 6351 Scheffau a.W.K.</t>
  </si>
  <si>
    <t>Lahnerwies, Niederau 400; 6314 Niederau</t>
  </si>
  <si>
    <t>Dorf 2 a; 6334 Schwoich</t>
  </si>
  <si>
    <t>Dorf 1; 6334 Schwoich</t>
  </si>
  <si>
    <t>Kaiserbergstraße 5 a; 6341 Ebbs</t>
  </si>
  <si>
    <t>Kaiserbergstraße 7; 6341 Ebbs</t>
  </si>
  <si>
    <t>Eiberg 14; 6346 Eiberg</t>
  </si>
  <si>
    <t>Eiberg 14; 6346 Niederndorferberg</t>
  </si>
  <si>
    <t>Linden 5; 6320 Angerberg</t>
  </si>
  <si>
    <t>Bürgerstraße 16; 6336 Unterlangkampfen</t>
  </si>
  <si>
    <t>Alleestraße 21; 6344 Walchsee</t>
  </si>
  <si>
    <t>Alleestraße 24; 6344 Walchsee</t>
  </si>
  <si>
    <t>Kirchen, Oberau 550; 6311 Oberau</t>
  </si>
  <si>
    <t>Dorfplatz 1; 6321 Angath</t>
  </si>
  <si>
    <t>Kirchdorf 32 a; 6335 Vorderthiersee</t>
  </si>
  <si>
    <t>Dorf 22; 6343 Erl</t>
  </si>
  <si>
    <t>Dorf 39; 6343 Erl</t>
  </si>
  <si>
    <t>Alpbach 250; 6236 Alpbach</t>
  </si>
  <si>
    <t>Brandenberg 8 b; 6234 Brandenberg</t>
  </si>
  <si>
    <t>Brandenberg 8b; 6234 Brandenberg</t>
  </si>
  <si>
    <t>Alpbach 364; 6236 Alpbach</t>
  </si>
  <si>
    <t>Stuttgarter Straße 21; 6330 Kufstein</t>
  </si>
  <si>
    <t>Prof. Grömer-Weg 1; 6300 Wörgl</t>
  </si>
  <si>
    <t>Mariastein 25; 6324 Mariastein</t>
  </si>
  <si>
    <t>Mariastein 29; 6324 Mariastein</t>
  </si>
  <si>
    <t>Dorf, Auffach 173; 6313 Auffach</t>
  </si>
  <si>
    <t>Bruggfeldstraße 16; 6500 Landeck</t>
  </si>
  <si>
    <t>Innstraße 23; 6500 Landeck</t>
  </si>
  <si>
    <t>Puintweg 5; 6533 Fiss</t>
  </si>
  <si>
    <t>Via-Claudia-Augusta 35; 6533 Fiss</t>
  </si>
  <si>
    <t>Bruggfeldstraße 27; 6500 Landeck</t>
  </si>
  <si>
    <t>Brixnerstraße 1; 6500 Landeck</t>
  </si>
  <si>
    <t>Urichstraße 3; 6500 Landeck</t>
  </si>
  <si>
    <t>Kirchgasse 5; 6522 Prutz</t>
  </si>
  <si>
    <t>Obergasse 1; 6522 Prutz</t>
  </si>
  <si>
    <t>Ried i.O. 160; 6531 Ried/Oberinntal</t>
  </si>
  <si>
    <t>Ried 98; 6531 Ried i.O.</t>
  </si>
  <si>
    <t>Dorfstraße 46; 6580 St.Anton/Arlberg</t>
  </si>
  <si>
    <t>Pettneu am Arlberg 129; 6574 Pettneu/Arlberg</t>
  </si>
  <si>
    <t>Pettneu am Arlberg 152; 6574 Pettneu/Arlberg</t>
  </si>
  <si>
    <t>St. Jakober Dorfstraße 100; 6580 St.Jakob/Arlberg</t>
  </si>
  <si>
    <t>Dorfstraße 27; 6526 Kauns</t>
  </si>
  <si>
    <t>Dorfstraße 23; 6526 Kauns</t>
  </si>
  <si>
    <t>Faggen 70; 6525 Faggen</t>
  </si>
  <si>
    <t>Flirsch 202; 6572 Flirsch</t>
  </si>
  <si>
    <t>Flirsch 109; 6572 Flirsch</t>
  </si>
  <si>
    <t>Dorf 14; 6571 Strengen</t>
  </si>
  <si>
    <t>Dorf 12a; 6571 Strengen</t>
  </si>
  <si>
    <t>Grins 57; 6591 Grins</t>
  </si>
  <si>
    <t>Stanz bei Landeck 11; 6500 Stanz b.Landeck</t>
  </si>
  <si>
    <t>Urgen 62; 6500 Fließ</t>
  </si>
  <si>
    <t>Au 220; 6553 See</t>
  </si>
  <si>
    <t>Mathoner Straße 48; 6562 Mathon</t>
  </si>
  <si>
    <t>Galtür 33; 6563 Galtür</t>
  </si>
  <si>
    <t>Galtür 39; 6563 Galtür</t>
  </si>
  <si>
    <t>Höfen 38; 6552 Tobadill</t>
  </si>
  <si>
    <t>Schnann 69; 6574 Schnann</t>
  </si>
  <si>
    <t>Fendels 40; 6528 Fendels</t>
  </si>
  <si>
    <t>Eichholz 335; 6521 Fließ</t>
  </si>
  <si>
    <t>Hochgallmigg 108; 6500 Fließ</t>
  </si>
  <si>
    <t>Römerstraße 16; 6500 Landeck</t>
  </si>
  <si>
    <t>St.-Martin-Straße 12; 9991 Dölsach</t>
  </si>
  <si>
    <t>Schulplatz 4; 9991 Dölsach</t>
  </si>
  <si>
    <t>Franz von Defregger-Straße 23; 9900 Lienz</t>
  </si>
  <si>
    <t>Meinhardstraße 2; 9900 Lienz</t>
  </si>
  <si>
    <t>Andreas Hofer-Straße 42; 9900 Lienz</t>
  </si>
  <si>
    <t>Hochschoberstraße 14; 9900 Lienz</t>
  </si>
  <si>
    <t>Lindenweg 1 a; 9971 Matrei/Ostt.</t>
  </si>
  <si>
    <t>Rauterplatz 1; 9971 Matrei in Osttirol</t>
  </si>
  <si>
    <t>Sillian 86; 9920 Sillian</t>
  </si>
  <si>
    <t>Tratteweg 2; 9972 Virgen</t>
  </si>
  <si>
    <t>Virgental Straße 81; 9972 Virgen</t>
  </si>
  <si>
    <t>Oberlienz 140; 9903 Oberlienz</t>
  </si>
  <si>
    <t>Oberlienz 30; 9903 Oberlienz</t>
  </si>
  <si>
    <t>Gasse 78; 9932 Innervillgraten</t>
  </si>
  <si>
    <t>Dorf 56; 9904 Thurn</t>
  </si>
  <si>
    <t>Unterassling 29; 9911 Unterassling</t>
  </si>
  <si>
    <t>Unterassling 28; 9911 Assling</t>
  </si>
  <si>
    <t>Ködnitz 6; 9981 Kals a.Gr.</t>
  </si>
  <si>
    <t>Messensee 46; 9918 Strassen</t>
  </si>
  <si>
    <t>Dorfstraße 15; 9918 Strassen</t>
  </si>
  <si>
    <t>Dorfstraße 32; 9905 Obergaimberg</t>
  </si>
  <si>
    <t>Dorfstraße 32; 9905 Gaimberg</t>
  </si>
  <si>
    <t>Außervillgraten 136; 9931 Außervillgraten</t>
  </si>
  <si>
    <t>Panzendorf 126; 9919 Panzendorf</t>
  </si>
  <si>
    <t>Panzendorf 126; 9919 Heinfels</t>
  </si>
  <si>
    <t>Huben 16; 9971 Huben</t>
  </si>
  <si>
    <t>Mittewald 23; 9912 Mittewald</t>
  </si>
  <si>
    <t>Leisach 26; 9909 Leisach</t>
  </si>
  <si>
    <t>Leisach 10; 9909 Leisach</t>
  </si>
  <si>
    <t>Thal-Aue 47; 9911 Thal-Aue</t>
  </si>
  <si>
    <t>Sonnenboden 3; 9912 Anras</t>
  </si>
  <si>
    <t>Ainet 100; 9951 Ainet</t>
  </si>
  <si>
    <t>Ainet 90; 9951 Ainet</t>
  </si>
  <si>
    <t>Kartitsch 68; 9941 Kartitsch</t>
  </si>
  <si>
    <t>Kartitsch 80; 9941 Kartitsch</t>
  </si>
  <si>
    <t>Dorf 96; 9942 Obertilliach</t>
  </si>
  <si>
    <t>Dorf 4; 9942 Obertilliach</t>
  </si>
  <si>
    <t>Klausen 18; 9911 Klausen</t>
  </si>
  <si>
    <t>Unterrotte 99; 9963 Unterrotte</t>
  </si>
  <si>
    <t>Unterrotte 75; 9963 St.Jakob/Defereggen</t>
  </si>
  <si>
    <t>Lavanter Straße 47; 9907 Tristach</t>
  </si>
  <si>
    <t>Dorfstraße 37; 9907 Tristach</t>
  </si>
  <si>
    <t>Abfaltersbach 92; 9913 Abfaltersbach</t>
  </si>
  <si>
    <t>Abfaltersbach 183; 9913 Abfaltersbach</t>
  </si>
  <si>
    <t>Nikolsdorf 106; 9782 Nikolsdorf</t>
  </si>
  <si>
    <t>Nikolsdorf 17; 9782 Nikolsdorf</t>
  </si>
  <si>
    <t>Dorf 79; 9961 Hopfgarten/Defereggen</t>
  </si>
  <si>
    <t>Dorf 46; 9961 Hopfgarten in Defereggen</t>
  </si>
  <si>
    <t>St. Andrä 27 c; 9974 St.Andrä</t>
  </si>
  <si>
    <t>St. Andrä 35a; 9974 Prägraten am Großvenediger</t>
  </si>
  <si>
    <t>Nußdorf 13; 9990 Nußdorf</t>
  </si>
  <si>
    <t>St. Johann im Walde 48 a; 9952 St.Johann/Walde</t>
  </si>
  <si>
    <t>St. Johann im Walde 48; 9952 St. Johann im Walde</t>
  </si>
  <si>
    <t>Lavant 40; 9906 Lavant</t>
  </si>
  <si>
    <t>Lavant 61; 9906 Lavant</t>
  </si>
  <si>
    <t>Hinterburg 5; 9971 Hinterburg</t>
  </si>
  <si>
    <t>Iselsberg 30; 9992 Iselsberg</t>
  </si>
  <si>
    <t>Iselsberg 30; 9992 Iselsberg-Stronach</t>
  </si>
  <si>
    <t>Mesnerdorf 70 a; 9954 Schlaiten</t>
  </si>
  <si>
    <t>Mesnerdorf 71; 9954 Schlaiten</t>
  </si>
  <si>
    <t>Gsaritzen 28; 9962 Gsaritzen</t>
  </si>
  <si>
    <t>Gsaritzen 28; 9962 St. Veit in Defereggen</t>
  </si>
  <si>
    <t>Untertilliach 37; 9943 Untertilliach</t>
  </si>
  <si>
    <t>Untertilliach 62a; 9943 Untertilliach</t>
  </si>
  <si>
    <t>Lindenstraße 1; 9908 Amlach</t>
  </si>
  <si>
    <t>Lindenstraße 4; 9908 Amlach</t>
  </si>
  <si>
    <t>Dekan-Zobel-Straße 1; 6600 Breitenwang</t>
  </si>
  <si>
    <t>Max-Kerber-Platz 1; 6600 Breitenwang</t>
  </si>
  <si>
    <t>Kirchplatz 1; 6632 Ehrwald</t>
  </si>
  <si>
    <t>Wängler Straße 15; 6600 Lechaschau</t>
  </si>
  <si>
    <t>Dorfstraße 10; 6600 Lechaschau</t>
  </si>
  <si>
    <t>Tauschergasse 3; 6600 Reutte</t>
  </si>
  <si>
    <t>Obermarkt 1; 6600 Reutte</t>
  </si>
  <si>
    <t>Schulweg 14; 6682 Vils</t>
  </si>
  <si>
    <t>Dorf 55 d; 6652 Elbigenalp</t>
  </si>
  <si>
    <t>Dorf 55a; 6652 Elbigenalp</t>
  </si>
  <si>
    <t>Prof.-Dengel-Straße 20; 6600 Reutte</t>
  </si>
  <si>
    <t>Kirchweg 8; 6604 Höfen</t>
  </si>
  <si>
    <t>Hauptstraße 24; 6604 Höfen</t>
  </si>
  <si>
    <t>Alte Straße 22; 6600 Pflach</t>
  </si>
  <si>
    <t>Kohlplatz 7; 6600 Pflach</t>
  </si>
  <si>
    <t>Vorderhornbach 27; 6645 Vorderhornbach</t>
  </si>
  <si>
    <t>Vorderhornbach 60; 6645 Vorderhornbach</t>
  </si>
  <si>
    <t>Höfener Straße 3; 6610 Wängle</t>
  </si>
  <si>
    <t>Oberdorf 4; 6610 Wängle</t>
  </si>
  <si>
    <t>Oberbach 47; 6653 Bach</t>
  </si>
  <si>
    <t>Oberbach 90; 6653 Bach</t>
  </si>
  <si>
    <t>Häselgehr 52; 6651 Häselgehr</t>
  </si>
  <si>
    <t>Häselgehr 160; 6651 Häselgehr</t>
  </si>
  <si>
    <t>Steeg 30 a; 6655 Steeg</t>
  </si>
  <si>
    <t>Steeg 30; 6655 Steeg</t>
  </si>
  <si>
    <t>Oberdorf 4; 6611 Heiterwang</t>
  </si>
  <si>
    <t>Oberdorf 13; 6611 Heiterwang</t>
  </si>
  <si>
    <t>Angerweg 14; 6673 Grän</t>
  </si>
  <si>
    <t>Dorfstraße 1; 6673 Grän</t>
  </si>
  <si>
    <t>Loach 1; 6671 Weißenbach/Lech</t>
  </si>
  <si>
    <t>Kirchplatz 3; 6671 Weißenbach am Lech</t>
  </si>
  <si>
    <t>Äule 1; 6642 Stanzach</t>
  </si>
  <si>
    <t>Dorf 1; 6642 Stanzach</t>
  </si>
  <si>
    <t>Nesselwängle 77; 6672 Nesselwängle</t>
  </si>
  <si>
    <t>Kirchhof 58; 6621 Bichlbach</t>
  </si>
  <si>
    <t>Fernpaßstraße 27; 6633 Biberwier</t>
  </si>
  <si>
    <t>Holzgau 45; 6654 Holzgau</t>
  </si>
  <si>
    <t>Schulweg 10; 6600 Ehenbichl</t>
  </si>
  <si>
    <t>Wies 13; 6677 Wies</t>
  </si>
  <si>
    <t>Schattwald 41; 6677 Schattwald</t>
  </si>
  <si>
    <t>Berwang 132; 6622 Berwang</t>
  </si>
  <si>
    <t>Berwang 82; 6622 Berwang</t>
  </si>
  <si>
    <t>Forchach 41; 6670 Forchach</t>
  </si>
  <si>
    <t>Elmen 2; 6644 Elmen</t>
  </si>
  <si>
    <t>Hofstatt 85; 6600 Musau</t>
  </si>
  <si>
    <t>Mühlbachsiedlung 221; 6280 Rohrberg</t>
  </si>
  <si>
    <t>Rohr 22; 6280 Rohrberg</t>
  </si>
  <si>
    <t>Pankrazbergstraße 1; 6264 Fügenberg</t>
  </si>
  <si>
    <t>Pfarrer-Hörbst-Platz 1; 6200 Jenbach</t>
  </si>
  <si>
    <t>Pfarrer-Hörbst-Platz 1/1; 6200 Jenbach</t>
  </si>
  <si>
    <t>Pfarrer-Krapf-Straße 393; 6290 Mayrhofen</t>
  </si>
  <si>
    <t>Persal 210; 6292 Finkenberg</t>
  </si>
  <si>
    <t>Dorf 140; 6292 Finkenberg</t>
  </si>
  <si>
    <t>Johann-Sponring-Straße 80; 6283 Schwendau</t>
  </si>
  <si>
    <t>Lenzengasse 3; 6275 Stumm</t>
  </si>
  <si>
    <t>Lanersbach 359; 6293 Tux</t>
  </si>
  <si>
    <t>Rohrerstraße 13; 6280 Zell/Ziller</t>
  </si>
  <si>
    <t>Unterdorf 2; 6280 Zell/Ziller</t>
  </si>
  <si>
    <t>Großriedstraße 6; 6273 Ried/Zillertal</t>
  </si>
  <si>
    <t>Oberdorf 68; 6261 Strass/Zillertal</t>
  </si>
  <si>
    <t>Oberdorf 68; 6261 Strass im Zillertal</t>
  </si>
  <si>
    <t>Sankt Margarethen 105; 6220 Buch</t>
  </si>
  <si>
    <t>Seebergstraße 7; 6213 Pertisau</t>
  </si>
  <si>
    <t>Dorfstraße 28; 6212 Eben/Achensee</t>
  </si>
  <si>
    <t>Kirchboden 15; 6123 Vomperbach</t>
  </si>
  <si>
    <t>Dorfplatz 1; 6123 Terfens</t>
  </si>
  <si>
    <t>Schulweg 3; 6271 Uderns</t>
  </si>
  <si>
    <t>Dorf 66; 6210 Wiesing</t>
  </si>
  <si>
    <t>Kirchstraße 9; 6123 Terfens</t>
  </si>
  <si>
    <t>Dorf 40 c; 6260 Bruck/Ziller</t>
  </si>
  <si>
    <t>Dorf 40a; 6260 Bruck/Ziller</t>
  </si>
  <si>
    <t>Gerlos 141; 6281 Gerlos</t>
  </si>
  <si>
    <t>Pfeifferanger 1; 6262 Schlitters</t>
  </si>
  <si>
    <t>Dorfstraße 9; 6262 Schlitters</t>
  </si>
  <si>
    <t>Dorf 128; 6283 Schwendau</t>
  </si>
  <si>
    <t>Gallzein 58 a; 6222 Gallzein</t>
  </si>
  <si>
    <t>Gallzein 58a; 6222 Gallzein</t>
  </si>
  <si>
    <t>Wiesenhofweg 8; 6133 Weerberg</t>
  </si>
  <si>
    <t>Gerlosberg 42; 6280 Gerlosberg</t>
  </si>
  <si>
    <t>Brandberg 13; 6290 Brandberg</t>
  </si>
  <si>
    <t>Dörfl 360; 6278 Hainzenberg</t>
  </si>
  <si>
    <t>Ramsau 238; 6284 Ramsau/Zillertal</t>
  </si>
  <si>
    <t>Johannes-Messner-Weg 2; 6130 Schwaz</t>
  </si>
  <si>
    <t>Burgstall 356 c; 6290 Schwendau</t>
  </si>
  <si>
    <t>Stummerberg 48; 6276 Stummerberg</t>
  </si>
  <si>
    <t>Dorfstraße 15; 6275 Stumm</t>
  </si>
  <si>
    <t>Steinberg am Rofan 29; 6215 Steinberg/Rofan</t>
  </si>
  <si>
    <t>Steinberg am Rofan 69; 6215 Steinberg am Rofan</t>
  </si>
  <si>
    <t>Zellbergeben 22; 6277 Zellbergeben</t>
  </si>
  <si>
    <t>Dornauberg 28; 6295 Ginzling</t>
  </si>
  <si>
    <t>Josef-Mühlbacher-Straße 20; 6200 Jenbach</t>
  </si>
  <si>
    <t>Blaike 6; 6176 Völs</t>
  </si>
  <si>
    <t>Grillparzerstraße 4; 6020 Innsbruck</t>
  </si>
  <si>
    <t>Müllerstraße 55; 6020 Wilten</t>
  </si>
  <si>
    <t>Kapuzinergasse 4 a; 6020 Innsbruck</t>
  </si>
  <si>
    <t>Reichenauer Straße 15; 6020 Pradl</t>
  </si>
  <si>
    <t>Pradler Straße 27; 6020 Innsbruck</t>
  </si>
  <si>
    <t>Dr.-Sigismund-Epp-Weg 6; 6020 Hötting</t>
  </si>
  <si>
    <t>Mößlgasse 6; 6020 Amras</t>
  </si>
  <si>
    <t>Mößlgasse 6; 6020 Innsbruck</t>
  </si>
  <si>
    <t>Schneeburggasse 24; 6020 Hötting</t>
  </si>
  <si>
    <t>Pembaurstraße 31; 6020 Pradl</t>
  </si>
  <si>
    <t>Pembaurstraße 31/33; 6020 Pradl</t>
  </si>
  <si>
    <t>Zeughausgasse 1; 6020 Innsbruck</t>
  </si>
  <si>
    <t>Marzellweg 6; 6458 Vent</t>
  </si>
  <si>
    <t>Karres 91; 6462 Karres</t>
  </si>
  <si>
    <t>Windegg 11; 6463 Karrösten</t>
  </si>
  <si>
    <t>Dorf 2; 6463 Karrösten</t>
  </si>
  <si>
    <t>Hinterseberweg 1; 6460 Imst</t>
  </si>
  <si>
    <t>Schulweg 2; 6433 Oetz</t>
  </si>
  <si>
    <t>Anton-Draxl-Weg 11; 6424 Silz</t>
  </si>
  <si>
    <t>Vogeltennenstraße 21; 6460 Imst</t>
  </si>
  <si>
    <t>St. Andrä 28; 9974 St.Andrä</t>
  </si>
  <si>
    <t>Scheibeweg 277; 6072 Lans</t>
  </si>
  <si>
    <t>Schulhausplatz 2; 6500 Landeck</t>
  </si>
  <si>
    <t>Prandtauerweg 19; 6500 Landeck</t>
  </si>
  <si>
    <t>Knappenanger 26; 6130 Schwaz</t>
  </si>
  <si>
    <t>Tessenberg 1; 9919 Tessenberg</t>
  </si>
  <si>
    <t>Fiecht 1 a; 6134 Fiecht</t>
  </si>
  <si>
    <t>Schützenweg 20; 6134 Vomp</t>
  </si>
  <si>
    <t>Dr. Franz Stumpf-Straße 2 a; 6300 Wörgl</t>
  </si>
  <si>
    <t>Sennereiweg 3; 6363 Westendorf</t>
  </si>
  <si>
    <t>Obere Dorfstraße 50; 6533 Fiss</t>
  </si>
  <si>
    <t>Martinsbühel 6; 6170 Zirl</t>
  </si>
  <si>
    <t>Peter-Siegmair-Straße 15 a; 6176 Völs</t>
  </si>
  <si>
    <t>Hans-Maier-Straße 3; 6020 Mühlau</t>
  </si>
  <si>
    <t>Bruggfeldstraße 5; 6500 Landeck</t>
  </si>
  <si>
    <t>Bruggfeldstraße 23; 6500 Landeck</t>
  </si>
  <si>
    <t>KR Martin Pichler-Straße 6; 6300 Wörgl</t>
  </si>
  <si>
    <t>Obermarktstraße 51; 6410 Telfs</t>
  </si>
  <si>
    <t>Müllerstraße 38; 6020 Wilten</t>
  </si>
  <si>
    <t>Radetzkystraße 43 d; 6020 Pradl</t>
  </si>
  <si>
    <t>Einfahrt Mitte 427; 6290 Mayrhofen</t>
  </si>
  <si>
    <t>Pfarrgasse 16 a; 6460 Imst</t>
  </si>
  <si>
    <t>Obermarkt 77; 6600 Reutte</t>
  </si>
  <si>
    <t>Jerzens 27; 6474 Jerzens</t>
  </si>
  <si>
    <t>Niedermauern Straße 13; 9972 Virgen</t>
  </si>
  <si>
    <t>Lanersbach 353; 6293 Tux</t>
  </si>
  <si>
    <t>Kirchweg 7; 6262 Schlitters</t>
  </si>
  <si>
    <t>Marktplatz 2; 6170 Zirl</t>
  </si>
  <si>
    <t>Bühelstraße 20; 6170 Zirl</t>
  </si>
  <si>
    <t>Ried i.O. 137; 6531 Ried im Oberinntal</t>
  </si>
  <si>
    <t>Kirchplatz 2; 6426 Roppen</t>
  </si>
  <si>
    <t>Michael-Gaismair-Straße 4; 6020 Wilten</t>
  </si>
  <si>
    <t>Ried i.O. 176; 6531 Ried/Oberinntal</t>
  </si>
  <si>
    <t>HNr. 176; 6531 Ried im Oberinntal</t>
  </si>
  <si>
    <t>Turmstraße 8; 6430 Ötztal-Bahnhof</t>
  </si>
  <si>
    <t>Grins 68; 6591 Grins</t>
  </si>
  <si>
    <t>FKII2023</t>
  </si>
  <si>
    <t>EWZL2021</t>
  </si>
  <si>
    <t>Version 01-2024</t>
  </si>
  <si>
    <t>Betriebskindergarten</t>
  </si>
  <si>
    <t>Seebergasse</t>
  </si>
  <si>
    <t>2/5</t>
  </si>
  <si>
    <t>Seebergasse 2/5; 6020 Innsbruck</t>
  </si>
  <si>
    <t>Betriebskinderkrippe</t>
  </si>
  <si>
    <t>Neuhauserstraße 7; 6020 Innsbruck</t>
  </si>
  <si>
    <t>info@maxundmoritz-imst.at</t>
  </si>
  <si>
    <t>AT76 3699 0000 0633 9584</t>
  </si>
  <si>
    <t>0512-563333</t>
  </si>
  <si>
    <t>Kinderkrippe Hulla Hupp Innsbruck</t>
  </si>
  <si>
    <t>obmann.kindergruppe.hullahupp@gmail.com</t>
  </si>
  <si>
    <t>Bahnstraße 9; 6166 Fulpmes</t>
  </si>
  <si>
    <t>+43 677-64562235</t>
  </si>
  <si>
    <t>AT45 3620 0000 0032 0101</t>
  </si>
  <si>
    <t>Verein Schülerheim Skimittelschule Neustift</t>
  </si>
  <si>
    <t>AT52 3632 2000 0722 9354</t>
  </si>
  <si>
    <t>AT89 3633 6000 0242 4596</t>
  </si>
  <si>
    <t>0664-88783940</t>
  </si>
  <si>
    <t>Dorf 1; 6167 Neustift/Stubaital</t>
  </si>
  <si>
    <t>verwaltung@oberhofen-inntal.gv.at</t>
  </si>
  <si>
    <t>AT83 3632 2000 0722 0163</t>
  </si>
  <si>
    <t>Kinderkrippe Kirchdorf i.T.  Glückskäfer</t>
  </si>
  <si>
    <t>AT71 3626 4000 0024 3071</t>
  </si>
  <si>
    <t>Spielgruppe Kramsach Ich und Du Eltern-Kind-Zentrum Kramsach und Umgebung</t>
  </si>
  <si>
    <t>langkampfen@kleinefarm.eu</t>
  </si>
  <si>
    <t>AT72 2050 6000 0002 6187</t>
  </si>
  <si>
    <t>Kinderkrippe Kundl KUKI</t>
  </si>
  <si>
    <t>kk-kuki@tsn.at</t>
  </si>
  <si>
    <t>Kindergarten Kundl KUKI</t>
  </si>
  <si>
    <t>kg-kuki@tsn.at</t>
  </si>
  <si>
    <t>Kinderkrippe Vomp Dorf</t>
  </si>
  <si>
    <t>0676-7436856</t>
  </si>
  <si>
    <t>050 6300 5815</t>
  </si>
  <si>
    <t>kbafep-zams@tsn.at</t>
  </si>
  <si>
    <t>Raststätte Mils GmbH</t>
  </si>
  <si>
    <t>AT83 3632 2000 0722 0551</t>
  </si>
  <si>
    <t>+43 (0)5244 6103625</t>
  </si>
  <si>
    <t>Mühler Straße 38; 6600 Reutte</t>
  </si>
  <si>
    <t>Kinderkrippe Sistrans</t>
  </si>
  <si>
    <t>kk-sistrans@tsn.at</t>
  </si>
  <si>
    <t>AT18 3699 0000 0632 6078</t>
  </si>
  <si>
    <t>24/62</t>
  </si>
  <si>
    <t>Grillparzerstraße 24/62; 6330 Kufstein</t>
  </si>
  <si>
    <t>Hort Zams Gemeinde</t>
  </si>
  <si>
    <t>Römerstraße 16; 6103 Reith b.Seefeld</t>
  </si>
  <si>
    <t>AT93 3633 9000 0104 4684</t>
  </si>
  <si>
    <t>Hort Kirchdorf iT. KAPA Kinderstube</t>
  </si>
  <si>
    <t>Sanatoriumstraße</t>
  </si>
  <si>
    <t>Sanatoriumstraße 43; 6511 Zams</t>
  </si>
  <si>
    <t>Spielgruppe Kramsach Marienkäfer Eltern-Kind-Zentrum Kramsach und Umgebung</t>
  </si>
  <si>
    <t>AT22 3624 1000 0042 0026</t>
  </si>
  <si>
    <t>AT76 3635 3000 0042 0240</t>
  </si>
  <si>
    <t>050 6300 5830</t>
  </si>
  <si>
    <t>050 6300 5825</t>
  </si>
  <si>
    <t>0664/258 75 54</t>
  </si>
  <si>
    <t>AT10 3632 2000 0722 3126</t>
  </si>
  <si>
    <t>buchhaltung@wattenberg.gv.at</t>
  </si>
  <si>
    <t>0664-1921867</t>
  </si>
  <si>
    <t>AT07 3633 9000 0104 7299</t>
  </si>
  <si>
    <t>05253-5070</t>
  </si>
  <si>
    <t>06602811988</t>
  </si>
  <si>
    <t>AT02 3626 4000 0022 0160</t>
  </si>
  <si>
    <t>St. Jakob in Haus</t>
  </si>
  <si>
    <t>Dorf 11; 6392 St. Jakob in Haus</t>
  </si>
  <si>
    <t>+43 (0)5352 6900460</t>
  </si>
  <si>
    <t>050 6300 5810</t>
  </si>
  <si>
    <t>050 6300 5835</t>
  </si>
  <si>
    <t>+43 (0)5376 523140</t>
  </si>
  <si>
    <t>AT70 3635 8000 0392 0568</t>
  </si>
  <si>
    <t>050 6300 5805</t>
  </si>
  <si>
    <t>Kindergarten Fendels Fendler AdLERNest</t>
  </si>
  <si>
    <t>+43 (0)5472 20732</t>
  </si>
  <si>
    <t>Kindergarten Nußdorf-Debant Pestalozzistraße 4a</t>
  </si>
  <si>
    <t>AT25 3636 8000 0722 0007</t>
  </si>
  <si>
    <t>Pestalozzistraße</t>
  </si>
  <si>
    <t>4a</t>
  </si>
  <si>
    <t>Pestalozzistraße 4a; 6020 Pradl</t>
  </si>
  <si>
    <t>04876-821051</t>
  </si>
  <si>
    <t>Dorf 45; 9912 Anras</t>
  </si>
  <si>
    <t>AT22 3636 8000 0702 0241</t>
  </si>
  <si>
    <t>AT19 3636 8000 0712 0884</t>
  </si>
  <si>
    <t>+43 (0)664 75106940</t>
  </si>
  <si>
    <t>+43 (0)5674 520530</t>
  </si>
  <si>
    <t>+43 (0)5673 530515</t>
  </si>
  <si>
    <t>Johann-Sponring-Straße 80; 6283 Hippach</t>
  </si>
  <si>
    <t>gemeinde@schlitters.tirol.gv.at</t>
  </si>
  <si>
    <t>+43 (0)660 2900235</t>
  </si>
  <si>
    <t>Zellbergeben 31; 6277 Zellberg</t>
  </si>
  <si>
    <t>Elisabeth von Mayerhof´sche Stiftung</t>
  </si>
  <si>
    <t>Dr.-Sigismund-Epp-Weg 6; 6020 Innsbruck</t>
  </si>
  <si>
    <t>AT51 3699 0000 0633 1789</t>
  </si>
  <si>
    <t>Kindergarten Obsteig Schneggenhausen</t>
  </si>
  <si>
    <t>0664-2501105</t>
  </si>
  <si>
    <t>Tessenberg 1; 9919 Heinfels</t>
  </si>
  <si>
    <t>0676-6020405</t>
  </si>
  <si>
    <t>050 6300 5201</t>
  </si>
  <si>
    <t>05238-54001-173</t>
  </si>
  <si>
    <t>Kinderkrippe Kramsach ich+du Eltern-Kind-Zentrum Kramsach uU</t>
  </si>
  <si>
    <t>Voldöpp 37; 6233 Kramsach</t>
  </si>
  <si>
    <t>kk-ich+du@tsn.at</t>
  </si>
  <si>
    <t>Hort Elbigenalp EKIZ Lechtal s'Coolio</t>
  </si>
  <si>
    <t>ho-scoolio@tsn.at</t>
  </si>
  <si>
    <t>AT66 3699 0000 0914 1706</t>
  </si>
  <si>
    <t>Kindergarten Neustift Waldkindergarten</t>
  </si>
  <si>
    <t>Falbeson 10; 6167 Neustift im Stubaital</t>
  </si>
  <si>
    <t>ken.703098@tsn.at</t>
  </si>
  <si>
    <t>Hort Schwaz Hans Sachs</t>
  </si>
  <si>
    <t>Franz-Josef-Straße 26; 6130 Schwaz</t>
  </si>
  <si>
    <t>ken.709097@tsn.at</t>
  </si>
  <si>
    <t>Kinderkrippe Innsbruck Casa dei Bambini Caritas</t>
  </si>
  <si>
    <t>kk-bambini@tsn.at</t>
  </si>
  <si>
    <t>Kinderkrippe Schlitters</t>
  </si>
  <si>
    <t>kk-schlitters@tsn.at</t>
  </si>
  <si>
    <t>Kinderkrippe Kirchdorf i.T. Erpfendorf Glückskäfer</t>
  </si>
  <si>
    <t xml:space="preserve"> Dorf 33; 6383 Kirchdorf in Tiro</t>
  </si>
  <si>
    <t>kk-erpfendorf@tsn.at</t>
  </si>
  <si>
    <t>AT18 3626 4001 0024 3071</t>
  </si>
  <si>
    <t>Kinderkrippe Jenbach Tratzbergsiedlung</t>
  </si>
  <si>
    <t>Tratzbergsiedlung 1; 6200 Jenbach</t>
  </si>
  <si>
    <t>kk-tratzberg@tsn.at</t>
  </si>
  <si>
    <t>05244-6930-90</t>
  </si>
  <si>
    <t>Kinderkrippe Innsbruck Tiergartenstraße ISD</t>
  </si>
  <si>
    <t>Tiergartenstraße 60; 6020 Innsbruck</t>
  </si>
  <si>
    <t>kk-tiergartenstrasse@tsn.at</t>
  </si>
  <si>
    <t>Kindergarten Jenbach Tratzbergsiedlung</t>
  </si>
  <si>
    <t>kg-tratzberg@tsn.at</t>
  </si>
  <si>
    <t>05244-6930-60</t>
  </si>
  <si>
    <t>Kindergarten Kufstein Lindenallee</t>
  </si>
  <si>
    <t>Lindenallee 2; 6330 Kufstein</t>
  </si>
  <si>
    <t>kg-kufstein-lindenallee@tsn.at</t>
  </si>
  <si>
    <t>05372-602186</t>
  </si>
  <si>
    <t>Hort Prutz</t>
  </si>
  <si>
    <t>Kugelgasse 1; 6522 Prutz</t>
  </si>
  <si>
    <t>ho-prutz@tsn.at</t>
  </si>
  <si>
    <t>Hort Oberhofen im Inntal</t>
  </si>
  <si>
    <t>Schulweg 9; 6406 Oberhofen im Inntal</t>
  </si>
  <si>
    <t>+43 5262 62747-70</t>
  </si>
  <si>
    <t>Hort Schwaz Johannes Messner</t>
  </si>
  <si>
    <t>Johannes-Messner-Weg 8; 6130 Schwaz</t>
  </si>
  <si>
    <t>ho-schwaz-messner@tsn.at</t>
  </si>
  <si>
    <t>Kinderkrippe Innsbruck gekki Gerichtskinderkrippe</t>
  </si>
  <si>
    <t>Maximilianstraße 4;6020 Innsbruck</t>
  </si>
  <si>
    <t>kk-gekki@tsn.at</t>
  </si>
  <si>
    <t>0677/61756906</t>
  </si>
  <si>
    <t>Kinderkrippe Völs Ringelbiez</t>
  </si>
  <si>
    <t>kk-ringelbiez@tsn.at</t>
  </si>
  <si>
    <t>Kindergarten Thaur Waldkindergarten</t>
  </si>
  <si>
    <t>Stollenstraße 40; 6065 Thaur</t>
  </si>
  <si>
    <t>kg-thaur-wald@tsn.at</t>
  </si>
  <si>
    <t>Kinderkrippe Kirchberg KAPA Kinderstube Aschau</t>
  </si>
  <si>
    <t>Aschau Dorf 62; 6365 Kirchberg in Tiro</t>
  </si>
  <si>
    <t>kk-kirchberg-aschau@tsn.at</t>
  </si>
  <si>
    <t xml:space="preserve">Bachlechnerstraße 26; 6020 Innsbruck </t>
  </si>
  <si>
    <t>kg-ibk-inderau@tsn.at</t>
  </si>
  <si>
    <t>Kinderkrippe Sautens</t>
  </si>
  <si>
    <t>kk-sautens@tsn.at</t>
  </si>
  <si>
    <t>2024/25</t>
  </si>
  <si>
    <t>Förderung von Stützstunden
gemäß § 38b lit. a TKKG - Finanzkraft 2024</t>
  </si>
  <si>
    <r>
      <t xml:space="preserve">
   </t>
    </r>
    <r>
      <rPr>
        <u/>
        <sz val="10"/>
        <color theme="1"/>
        <rFont val="Century Gothic"/>
        <family val="2"/>
      </rPr>
      <t>Hinweise zum Befüllen des Meldeformulars:</t>
    </r>
    <r>
      <rPr>
        <sz val="10"/>
        <color theme="1"/>
        <rFont val="Century Gothic"/>
        <family val="2"/>
      </rPr>
      <t xml:space="preserve">
1.)
Als Erhalter der Einrichtung: Bitte befüllen Sie alle violetten Felder und vor allem das Feld für die Wochenstunden.
2.)
Bei einem Feld mit Auswahlliste wählen Sie bitte ein passendes Attribut aus. 
Freie Eingaben sind hier leider nicht möglich. 
3.)
Bitte bestätigen Sie die sachliche Richtigkeit mit händischer Unterschrift des vertretungsbefugten Organs (öffentliche Erhalter: 
öffentliche Erhalter: BürgermeisterIn                                                                         private Erhalter: Obmann/Obfrau je nach Statuten
4.)
Bitte übermitteln Sie digitale Unterlagen direkt online. Sie finden den </t>
    </r>
    <r>
      <rPr>
        <b/>
        <sz val="10"/>
        <color theme="1"/>
        <rFont val="Century Gothic"/>
        <family val="2"/>
      </rPr>
      <t>Zugang</t>
    </r>
    <r>
      <rPr>
        <sz val="10"/>
        <color theme="1"/>
        <rFont val="Century Gothic"/>
        <family val="2"/>
      </rPr>
      <t xml:space="preserve"> zur Einreichung in der </t>
    </r>
    <r>
      <rPr>
        <b/>
        <sz val="10"/>
        <color theme="1"/>
        <rFont val="Century Gothic"/>
        <family val="2"/>
      </rPr>
      <t>Förderzusage.</t>
    </r>
    <r>
      <rPr>
        <sz val="10"/>
        <color theme="1"/>
        <rFont val="Century Gothic"/>
        <family val="2"/>
      </rPr>
      <t xml:space="preserve"> Originale können auch per Post an die Fachabteilung </t>
    </r>
    <r>
      <rPr>
        <b/>
        <sz val="10"/>
        <color theme="1"/>
        <rFont val="Century Gothic"/>
        <family val="2"/>
      </rPr>
      <t>Elementarbildung und allgemeines Bildungswesen</t>
    </r>
    <r>
      <rPr>
        <sz val="10"/>
        <color theme="1"/>
        <rFont val="Century Gothic"/>
        <family val="2"/>
      </rPr>
      <t xml:space="preserve"> oder als </t>
    </r>
    <r>
      <rPr>
        <b/>
        <sz val="10"/>
        <color theme="1"/>
        <rFont val="Century Gothic"/>
        <family val="2"/>
      </rPr>
      <t>Anhang per Mail</t>
    </r>
    <r>
      <rPr>
        <sz val="10"/>
        <color theme="1"/>
        <rFont val="Century Gothic"/>
        <family val="2"/>
      </rPr>
      <t xml:space="preserve"> (im PDF-Format) an die </t>
    </r>
    <r>
      <rPr>
        <b/>
        <sz val="10"/>
        <color theme="1"/>
        <rFont val="Century Gothic"/>
        <family val="2"/>
      </rPr>
      <t>elementarbildung-meldung@tirol.gv.at</t>
    </r>
    <r>
      <rPr>
        <sz val="10"/>
        <color theme="1"/>
        <rFont val="Century Gothic"/>
        <family val="2"/>
      </rPr>
      <t xml:space="preserve"> gesendet werden.
5.)
Bei Fragen wenden Sie sich bitte an Ihre*n zuständige*n Sachbearbeiter*in
für Inklusion in der Fachabteilung </t>
    </r>
    <r>
      <rPr>
        <b/>
        <sz val="10"/>
        <color theme="1"/>
        <rFont val="Century Gothic"/>
        <family val="2"/>
      </rPr>
      <t>Elementarbildung und allgemeines Bildungswesen</t>
    </r>
    <r>
      <rPr>
        <sz val="10"/>
        <color theme="1"/>
        <rFont val="Century Gothic"/>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</si>
</sst>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_-;\-* #,##0.00\ _€_-;_-* &quot;-&quot;??\ _€_-;_-@_-"/>
    <numFmt numFmtId="165" formatCode="_-* #,##0.00\ &quot;€&quot;_-;\-* #,##0.00\ &quot;€&quot;_-;_-* &quot;-&quot;??\ &quot;€&quot;_-;_-@_-"/>
    <numFmt numFmtId="166" formatCode="&quot;€&quot;\ #,##0.00"/>
    <numFmt numFmtId="167" formatCode="#,##0_ ;[Red]\-#,##0\ "/>
    <numFmt numFmtId="168" formatCode="#,##0.00_ ;[Red]\-#,##0.00\ "/>
    <numFmt numFmtId="169" formatCode="_(* #,##0.00_);_(* \(#,##0.00\);_(* &quot;-&quot;??_);_(@_)"/>
    <numFmt numFmtId="170" formatCode="[$-1010C07]dd\.mm\.yy"/>
  </numFmts>
  <fonts count="8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entury Gothic"/>
      <family val="2"/>
    </font>
    <font>
      <b/>
      <sz val="10"/>
      <color theme="1"/>
      <name val="Century Gothic"/>
      <family val="2"/>
    </font>
    <font>
      <sz val="11"/>
      <color indexed="8"/>
      <name val="Calibri"/>
      <family val="2"/>
      <scheme val="minor"/>
    </font>
    <font>
      <sz val="12"/>
      <color indexed="8"/>
      <name val="Arial Narrow"/>
      <family val="2"/>
    </font>
    <font>
      <sz val="12"/>
      <color indexed="9"/>
      <name val="Arial Narrow"/>
      <family val="2"/>
    </font>
    <font>
      <b/>
      <sz val="12"/>
      <color indexed="63"/>
      <name val="Arial Narrow"/>
      <family val="2"/>
    </font>
    <font>
      <b/>
      <sz val="12"/>
      <color indexed="52"/>
      <name val="Arial Narrow"/>
      <family val="2"/>
    </font>
    <font>
      <sz val="12"/>
      <color indexed="62"/>
      <name val="Arial Narrow"/>
      <family val="2"/>
    </font>
    <font>
      <b/>
      <sz val="12"/>
      <color indexed="8"/>
      <name val="Arial Narrow"/>
      <family val="2"/>
    </font>
    <font>
      <i/>
      <sz val="12"/>
      <color indexed="23"/>
      <name val="Arial Narrow"/>
      <family val="2"/>
    </font>
    <font>
      <sz val="12"/>
      <color indexed="17"/>
      <name val="Arial Narrow"/>
      <family val="2"/>
    </font>
    <font>
      <u/>
      <sz val="10"/>
      <color indexed="12"/>
      <name val="Arial"/>
      <family val="2"/>
    </font>
    <font>
      <sz val="10"/>
      <name val="MS Sans Serif"/>
      <family val="2"/>
    </font>
    <font>
      <sz val="10"/>
      <name val="Arial"/>
      <family val="2"/>
    </font>
    <font>
      <sz val="12"/>
      <color indexed="60"/>
      <name val="Arial Narrow"/>
      <family val="2"/>
    </font>
    <font>
      <sz val="12"/>
      <color indexed="20"/>
      <name val="Arial Narrow"/>
      <family val="2"/>
    </font>
    <font>
      <b/>
      <sz val="15"/>
      <color indexed="56"/>
      <name val="Arial Narrow"/>
      <family val="2"/>
    </font>
    <font>
      <b/>
      <sz val="13"/>
      <color indexed="56"/>
      <name val="Arial Narrow"/>
      <family val="2"/>
    </font>
    <font>
      <b/>
      <sz val="11"/>
      <color indexed="56"/>
      <name val="Arial Narrow"/>
      <family val="2"/>
    </font>
    <font>
      <b/>
      <sz val="18"/>
      <color indexed="56"/>
      <name val="Cambria"/>
      <family val="2"/>
    </font>
    <font>
      <sz val="12"/>
      <color indexed="52"/>
      <name val="Arial Narrow"/>
      <family val="2"/>
    </font>
    <font>
      <sz val="12"/>
      <color indexed="10"/>
      <name val="Arial Narrow"/>
      <family val="2"/>
    </font>
    <font>
      <b/>
      <sz val="12"/>
      <color indexed="9"/>
      <name val="Arial Narrow"/>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Century Gothic"/>
      <family val="2"/>
    </font>
    <font>
      <b/>
      <sz val="10"/>
      <name val="Century Gothic"/>
      <family val="2"/>
    </font>
    <font>
      <b/>
      <sz val="10"/>
      <color rgb="FFFF0000"/>
      <name val="Century Gothic"/>
      <family val="2"/>
    </font>
    <font>
      <sz val="10"/>
      <color rgb="FFFF0000"/>
      <name val="Century Gothic"/>
      <family val="2"/>
    </font>
    <font>
      <sz val="12"/>
      <color rgb="FFFF0000"/>
      <name val="Century Gothic"/>
      <family val="2"/>
    </font>
    <font>
      <b/>
      <i/>
      <sz val="10"/>
      <color rgb="FFFF0000"/>
      <name val="Century Gothic"/>
      <family val="2"/>
    </font>
    <font>
      <b/>
      <sz val="16"/>
      <color rgb="FFFF0000"/>
      <name val="Century Gothic"/>
      <family val="2"/>
    </font>
    <font>
      <b/>
      <u/>
      <sz val="10"/>
      <color theme="1"/>
      <name val="Century Gothic"/>
      <family val="2"/>
    </font>
    <font>
      <b/>
      <i/>
      <sz val="10"/>
      <color theme="1"/>
      <name val="Century Gothic"/>
      <family val="2"/>
    </font>
    <font>
      <sz val="8"/>
      <name val="Century Gothic"/>
      <family val="2"/>
    </font>
    <font>
      <b/>
      <i/>
      <sz val="10"/>
      <name val="Century Gothic"/>
      <family val="2"/>
    </font>
    <font>
      <sz val="10"/>
      <name val="Arial"/>
      <family val="2"/>
    </font>
    <font>
      <u/>
      <sz val="10"/>
      <color theme="1"/>
      <name val="Century Gothic"/>
      <family val="2"/>
    </font>
    <font>
      <sz val="10"/>
      <color theme="0"/>
      <name val="Century Gothic"/>
      <family val="2"/>
    </font>
    <font>
      <b/>
      <sz val="10"/>
      <color theme="0"/>
      <name val="Century Gothic"/>
      <family val="2"/>
    </font>
    <font>
      <sz val="18"/>
      <color rgb="FFFF0000"/>
      <name val="Century Gothic"/>
      <family val="2"/>
    </font>
    <font>
      <sz val="9"/>
      <color theme="1"/>
      <name val="Calibri"/>
      <family val="2"/>
      <scheme val="minor"/>
    </font>
    <font>
      <b/>
      <sz val="9"/>
      <color theme="1"/>
      <name val="Calibri"/>
      <family val="2"/>
      <scheme val="minor"/>
    </font>
    <font>
      <sz val="10"/>
      <color rgb="FF000000"/>
      <name val="Arial"/>
      <family val="2"/>
    </font>
    <font>
      <b/>
      <sz val="11"/>
      <name val="Century Gothic"/>
      <family val="2"/>
    </font>
    <font>
      <b/>
      <sz val="10"/>
      <color rgb="FF000000"/>
      <name val="Arial"/>
      <family val="2"/>
    </font>
    <font>
      <b/>
      <sz val="11"/>
      <color indexed="8"/>
      <name val="Calibri"/>
      <family val="2"/>
      <scheme val="minor"/>
    </font>
    <font>
      <b/>
      <sz val="14"/>
      <color rgb="FFFF0000"/>
      <name val="Century Gothic"/>
      <family val="2"/>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92D050"/>
        <bgColor indexed="64"/>
      </patternFill>
    </fill>
    <fill>
      <patternFill patternType="solid">
        <fgColor rgb="FFFFC000"/>
        <bgColor indexed="64"/>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indexed="47"/>
        <bgColor indexed="64"/>
      </patternFill>
    </fill>
    <fill>
      <patternFill patternType="solid">
        <fgColor theme="0" tint="-0.249977111117893"/>
        <bgColor indexed="64"/>
      </patternFill>
    </fill>
    <fill>
      <patternFill patternType="solid">
        <fgColor rgb="FFFF0000"/>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right/>
      <top style="thin">
        <color indexed="64"/>
      </top>
      <bottom/>
      <diagonal/>
    </border>
    <border>
      <left/>
      <right style="thin">
        <color indexed="64"/>
      </right>
      <top/>
      <bottom/>
      <diagonal/>
    </border>
    <border>
      <left style="thin">
        <color rgb="FF999999"/>
      </left>
      <right/>
      <top/>
      <bottom/>
      <diagonal/>
    </border>
    <border>
      <left style="thin">
        <color rgb="FF999999"/>
      </left>
      <right style="thin">
        <color rgb="FF999999"/>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999999"/>
      </left>
      <right/>
      <top style="medium">
        <color indexed="64"/>
      </top>
      <bottom style="medium">
        <color indexed="64"/>
      </bottom>
      <diagonal/>
    </border>
    <border>
      <left style="thin">
        <color rgb="FF999999"/>
      </left>
      <right style="thin">
        <color rgb="FF999999"/>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78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0" fontId="21" fillId="34"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42" borderId="0" applyNumberFormat="0" applyBorder="0" applyAlignment="0" applyProtection="0"/>
    <xf numFmtId="0" fontId="21" fillId="37" borderId="0" applyNumberFormat="0" applyBorder="0" applyAlignment="0" applyProtection="0"/>
    <xf numFmtId="0" fontId="21" fillId="40" borderId="0" applyNumberFormat="0" applyBorder="0" applyAlignment="0" applyProtection="0"/>
    <xf numFmtId="0" fontId="21" fillId="43" borderId="0" applyNumberFormat="0" applyBorder="0" applyAlignment="0" applyProtection="0"/>
    <xf numFmtId="0" fontId="22" fillId="44"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50"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51" borderId="0" applyNumberFormat="0" applyBorder="0" applyAlignment="0" applyProtection="0"/>
    <xf numFmtId="0" fontId="23" fillId="52" borderId="10" applyNumberFormat="0" applyAlignment="0" applyProtection="0"/>
    <xf numFmtId="0" fontId="24" fillId="52" borderId="11" applyNumberFormat="0" applyAlignment="0" applyProtection="0"/>
    <xf numFmtId="0" fontId="25" fillId="39" borderId="11" applyNumberFormat="0" applyAlignment="0" applyProtection="0"/>
    <xf numFmtId="0" fontId="26" fillId="0" borderId="12" applyNumberFormat="0" applyFill="0" applyAlignment="0" applyProtection="0"/>
    <xf numFmtId="0" fontId="27" fillId="0" borderId="0" applyNumberFormat="0" applyFill="0" applyBorder="0" applyAlignment="0" applyProtection="0"/>
    <xf numFmtId="0" fontId="28" fillId="36" borderId="0" applyNumberFormat="0" applyBorder="0" applyAlignment="0" applyProtection="0"/>
    <xf numFmtId="0" fontId="29" fillId="0" borderId="0" applyNumberForma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0" fontId="32" fillId="53" borderId="0" applyNumberFormat="0" applyBorder="0" applyAlignment="0" applyProtection="0"/>
    <xf numFmtId="0" fontId="31" fillId="54" borderId="13" applyNumberFormat="0" applyFont="0" applyAlignment="0" applyProtection="0"/>
    <xf numFmtId="0" fontId="1" fillId="8" borderId="8" applyNumberFormat="0" applyFont="0" applyAlignment="0" applyProtection="0"/>
    <xf numFmtId="9" fontId="31" fillId="0" borderId="0" applyFont="0" applyFill="0" applyBorder="0" applyAlignment="0" applyProtection="0"/>
    <xf numFmtId="0" fontId="33" fillId="35" borderId="0" applyNumberFormat="0" applyBorder="0" applyAlignment="0" applyProtection="0"/>
    <xf numFmtId="0" fontId="31" fillId="0" borderId="0"/>
    <xf numFmtId="0" fontId="30" fillId="0" borderId="0"/>
    <xf numFmtId="0" fontId="30" fillId="0" borderId="0"/>
    <xf numFmtId="0" fontId="20" fillId="0" borderId="0"/>
    <xf numFmtId="0" fontId="31" fillId="0" borderId="0"/>
    <xf numFmtId="0" fontId="1" fillId="0" borderId="0"/>
    <xf numFmtId="0" fontId="1" fillId="0" borderId="0"/>
    <xf numFmtId="0" fontId="34" fillId="0" borderId="14" applyNumberFormat="0" applyFill="0" applyAlignment="0" applyProtection="0"/>
    <xf numFmtId="0" fontId="35" fillId="0" borderId="15" applyNumberFormat="0" applyFill="0" applyAlignment="0" applyProtection="0"/>
    <xf numFmtId="0" fontId="36" fillId="0" borderId="16"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7" applyNumberFormat="0" applyFill="0" applyAlignment="0" applyProtection="0"/>
    <xf numFmtId="0" fontId="39" fillId="0" borderId="0" applyNumberFormat="0" applyFill="0" applyBorder="0" applyAlignment="0" applyProtection="0"/>
    <xf numFmtId="0" fontId="40" fillId="55" borderId="18" applyNumberFormat="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3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3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3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31" fillId="0" borderId="0"/>
    <xf numFmtId="0" fontId="1" fillId="0" borderId="0"/>
    <xf numFmtId="0" fontId="41" fillId="34" borderId="0" applyNumberFormat="0" applyBorder="0" applyAlignment="0" applyProtection="0"/>
    <xf numFmtId="0" fontId="41" fillId="35" borderId="0" applyNumberFormat="0" applyBorder="0" applyAlignment="0" applyProtection="0"/>
    <xf numFmtId="0" fontId="41" fillId="36" borderId="0" applyNumberFormat="0" applyBorder="0" applyAlignment="0" applyProtection="0"/>
    <xf numFmtId="0" fontId="41"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37" borderId="0" applyNumberFormat="0" applyBorder="0" applyAlignment="0" applyProtection="0"/>
    <xf numFmtId="0" fontId="41" fillId="40" borderId="0" applyNumberFormat="0" applyBorder="0" applyAlignment="0" applyProtection="0"/>
    <xf numFmtId="0" fontId="41" fillId="43" borderId="0" applyNumberFormat="0" applyBorder="0" applyAlignment="0" applyProtection="0"/>
    <xf numFmtId="0" fontId="42" fillId="44" borderId="0" applyNumberFormat="0" applyBorder="0" applyAlignment="0" applyProtection="0"/>
    <xf numFmtId="0" fontId="42" fillId="41" borderId="0" applyNumberFormat="0" applyBorder="0" applyAlignment="0" applyProtection="0"/>
    <xf numFmtId="0" fontId="42" fillId="42" borderId="0" applyNumberFormat="0" applyBorder="0" applyAlignment="0" applyProtection="0"/>
    <xf numFmtId="0" fontId="42" fillId="45" borderId="0" applyNumberFormat="0" applyBorder="0" applyAlignment="0" applyProtection="0"/>
    <xf numFmtId="0" fontId="42" fillId="46" borderId="0" applyNumberFormat="0" applyBorder="0" applyAlignment="0" applyProtection="0"/>
    <xf numFmtId="0" fontId="42" fillId="47" borderId="0" applyNumberFormat="0" applyBorder="0" applyAlignment="0" applyProtection="0"/>
    <xf numFmtId="0" fontId="42" fillId="48" borderId="0" applyNumberFormat="0" applyBorder="0" applyAlignment="0" applyProtection="0"/>
    <xf numFmtId="0" fontId="42" fillId="49" borderId="0" applyNumberFormat="0" applyBorder="0" applyAlignment="0" applyProtection="0"/>
    <xf numFmtId="0" fontId="42" fillId="50" borderId="0" applyNumberFormat="0" applyBorder="0" applyAlignment="0" applyProtection="0"/>
    <xf numFmtId="0" fontId="42" fillId="45" borderId="0" applyNumberFormat="0" applyBorder="0" applyAlignment="0" applyProtection="0"/>
    <xf numFmtId="0" fontId="42" fillId="46" borderId="0" applyNumberFormat="0" applyBorder="0" applyAlignment="0" applyProtection="0"/>
    <xf numFmtId="0" fontId="42" fillId="51" borderId="0" applyNumberFormat="0" applyBorder="0" applyAlignment="0" applyProtection="0"/>
    <xf numFmtId="0" fontId="43" fillId="52" borderId="10" applyNumberFormat="0" applyAlignment="0" applyProtection="0"/>
    <xf numFmtId="0" fontId="44" fillId="52" borderId="11" applyNumberFormat="0" applyAlignment="0" applyProtection="0"/>
    <xf numFmtId="0" fontId="45" fillId="39" borderId="11" applyNumberFormat="0" applyAlignment="0" applyProtection="0"/>
    <xf numFmtId="0" fontId="46" fillId="0" borderId="12" applyNumberFormat="0" applyFill="0" applyAlignment="0" applyProtection="0"/>
    <xf numFmtId="0" fontId="47" fillId="0" borderId="0" applyNumberFormat="0" applyFill="0" applyBorder="0" applyAlignment="0" applyProtection="0"/>
    <xf numFmtId="0" fontId="48" fillId="36" borderId="0" applyNumberFormat="0" applyBorder="0" applyAlignment="0" applyProtection="0"/>
    <xf numFmtId="43" fontId="30" fillId="0" borderId="0" applyFont="0" applyFill="0" applyBorder="0" applyAlignment="0" applyProtection="0"/>
    <xf numFmtId="43" fontId="31" fillId="0" borderId="0" applyFont="0" applyFill="0" applyBorder="0" applyAlignment="0" applyProtection="0"/>
    <xf numFmtId="0" fontId="49" fillId="53" borderId="0" applyNumberFormat="0" applyBorder="0" applyAlignment="0" applyProtection="0"/>
    <xf numFmtId="0" fontId="50" fillId="35" borderId="0" applyNumberFormat="0" applyBorder="0" applyAlignment="0" applyProtection="0"/>
    <xf numFmtId="0" fontId="30" fillId="0" borderId="0"/>
    <xf numFmtId="0" fontId="1" fillId="0" borderId="0"/>
    <xf numFmtId="0" fontId="51" fillId="0" borderId="14" applyNumberFormat="0" applyFill="0" applyAlignment="0" applyProtection="0"/>
    <xf numFmtId="0" fontId="52" fillId="0" borderId="15" applyNumberFormat="0" applyFill="0" applyAlignment="0" applyProtection="0"/>
    <xf numFmtId="0" fontId="53" fillId="0" borderId="16" applyNumberFormat="0" applyFill="0" applyAlignment="0" applyProtection="0"/>
    <xf numFmtId="0" fontId="53" fillId="0" borderId="0" applyNumberFormat="0" applyFill="0" applyBorder="0" applyAlignment="0" applyProtection="0"/>
    <xf numFmtId="0" fontId="37" fillId="0" borderId="0" applyNumberFormat="0" applyFill="0" applyBorder="0" applyAlignment="0" applyProtection="0"/>
    <xf numFmtId="0" fontId="54" fillId="0" borderId="17" applyNumberFormat="0" applyFill="0" applyAlignment="0" applyProtection="0"/>
    <xf numFmtId="0" fontId="55" fillId="0" borderId="0" applyNumberFormat="0" applyFill="0" applyBorder="0" applyAlignment="0" applyProtection="0"/>
    <xf numFmtId="0" fontId="56" fillId="55" borderId="18" applyNumberForma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3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54" borderId="13" applyNumberFormat="0" applyFont="0" applyAlignment="0" applyProtection="0"/>
    <xf numFmtId="0" fontId="1" fillId="0" borderId="0"/>
    <xf numFmtId="0" fontId="31" fillId="0" borderId="0"/>
    <xf numFmtId="0" fontId="1" fillId="0" borderId="0"/>
    <xf numFmtId="0" fontId="3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xf numFmtId="9" fontId="20"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165" fontId="20"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31" fillId="0" borderId="0"/>
    <xf numFmtId="43" fontId="31" fillId="0" borderId="0" applyFont="0" applyFill="0" applyBorder="0" applyAlignment="0" applyProtection="0"/>
    <xf numFmtId="9" fontId="31" fillId="0" borderId="0" applyFont="0" applyFill="0" applyBorder="0" applyAlignment="0" applyProtection="0"/>
    <xf numFmtId="0" fontId="31" fillId="8" borderId="8" applyNumberFormat="0" applyFont="0" applyAlignment="0" applyProtection="0"/>
    <xf numFmtId="0" fontId="30" fillId="0" borderId="0"/>
    <xf numFmtId="0" fontId="1" fillId="0" borderId="0"/>
    <xf numFmtId="0" fontId="1" fillId="0" borderId="0"/>
    <xf numFmtId="0" fontId="31" fillId="0" borderId="0"/>
    <xf numFmtId="0" fontId="31" fillId="0" borderId="0"/>
    <xf numFmtId="43" fontId="31" fillId="0" borderId="0" applyFont="0" applyFill="0" applyBorder="0" applyAlignment="0" applyProtection="0"/>
    <xf numFmtId="0" fontId="68" fillId="0" borderId="0"/>
    <xf numFmtId="0" fontId="1" fillId="0" borderId="0"/>
    <xf numFmtId="43" fontId="1" fillId="0" borderId="0" applyFont="0" applyFill="0" applyBorder="0" applyAlignment="0" applyProtection="0"/>
    <xf numFmtId="0" fontId="1" fillId="8" borderId="8" applyNumberFormat="0" applyFont="0" applyAlignment="0" applyProtection="0"/>
    <xf numFmtId="0" fontId="31" fillId="0" borderId="0"/>
    <xf numFmtId="169" fontId="31" fillId="0" borderId="0" applyFont="0" applyFill="0" applyBorder="0" applyAlignment="0" applyProtection="0"/>
    <xf numFmtId="169" fontId="31" fillId="0" borderId="0" applyFont="0" applyFill="0" applyBorder="0" applyAlignment="0" applyProtection="0"/>
    <xf numFmtId="169" fontId="3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cellStyleXfs>
  <cellXfs count="119">
    <xf numFmtId="0" fontId="0" fillId="0" borderId="0" xfId="0"/>
    <xf numFmtId="0" fontId="18" fillId="0" borderId="0" xfId="0" applyFont="1"/>
    <xf numFmtId="0" fontId="57" fillId="0" borderId="0" xfId="0" applyFont="1" applyFill="1" applyBorder="1" applyAlignment="1" applyProtection="1">
      <alignment vertical="center"/>
      <protection hidden="1"/>
    </xf>
    <xf numFmtId="0" fontId="57" fillId="0" borderId="0" xfId="0" applyFont="1" applyFill="1" applyBorder="1" applyAlignment="1" applyProtection="1">
      <alignment horizontal="center" vertical="center"/>
      <protection hidden="1"/>
    </xf>
    <xf numFmtId="0" fontId="18" fillId="0" borderId="0" xfId="0" applyFont="1" applyAlignment="1">
      <alignment horizontal="center"/>
    </xf>
    <xf numFmtId="1" fontId="57" fillId="0" borderId="0" xfId="5767" applyNumberFormat="1" applyFont="1" applyAlignment="1" applyProtection="1">
      <alignment horizontal="center" vertical="center"/>
    </xf>
    <xf numFmtId="0" fontId="57" fillId="0" borderId="0" xfId="5767" applyFont="1" applyAlignment="1" applyProtection="1">
      <alignment horizontal="center" vertical="center"/>
    </xf>
    <xf numFmtId="0" fontId="18" fillId="0" borderId="23" xfId="0" applyFont="1" applyFill="1" applyBorder="1" applyAlignment="1" applyProtection="1">
      <alignment vertical="center"/>
      <protection hidden="1"/>
    </xf>
    <xf numFmtId="10" fontId="57" fillId="0" borderId="0" xfId="5768" applyNumberFormat="1" applyFont="1" applyFill="1" applyBorder="1" applyAlignment="1">
      <alignment horizontal="center"/>
    </xf>
    <xf numFmtId="0" fontId="57" fillId="0" borderId="23" xfId="0" applyFont="1" applyFill="1" applyBorder="1" applyAlignment="1" applyProtection="1">
      <alignment horizontal="center" vertical="center"/>
      <protection hidden="1"/>
    </xf>
    <xf numFmtId="0" fontId="62" fillId="0" borderId="0" xfId="5768" applyFont="1" applyFill="1" applyBorder="1" applyAlignment="1">
      <alignment horizontal="center"/>
    </xf>
    <xf numFmtId="0" fontId="58" fillId="57" borderId="0" xfId="5767" applyFont="1" applyFill="1" applyAlignment="1" applyProtection="1">
      <alignment horizontal="center" vertical="center"/>
    </xf>
    <xf numFmtId="9" fontId="57" fillId="0" borderId="0" xfId="5768" applyNumberFormat="1" applyFont="1" applyFill="1" applyBorder="1" applyAlignment="1">
      <alignment horizontal="center"/>
    </xf>
    <xf numFmtId="0" fontId="19" fillId="59" borderId="23" xfId="0" applyFont="1" applyFill="1" applyBorder="1" applyAlignment="1" applyProtection="1">
      <alignment vertical="center"/>
      <protection hidden="1"/>
    </xf>
    <xf numFmtId="0" fontId="57" fillId="59" borderId="0" xfId="0" applyFont="1" applyFill="1" applyBorder="1" applyAlignment="1" applyProtection="1">
      <alignment vertical="center"/>
      <protection hidden="1"/>
    </xf>
    <xf numFmtId="0" fontId="61" fillId="59" borderId="0" xfId="0" applyFont="1" applyFill="1" applyBorder="1" applyAlignment="1" applyProtection="1">
      <alignment vertical="center" wrapText="1"/>
      <protection hidden="1"/>
    </xf>
    <xf numFmtId="0" fontId="61" fillId="59" borderId="19" xfId="0" applyFont="1" applyFill="1" applyBorder="1" applyAlignment="1" applyProtection="1">
      <alignment vertical="center" wrapText="1"/>
      <protection hidden="1"/>
    </xf>
    <xf numFmtId="166" fontId="57" fillId="59" borderId="0" xfId="0" applyNumberFormat="1" applyFont="1" applyFill="1" applyBorder="1" applyAlignment="1" applyProtection="1">
      <alignment horizontal="center" vertical="center"/>
      <protection hidden="1"/>
    </xf>
    <xf numFmtId="0" fontId="57" fillId="59" borderId="0" xfId="0" applyFont="1" applyFill="1" applyBorder="1" applyAlignment="1" applyProtection="1">
      <alignment horizontal="center" vertical="center"/>
      <protection hidden="1"/>
    </xf>
    <xf numFmtId="0" fontId="57" fillId="59" borderId="23" xfId="0" applyFont="1" applyFill="1" applyBorder="1" applyAlignment="1" applyProtection="1">
      <alignment horizontal="center" vertical="center"/>
      <protection hidden="1"/>
    </xf>
    <xf numFmtId="166" fontId="57" fillId="59" borderId="0" xfId="5757" applyNumberFormat="1" applyFont="1" applyFill="1" applyBorder="1" applyAlignment="1" applyProtection="1">
      <alignment horizontal="center" vertical="center"/>
      <protection hidden="1"/>
    </xf>
    <xf numFmtId="0" fontId="57" fillId="59" borderId="19" xfId="0" applyFont="1" applyFill="1" applyBorder="1" applyAlignment="1" applyProtection="1">
      <alignment horizontal="center" vertical="center"/>
      <protection hidden="1"/>
    </xf>
    <xf numFmtId="0" fontId="19" fillId="59" borderId="0" xfId="0" applyFont="1" applyFill="1" applyBorder="1" applyAlignment="1" applyProtection="1">
      <alignment vertical="center"/>
      <protection hidden="1"/>
    </xf>
    <xf numFmtId="10" fontId="57" fillId="59" borderId="0" xfId="5758" applyNumberFormat="1" applyFont="1" applyFill="1" applyBorder="1" applyAlignment="1" applyProtection="1">
      <alignment horizontal="center" vertical="center"/>
      <protection hidden="1"/>
    </xf>
    <xf numFmtId="0" fontId="18" fillId="59" borderId="23" xfId="0" applyFont="1" applyFill="1" applyBorder="1" applyAlignment="1" applyProtection="1">
      <alignment vertical="center"/>
      <protection hidden="1"/>
    </xf>
    <xf numFmtId="0" fontId="18" fillId="0" borderId="0" xfId="0" applyFont="1" applyFill="1" applyBorder="1" applyAlignment="1" applyProtection="1">
      <alignment vertical="center"/>
      <protection hidden="1"/>
    </xf>
    <xf numFmtId="0" fontId="18" fillId="59" borderId="0" xfId="0" applyFont="1" applyFill="1" applyBorder="1" applyAlignment="1" applyProtection="1">
      <alignment vertical="center"/>
      <protection hidden="1"/>
    </xf>
    <xf numFmtId="0" fontId="18" fillId="59" borderId="19" xfId="0" applyFont="1" applyFill="1" applyBorder="1" applyAlignment="1" applyProtection="1">
      <alignment vertical="center"/>
      <protection hidden="1"/>
    </xf>
    <xf numFmtId="0" fontId="18" fillId="0" borderId="19" xfId="0" applyFont="1" applyFill="1" applyBorder="1" applyAlignment="1" applyProtection="1">
      <alignment vertical="center"/>
      <protection hidden="1"/>
    </xf>
    <xf numFmtId="0" fontId="18" fillId="0" borderId="0" xfId="0" applyFont="1" applyFill="1"/>
    <xf numFmtId="43" fontId="18" fillId="0" borderId="0" xfId="0" applyNumberFormat="1" applyFont="1" applyFill="1" applyBorder="1" applyAlignment="1" applyProtection="1">
      <alignment vertical="center"/>
      <protection hidden="1"/>
    </xf>
    <xf numFmtId="0" fontId="18" fillId="0" borderId="0" xfId="0" applyFont="1" applyFill="1" applyBorder="1" applyAlignment="1" applyProtection="1">
      <alignment horizontal="left" vertical="center"/>
      <protection hidden="1"/>
    </xf>
    <xf numFmtId="43" fontId="18" fillId="0" borderId="0" xfId="5757" applyFont="1" applyFill="1" applyBorder="1" applyAlignment="1" applyProtection="1">
      <alignment vertical="center"/>
      <protection hidden="1"/>
    </xf>
    <xf numFmtId="0" fontId="59" fillId="0" borderId="0" xfId="0" applyFont="1" applyFill="1" applyAlignment="1">
      <alignment horizontal="center" vertical="center"/>
    </xf>
    <xf numFmtId="0" fontId="18" fillId="0" borderId="0" xfId="0" applyFont="1" applyAlignment="1">
      <alignment horizontal="center" vertical="center"/>
    </xf>
    <xf numFmtId="0" fontId="64" fillId="0" borderId="0" xfId="0" applyFont="1" applyBorder="1" applyAlignment="1">
      <alignment horizontal="center" vertical="center"/>
    </xf>
    <xf numFmtId="0" fontId="59" fillId="0" borderId="0" xfId="0" applyFont="1" applyAlignment="1">
      <alignment horizontal="left" vertical="center"/>
    </xf>
    <xf numFmtId="0" fontId="64" fillId="0" borderId="0" xfId="0" applyFont="1" applyAlignment="1">
      <alignment horizontal="center" vertical="center"/>
    </xf>
    <xf numFmtId="0" fontId="19" fillId="0" borderId="0" xfId="0" applyFont="1" applyFill="1" applyBorder="1" applyAlignment="1" applyProtection="1">
      <alignment vertical="center"/>
      <protection hidden="1"/>
    </xf>
    <xf numFmtId="0" fontId="65" fillId="59" borderId="0" xfId="0" applyFont="1" applyFill="1" applyBorder="1" applyAlignment="1" applyProtection="1">
      <alignment vertical="center"/>
      <protection hidden="1"/>
    </xf>
    <xf numFmtId="0" fontId="65" fillId="0" borderId="0" xfId="0" applyFont="1" applyFill="1" applyBorder="1" applyAlignment="1" applyProtection="1">
      <alignment vertical="center"/>
      <protection hidden="1"/>
    </xf>
    <xf numFmtId="0" fontId="66" fillId="59" borderId="0" xfId="0" applyFont="1" applyFill="1" applyBorder="1" applyAlignment="1" applyProtection="1">
      <alignment horizontal="right" vertical="center"/>
      <protection hidden="1"/>
    </xf>
    <xf numFmtId="0" fontId="62" fillId="59" borderId="0" xfId="0" applyFont="1" applyFill="1" applyBorder="1" applyAlignment="1" applyProtection="1">
      <alignment vertical="center"/>
      <protection hidden="1"/>
    </xf>
    <xf numFmtId="0" fontId="65" fillId="59" borderId="23" xfId="0" applyFont="1" applyFill="1" applyBorder="1" applyAlignment="1" applyProtection="1">
      <alignment vertical="center"/>
      <protection hidden="1"/>
    </xf>
    <xf numFmtId="166" fontId="67" fillId="59" borderId="23" xfId="0" applyNumberFormat="1" applyFont="1" applyFill="1" applyBorder="1" applyAlignment="1" applyProtection="1">
      <alignment horizontal="center" vertical="center"/>
      <protection hidden="1"/>
    </xf>
    <xf numFmtId="43" fontId="59" fillId="0" borderId="0" xfId="5757" applyFont="1" applyBorder="1" applyAlignment="1" applyProtection="1">
      <alignment horizontal="center"/>
    </xf>
    <xf numFmtId="0" fontId="0" fillId="0" borderId="0" xfId="0"/>
    <xf numFmtId="0" fontId="57" fillId="0" borderId="0" xfId="5767" applyNumberFormat="1" applyFont="1" applyBorder="1" applyAlignment="1" applyProtection="1">
      <alignment horizontal="center"/>
    </xf>
    <xf numFmtId="0" fontId="58" fillId="0" borderId="0" xfId="5767" applyFont="1" applyBorder="1" applyAlignment="1" applyProtection="1">
      <alignment horizontal="center"/>
    </xf>
    <xf numFmtId="0" fontId="58" fillId="57" borderId="0" xfId="5767" applyFont="1" applyFill="1" applyBorder="1" applyAlignment="1" applyProtection="1">
      <alignment horizontal="center" vertical="center"/>
    </xf>
    <xf numFmtId="0" fontId="19" fillId="56" borderId="0" xfId="0" applyFont="1" applyFill="1" applyAlignment="1" applyProtection="1">
      <alignment horizontal="center" vertical="center"/>
    </xf>
    <xf numFmtId="0" fontId="0" fillId="0" borderId="0" xfId="0"/>
    <xf numFmtId="167" fontId="58" fillId="0" borderId="0" xfId="0" applyNumberFormat="1" applyFont="1" applyFill="1" applyBorder="1" applyAlignment="1" applyProtection="1">
      <alignment horizontal="center" vertical="center"/>
    </xf>
    <xf numFmtId="167" fontId="58" fillId="0" borderId="0" xfId="5767" applyNumberFormat="1" applyFont="1" applyFill="1" applyBorder="1" applyAlignment="1" applyProtection="1">
      <alignment horizontal="center"/>
    </xf>
    <xf numFmtId="0" fontId="0" fillId="0" borderId="0" xfId="0"/>
    <xf numFmtId="167" fontId="58" fillId="33" borderId="0" xfId="5767" applyNumberFormat="1" applyFont="1" applyFill="1" applyBorder="1" applyAlignment="1" applyProtection="1">
      <alignment horizontal="center"/>
    </xf>
    <xf numFmtId="43" fontId="57" fillId="0" borderId="0" xfId="5757" applyFont="1" applyBorder="1" applyAlignment="1" applyProtection="1">
      <alignment horizontal="center"/>
    </xf>
    <xf numFmtId="168" fontId="59" fillId="0" borderId="0" xfId="5767" applyNumberFormat="1" applyFont="1" applyBorder="1" applyAlignment="1" applyProtection="1">
      <alignment horizontal="center"/>
    </xf>
    <xf numFmtId="0" fontId="58" fillId="60" borderId="0" xfId="0" applyFont="1" applyFill="1" applyAlignment="1" applyProtection="1">
      <alignment horizontal="center" vertical="center"/>
    </xf>
    <xf numFmtId="168" fontId="59" fillId="60" borderId="0" xfId="5767" applyNumberFormat="1" applyFont="1" applyFill="1" applyBorder="1" applyAlignment="1" applyProtection="1">
      <alignment horizontal="center"/>
    </xf>
    <xf numFmtId="0" fontId="59" fillId="60" borderId="0" xfId="5767" applyFont="1" applyFill="1" applyBorder="1" applyAlignment="1" applyProtection="1">
      <alignment horizontal="center"/>
    </xf>
    <xf numFmtId="14" fontId="57" fillId="61" borderId="20" xfId="0" applyNumberFormat="1" applyFont="1" applyFill="1" applyBorder="1" applyAlignment="1" applyProtection="1">
      <alignment horizontal="center" vertical="center"/>
      <protection locked="0"/>
    </xf>
    <xf numFmtId="14" fontId="57" fillId="59" borderId="0" xfId="0" applyNumberFormat="1" applyFont="1" applyFill="1" applyBorder="1" applyAlignment="1" applyProtection="1">
      <alignment horizontal="center" vertical="center"/>
      <protection hidden="1"/>
    </xf>
    <xf numFmtId="2" fontId="57" fillId="58" borderId="20" xfId="0" applyNumberFormat="1" applyFont="1" applyFill="1" applyBorder="1" applyAlignment="1" applyProtection="1">
      <alignment horizontal="center" vertical="center"/>
      <protection locked="0"/>
    </xf>
    <xf numFmtId="0" fontId="70" fillId="59" borderId="0" xfId="0" applyFont="1" applyFill="1" applyBorder="1" applyAlignment="1" applyProtection="1">
      <alignment vertical="center"/>
      <protection hidden="1"/>
    </xf>
    <xf numFmtId="0" fontId="71" fillId="59" borderId="0" xfId="0" applyFont="1" applyFill="1" applyBorder="1" applyAlignment="1" applyProtection="1">
      <alignment vertical="center"/>
      <protection hidden="1"/>
    </xf>
    <xf numFmtId="14" fontId="58" fillId="0" borderId="20" xfId="0" applyNumberFormat="1" applyFont="1" applyFill="1" applyBorder="1" applyAlignment="1" applyProtection="1">
      <alignment horizontal="center" vertical="center"/>
      <protection locked="0"/>
    </xf>
    <xf numFmtId="0" fontId="59" fillId="59" borderId="0" xfId="0" applyFont="1" applyFill="1" applyBorder="1" applyAlignment="1" applyProtection="1">
      <alignment horizontal="left" vertical="center" wrapText="1"/>
      <protection hidden="1"/>
    </xf>
    <xf numFmtId="0" fontId="60" fillId="59" borderId="0" xfId="0" applyFont="1" applyFill="1" applyBorder="1" applyAlignment="1" applyProtection="1">
      <alignment vertical="center"/>
      <protection hidden="1"/>
    </xf>
    <xf numFmtId="43" fontId="58" fillId="0" borderId="0" xfId="5757" applyFont="1" applyBorder="1" applyAlignment="1" applyProtection="1">
      <alignment horizontal="center"/>
    </xf>
    <xf numFmtId="167" fontId="73" fillId="62" borderId="25" xfId="0" applyNumberFormat="1" applyFont="1" applyFill="1" applyBorder="1"/>
    <xf numFmtId="3" fontId="74" fillId="0" borderId="26" xfId="0" applyNumberFormat="1" applyFont="1" applyBorder="1"/>
    <xf numFmtId="0" fontId="57" fillId="59" borderId="22" xfId="0" applyFont="1" applyFill="1" applyBorder="1" applyAlignment="1" applyProtection="1">
      <alignment horizontal="center" vertical="center"/>
    </xf>
    <xf numFmtId="0" fontId="57" fillId="59" borderId="0" xfId="0" applyFont="1" applyFill="1" applyBorder="1" applyAlignment="1" applyProtection="1">
      <alignment horizontal="center" vertical="center"/>
    </xf>
    <xf numFmtId="0" fontId="57" fillId="0" borderId="0" xfId="0" applyFont="1" applyFill="1" applyBorder="1" applyAlignment="1" applyProtection="1">
      <alignment horizontal="center" vertical="center"/>
    </xf>
    <xf numFmtId="0" fontId="0" fillId="0" borderId="0" xfId="0"/>
    <xf numFmtId="0" fontId="0" fillId="0" borderId="0" xfId="0" applyFill="1"/>
    <xf numFmtId="43" fontId="58" fillId="0" borderId="28" xfId="5757" applyFont="1" applyBorder="1" applyAlignment="1" applyProtection="1">
      <alignment horizontal="center"/>
    </xf>
    <xf numFmtId="0" fontId="57" fillId="0" borderId="27" xfId="5767" applyFont="1" applyFill="1" applyBorder="1" applyAlignment="1" applyProtection="1">
      <alignment horizontal="center" vertical="center"/>
    </xf>
    <xf numFmtId="3" fontId="74" fillId="0" borderId="31" xfId="0" applyNumberFormat="1" applyFont="1" applyBorder="1"/>
    <xf numFmtId="167" fontId="73" fillId="62" borderId="30" xfId="0" applyNumberFormat="1" applyFont="1" applyFill="1" applyBorder="1"/>
    <xf numFmtId="0" fontId="58" fillId="0" borderId="29" xfId="5767" applyFont="1" applyFill="1" applyBorder="1" applyAlignment="1" applyProtection="1">
      <alignment horizontal="center" vertical="center"/>
    </xf>
    <xf numFmtId="167" fontId="73" fillId="62" borderId="25" xfId="0" applyNumberFormat="1" applyFont="1" applyFill="1" applyBorder="1"/>
    <xf numFmtId="3" fontId="74" fillId="0" borderId="26" xfId="0" applyNumberFormat="1" applyFont="1" applyBorder="1"/>
    <xf numFmtId="0" fontId="75" fillId="0" borderId="0" xfId="41" applyFont="1" applyAlignment="1">
      <alignment horizontal="center"/>
    </xf>
    <xf numFmtId="0" fontId="20" fillId="0" borderId="0" xfId="41"/>
    <xf numFmtId="0" fontId="75" fillId="0" borderId="0" xfId="41" applyFont="1"/>
    <xf numFmtId="170" fontId="75" fillId="0" borderId="0" xfId="41" applyNumberFormat="1" applyFont="1"/>
    <xf numFmtId="1" fontId="19" fillId="63" borderId="32" xfId="0" applyNumberFormat="1" applyFont="1" applyFill="1" applyBorder="1" applyAlignment="1" applyProtection="1">
      <alignment horizontal="center" vertical="center" wrapText="1"/>
      <protection locked="0"/>
    </xf>
    <xf numFmtId="0" fontId="19" fillId="63" borderId="33" xfId="0" applyFont="1" applyFill="1" applyBorder="1" applyAlignment="1" applyProtection="1">
      <alignment horizontal="center" vertical="center"/>
      <protection locked="0"/>
    </xf>
    <xf numFmtId="10" fontId="57" fillId="59" borderId="0" xfId="5758" applyNumberFormat="1" applyFont="1" applyFill="1" applyBorder="1" applyAlignment="1" applyProtection="1">
      <alignment horizontal="center" vertical="center"/>
    </xf>
    <xf numFmtId="0" fontId="75" fillId="60" borderId="0" xfId="41" applyFont="1" applyFill="1"/>
    <xf numFmtId="0" fontId="19" fillId="59" borderId="0" xfId="0" applyFont="1" applyFill="1" applyBorder="1" applyAlignment="1" applyProtection="1">
      <alignment vertical="center" wrapText="1"/>
      <protection hidden="1"/>
    </xf>
    <xf numFmtId="0" fontId="18" fillId="0" borderId="0" xfId="0" applyFont="1" applyFill="1" applyBorder="1" applyAlignment="1" applyProtection="1">
      <alignment horizontal="center" vertical="center"/>
      <protection locked="0"/>
    </xf>
    <xf numFmtId="0" fontId="57" fillId="58" borderId="20" xfId="0" applyFont="1" applyFill="1" applyBorder="1" applyAlignment="1" applyProtection="1">
      <alignment horizontal="center" vertical="center"/>
      <protection locked="0"/>
    </xf>
    <xf numFmtId="0" fontId="18" fillId="58" borderId="24" xfId="1828" applyFont="1" applyFill="1" applyBorder="1" applyAlignment="1" applyProtection="1">
      <alignment horizontal="center" vertical="center"/>
      <protection locked="0"/>
    </xf>
    <xf numFmtId="0" fontId="57" fillId="58" borderId="0" xfId="0" applyFont="1" applyFill="1" applyBorder="1" applyAlignment="1" applyProtection="1">
      <alignment horizontal="center" vertical="center"/>
      <protection locked="0"/>
    </xf>
    <xf numFmtId="14" fontId="58" fillId="58" borderId="20" xfId="0" applyNumberFormat="1" applyFont="1" applyFill="1" applyBorder="1" applyAlignment="1" applyProtection="1">
      <alignment horizontal="center" vertical="center"/>
      <protection locked="0"/>
    </xf>
    <xf numFmtId="14" fontId="57" fillId="58" borderId="20" xfId="0" applyNumberFormat="1" applyFont="1" applyFill="1" applyBorder="1" applyAlignment="1" applyProtection="1">
      <alignment horizontal="center" vertical="center"/>
      <protection locked="0"/>
    </xf>
    <xf numFmtId="166" fontId="58" fillId="0" borderId="21" xfId="0" applyNumberFormat="1" applyFont="1" applyFill="1" applyBorder="1" applyAlignment="1" applyProtection="1">
      <alignment horizontal="center" vertical="center"/>
      <protection hidden="1"/>
    </xf>
    <xf numFmtId="166" fontId="76" fillId="0" borderId="21" xfId="0" applyNumberFormat="1" applyFont="1" applyFill="1" applyBorder="1" applyAlignment="1" applyProtection="1">
      <alignment horizontal="center" vertical="center"/>
      <protection hidden="1"/>
    </xf>
    <xf numFmtId="0" fontId="57" fillId="58" borderId="19" xfId="0" applyFont="1" applyFill="1" applyBorder="1" applyAlignment="1" applyProtection="1">
      <alignment horizontal="center" vertical="center"/>
      <protection locked="0"/>
    </xf>
    <xf numFmtId="14" fontId="57" fillId="0" borderId="0" xfId="0" applyNumberFormat="1" applyFont="1" applyFill="1" applyBorder="1" applyAlignment="1" applyProtection="1">
      <alignment horizontal="center" vertical="center"/>
      <protection locked="0"/>
    </xf>
    <xf numFmtId="0" fontId="57" fillId="0" borderId="0" xfId="0" applyFont="1" applyFill="1" applyBorder="1" applyAlignment="1" applyProtection="1">
      <alignment horizontal="center" vertical="center"/>
      <protection locked="0"/>
    </xf>
    <xf numFmtId="0" fontId="59" fillId="0" borderId="0" xfId="0" applyFont="1" applyFill="1"/>
    <xf numFmtId="0" fontId="18" fillId="64" borderId="0" xfId="0" applyFont="1" applyFill="1" applyBorder="1" applyAlignment="1" applyProtection="1">
      <alignment vertical="center"/>
      <protection hidden="1"/>
    </xf>
    <xf numFmtId="0" fontId="76" fillId="59" borderId="0" xfId="0" applyFont="1" applyFill="1" applyBorder="1" applyAlignment="1" applyProtection="1">
      <alignment horizontal="center" vertical="center"/>
      <protection hidden="1"/>
    </xf>
    <xf numFmtId="0" fontId="75" fillId="64" borderId="0" xfId="41" applyFont="1" applyFill="1"/>
    <xf numFmtId="0" fontId="20" fillId="64" borderId="0" xfId="41" applyFill="1"/>
    <xf numFmtId="0" fontId="59" fillId="59" borderId="0" xfId="0" applyFont="1" applyFill="1" applyBorder="1" applyAlignment="1" applyProtection="1">
      <alignment vertical="center"/>
      <protection hidden="1"/>
    </xf>
    <xf numFmtId="2" fontId="59" fillId="58" borderId="20" xfId="0" applyNumberFormat="1" applyFont="1" applyFill="1" applyBorder="1" applyAlignment="1" applyProtection="1">
      <alignment horizontal="center" vertical="center"/>
      <protection locked="0"/>
    </xf>
    <xf numFmtId="0" fontId="78" fillId="0" borderId="0" xfId="41" applyFont="1"/>
    <xf numFmtId="0" fontId="77" fillId="0" borderId="0" xfId="41" applyFont="1" applyAlignment="1">
      <alignment horizontal="center"/>
    </xf>
    <xf numFmtId="0" fontId="79" fillId="0" borderId="0" xfId="0" applyFont="1" applyFill="1" applyBorder="1" applyAlignment="1" applyProtection="1">
      <alignment horizontal="center" vertical="center" wrapText="1"/>
      <protection hidden="1"/>
    </xf>
    <xf numFmtId="0" fontId="63" fillId="0" borderId="0" xfId="0" applyFont="1" applyFill="1" applyBorder="1" applyAlignment="1" applyProtection="1">
      <alignment horizontal="center" vertical="center" wrapText="1"/>
      <protection hidden="1"/>
    </xf>
    <xf numFmtId="0" fontId="59" fillId="59" borderId="0" xfId="0" applyFont="1" applyFill="1" applyBorder="1" applyAlignment="1" applyProtection="1">
      <alignment horizontal="left" vertical="center" wrapText="1"/>
      <protection hidden="1"/>
    </xf>
    <xf numFmtId="0" fontId="72" fillId="0" borderId="0" xfId="0" applyFont="1" applyFill="1" applyBorder="1" applyAlignment="1" applyProtection="1">
      <alignment horizontal="center" vertical="center" textRotation="90"/>
      <protection hidden="1"/>
    </xf>
    <xf numFmtId="0" fontId="18" fillId="59" borderId="23" xfId="0" applyFont="1" applyFill="1" applyBorder="1" applyAlignment="1" applyProtection="1">
      <alignment horizontal="left" vertical="top" wrapText="1"/>
      <protection hidden="1"/>
    </xf>
    <xf numFmtId="0" fontId="18" fillId="59" borderId="0" xfId="0" applyFont="1" applyFill="1" applyBorder="1" applyAlignment="1" applyProtection="1">
      <alignment horizontal="left" vertical="top" wrapText="1"/>
      <protection hidden="1"/>
    </xf>
  </cellXfs>
  <cellStyles count="5783">
    <cellStyle name="20 % - Akzent1" xfId="18" builtinId="30" customBuiltin="1"/>
    <cellStyle name="20 % - Akzent1 10" xfId="707" xr:uid="{00000000-0005-0000-0000-000001000000}"/>
    <cellStyle name="20 % - Akzent1 10 2" xfId="3520" xr:uid="{00000000-0005-0000-0000-000002000000}"/>
    <cellStyle name="20 % - Akzent1 11" xfId="1831" xr:uid="{00000000-0005-0000-0000-000003000000}"/>
    <cellStyle name="20 % - Akzent1 11 2" xfId="4640" xr:uid="{00000000-0005-0000-0000-000004000000}"/>
    <cellStyle name="20 % - Akzent1 12" xfId="2948" xr:uid="{00000000-0005-0000-0000-000005000000}"/>
    <cellStyle name="20 % - Akzent1 2" xfId="42" xr:uid="{00000000-0005-0000-0000-000006000000}"/>
    <cellStyle name="20 % - Akzent1 3" xfId="100" xr:uid="{00000000-0005-0000-0000-000007000000}"/>
    <cellStyle name="20 % - Akzent1 3 10" xfId="2966" xr:uid="{00000000-0005-0000-0000-000008000000}"/>
    <cellStyle name="20 % - Akzent1 3 2" xfId="135" xr:uid="{00000000-0005-0000-0000-000009000000}"/>
    <cellStyle name="20 % - Akzent1 3 2 2" xfId="204" xr:uid="{00000000-0005-0000-0000-00000A000000}"/>
    <cellStyle name="20 % - Akzent1 3 2 2 2" xfId="525" xr:uid="{00000000-0005-0000-0000-00000B000000}"/>
    <cellStyle name="20 % - Akzent1 3 2 2 2 2" xfId="1665" xr:uid="{00000000-0005-0000-0000-00000C000000}"/>
    <cellStyle name="20 % - Akzent1 3 2 2 2 2 2" xfId="2786" xr:uid="{00000000-0005-0000-0000-00000D000000}"/>
    <cellStyle name="20 % - Akzent1 3 2 2 2 2 2 2" xfId="5595" xr:uid="{00000000-0005-0000-0000-00000E000000}"/>
    <cellStyle name="20 % - Akzent1 3 2 2 2 2 3" xfId="4475" xr:uid="{00000000-0005-0000-0000-00000F000000}"/>
    <cellStyle name="20 % - Akzent1 3 2 2 2 3" xfId="1103" xr:uid="{00000000-0005-0000-0000-000010000000}"/>
    <cellStyle name="20 % - Akzent1 3 2 2 2 3 2" xfId="3916" xr:uid="{00000000-0005-0000-0000-000011000000}"/>
    <cellStyle name="20 % - Akzent1 3 2 2 2 4" xfId="2227" xr:uid="{00000000-0005-0000-0000-000012000000}"/>
    <cellStyle name="20 % - Akzent1 3 2 2 2 4 2" xfId="5036" xr:uid="{00000000-0005-0000-0000-000013000000}"/>
    <cellStyle name="20 % - Akzent1 3 2 2 2 5" xfId="3344" xr:uid="{00000000-0005-0000-0000-000014000000}"/>
    <cellStyle name="20 % - Akzent1 3 2 2 3" xfId="1388" xr:uid="{00000000-0005-0000-0000-000015000000}"/>
    <cellStyle name="20 % - Akzent1 3 2 2 3 2" xfId="2510" xr:uid="{00000000-0005-0000-0000-000016000000}"/>
    <cellStyle name="20 % - Akzent1 3 2 2 3 2 2" xfId="5319" xr:uid="{00000000-0005-0000-0000-000017000000}"/>
    <cellStyle name="20 % - Akzent1 3 2 2 3 3" xfId="4199" xr:uid="{00000000-0005-0000-0000-000018000000}"/>
    <cellStyle name="20 % - Akzent1 3 2 2 4" xfId="827" xr:uid="{00000000-0005-0000-0000-000019000000}"/>
    <cellStyle name="20 % - Akzent1 3 2 2 4 2" xfId="3640" xr:uid="{00000000-0005-0000-0000-00001A000000}"/>
    <cellStyle name="20 % - Akzent1 3 2 2 5" xfId="1951" xr:uid="{00000000-0005-0000-0000-00001B000000}"/>
    <cellStyle name="20 % - Akzent1 3 2 2 5 2" xfId="4760" xr:uid="{00000000-0005-0000-0000-00001C000000}"/>
    <cellStyle name="20 % - Akzent1 3 2 2 6" xfId="3068" xr:uid="{00000000-0005-0000-0000-00001D000000}"/>
    <cellStyle name="20 % - Akzent1 3 2 3" xfId="275" xr:uid="{00000000-0005-0000-0000-00001E000000}"/>
    <cellStyle name="20 % - Akzent1 3 2 3 2" xfId="596" xr:uid="{00000000-0005-0000-0000-00001F000000}"/>
    <cellStyle name="20 % - Akzent1 3 2 3 2 2" xfId="1735" xr:uid="{00000000-0005-0000-0000-000020000000}"/>
    <cellStyle name="20 % - Akzent1 3 2 3 2 2 2" xfId="2856" xr:uid="{00000000-0005-0000-0000-000021000000}"/>
    <cellStyle name="20 % - Akzent1 3 2 3 2 2 2 2" xfId="5665" xr:uid="{00000000-0005-0000-0000-000022000000}"/>
    <cellStyle name="20 % - Akzent1 3 2 3 2 2 3" xfId="4545" xr:uid="{00000000-0005-0000-0000-000023000000}"/>
    <cellStyle name="20 % - Akzent1 3 2 3 2 3" xfId="1173" xr:uid="{00000000-0005-0000-0000-000024000000}"/>
    <cellStyle name="20 % - Akzent1 3 2 3 2 3 2" xfId="3986" xr:uid="{00000000-0005-0000-0000-000025000000}"/>
    <cellStyle name="20 % - Akzent1 3 2 3 2 4" xfId="2297" xr:uid="{00000000-0005-0000-0000-000026000000}"/>
    <cellStyle name="20 % - Akzent1 3 2 3 2 4 2" xfId="5106" xr:uid="{00000000-0005-0000-0000-000027000000}"/>
    <cellStyle name="20 % - Akzent1 3 2 3 2 5" xfId="3414" xr:uid="{00000000-0005-0000-0000-000028000000}"/>
    <cellStyle name="20 % - Akzent1 3 2 3 3" xfId="1458" xr:uid="{00000000-0005-0000-0000-000029000000}"/>
    <cellStyle name="20 % - Akzent1 3 2 3 3 2" xfId="2580" xr:uid="{00000000-0005-0000-0000-00002A000000}"/>
    <cellStyle name="20 % - Akzent1 3 2 3 3 2 2" xfId="5389" xr:uid="{00000000-0005-0000-0000-00002B000000}"/>
    <cellStyle name="20 % - Akzent1 3 2 3 3 3" xfId="4269" xr:uid="{00000000-0005-0000-0000-00002C000000}"/>
    <cellStyle name="20 % - Akzent1 3 2 3 4" xfId="897" xr:uid="{00000000-0005-0000-0000-00002D000000}"/>
    <cellStyle name="20 % - Akzent1 3 2 3 4 2" xfId="3710" xr:uid="{00000000-0005-0000-0000-00002E000000}"/>
    <cellStyle name="20 % - Akzent1 3 2 3 5" xfId="2021" xr:uid="{00000000-0005-0000-0000-00002F000000}"/>
    <cellStyle name="20 % - Akzent1 3 2 3 5 2" xfId="4830" xr:uid="{00000000-0005-0000-0000-000030000000}"/>
    <cellStyle name="20 % - Akzent1 3 2 3 6" xfId="3138" xr:uid="{00000000-0005-0000-0000-000031000000}"/>
    <cellStyle name="20 % - Akzent1 3 2 4" xfId="343" xr:uid="{00000000-0005-0000-0000-000032000000}"/>
    <cellStyle name="20 % - Akzent1 3 2 4 2" xfId="664" xr:uid="{00000000-0005-0000-0000-000033000000}"/>
    <cellStyle name="20 % - Akzent1 3 2 4 2 2" xfId="1803" xr:uid="{00000000-0005-0000-0000-000034000000}"/>
    <cellStyle name="20 % - Akzent1 3 2 4 2 2 2" xfId="2924" xr:uid="{00000000-0005-0000-0000-000035000000}"/>
    <cellStyle name="20 % - Akzent1 3 2 4 2 2 2 2" xfId="5733" xr:uid="{00000000-0005-0000-0000-000036000000}"/>
    <cellStyle name="20 % - Akzent1 3 2 4 2 2 3" xfId="4613" xr:uid="{00000000-0005-0000-0000-000037000000}"/>
    <cellStyle name="20 % - Akzent1 3 2 4 2 3" xfId="1241" xr:uid="{00000000-0005-0000-0000-000038000000}"/>
    <cellStyle name="20 % - Akzent1 3 2 4 2 3 2" xfId="4054" xr:uid="{00000000-0005-0000-0000-000039000000}"/>
    <cellStyle name="20 % - Akzent1 3 2 4 2 4" xfId="2365" xr:uid="{00000000-0005-0000-0000-00003A000000}"/>
    <cellStyle name="20 % - Akzent1 3 2 4 2 4 2" xfId="5174" xr:uid="{00000000-0005-0000-0000-00003B000000}"/>
    <cellStyle name="20 % - Akzent1 3 2 4 2 5" xfId="3482" xr:uid="{00000000-0005-0000-0000-00003C000000}"/>
    <cellStyle name="20 % - Akzent1 3 2 4 3" xfId="1527" xr:uid="{00000000-0005-0000-0000-00003D000000}"/>
    <cellStyle name="20 % - Akzent1 3 2 4 3 2" xfId="2648" xr:uid="{00000000-0005-0000-0000-00003E000000}"/>
    <cellStyle name="20 % - Akzent1 3 2 4 3 2 2" xfId="5457" xr:uid="{00000000-0005-0000-0000-00003F000000}"/>
    <cellStyle name="20 % - Akzent1 3 2 4 3 3" xfId="4337" xr:uid="{00000000-0005-0000-0000-000040000000}"/>
    <cellStyle name="20 % - Akzent1 3 2 4 4" xfId="965" xr:uid="{00000000-0005-0000-0000-000041000000}"/>
    <cellStyle name="20 % - Akzent1 3 2 4 4 2" xfId="3778" xr:uid="{00000000-0005-0000-0000-000042000000}"/>
    <cellStyle name="20 % - Akzent1 3 2 4 5" xfId="2089" xr:uid="{00000000-0005-0000-0000-000043000000}"/>
    <cellStyle name="20 % - Akzent1 3 2 4 5 2" xfId="4898" xr:uid="{00000000-0005-0000-0000-000044000000}"/>
    <cellStyle name="20 % - Akzent1 3 2 4 6" xfId="3206" xr:uid="{00000000-0005-0000-0000-000045000000}"/>
    <cellStyle name="20 % - Akzent1 3 2 5" xfId="457" xr:uid="{00000000-0005-0000-0000-000046000000}"/>
    <cellStyle name="20 % - Akzent1 3 2 5 2" xfId="1597" xr:uid="{00000000-0005-0000-0000-000047000000}"/>
    <cellStyle name="20 % - Akzent1 3 2 5 2 2" xfId="2718" xr:uid="{00000000-0005-0000-0000-000048000000}"/>
    <cellStyle name="20 % - Akzent1 3 2 5 2 2 2" xfId="5527" xr:uid="{00000000-0005-0000-0000-000049000000}"/>
    <cellStyle name="20 % - Akzent1 3 2 5 2 3" xfId="4407" xr:uid="{00000000-0005-0000-0000-00004A000000}"/>
    <cellStyle name="20 % - Akzent1 3 2 5 3" xfId="1035" xr:uid="{00000000-0005-0000-0000-00004B000000}"/>
    <cellStyle name="20 % - Akzent1 3 2 5 3 2" xfId="3848" xr:uid="{00000000-0005-0000-0000-00004C000000}"/>
    <cellStyle name="20 % - Akzent1 3 2 5 4" xfId="2159" xr:uid="{00000000-0005-0000-0000-00004D000000}"/>
    <cellStyle name="20 % - Akzent1 3 2 5 4 2" xfId="4968" xr:uid="{00000000-0005-0000-0000-00004E000000}"/>
    <cellStyle name="20 % - Akzent1 3 2 5 5" xfId="3276" xr:uid="{00000000-0005-0000-0000-00004F000000}"/>
    <cellStyle name="20 % - Akzent1 3 2 6" xfId="1320" xr:uid="{00000000-0005-0000-0000-000050000000}"/>
    <cellStyle name="20 % - Akzent1 3 2 6 2" xfId="2442" xr:uid="{00000000-0005-0000-0000-000051000000}"/>
    <cellStyle name="20 % - Akzent1 3 2 6 2 2" xfId="5251" xr:uid="{00000000-0005-0000-0000-000052000000}"/>
    <cellStyle name="20 % - Akzent1 3 2 6 3" xfId="4131" xr:uid="{00000000-0005-0000-0000-000053000000}"/>
    <cellStyle name="20 % - Akzent1 3 2 7" xfId="759" xr:uid="{00000000-0005-0000-0000-000054000000}"/>
    <cellStyle name="20 % - Akzent1 3 2 7 2" xfId="3572" xr:uid="{00000000-0005-0000-0000-000055000000}"/>
    <cellStyle name="20 % - Akzent1 3 2 8" xfId="1883" xr:uid="{00000000-0005-0000-0000-000056000000}"/>
    <cellStyle name="20 % - Akzent1 3 2 8 2" xfId="4692" xr:uid="{00000000-0005-0000-0000-000057000000}"/>
    <cellStyle name="20 % - Akzent1 3 2 9" xfId="3000" xr:uid="{00000000-0005-0000-0000-000058000000}"/>
    <cellStyle name="20 % - Akzent1 3 3" xfId="170" xr:uid="{00000000-0005-0000-0000-000059000000}"/>
    <cellStyle name="20 % - Akzent1 3 3 2" xfId="491" xr:uid="{00000000-0005-0000-0000-00005A000000}"/>
    <cellStyle name="20 % - Akzent1 3 3 2 2" xfId="1631" xr:uid="{00000000-0005-0000-0000-00005B000000}"/>
    <cellStyle name="20 % - Akzent1 3 3 2 2 2" xfId="2752" xr:uid="{00000000-0005-0000-0000-00005C000000}"/>
    <cellStyle name="20 % - Akzent1 3 3 2 2 2 2" xfId="5561" xr:uid="{00000000-0005-0000-0000-00005D000000}"/>
    <cellStyle name="20 % - Akzent1 3 3 2 2 3" xfId="4441" xr:uid="{00000000-0005-0000-0000-00005E000000}"/>
    <cellStyle name="20 % - Akzent1 3 3 2 3" xfId="1069" xr:uid="{00000000-0005-0000-0000-00005F000000}"/>
    <cellStyle name="20 % - Akzent1 3 3 2 3 2" xfId="3882" xr:uid="{00000000-0005-0000-0000-000060000000}"/>
    <cellStyle name="20 % - Akzent1 3 3 2 4" xfId="2193" xr:uid="{00000000-0005-0000-0000-000061000000}"/>
    <cellStyle name="20 % - Akzent1 3 3 2 4 2" xfId="5002" xr:uid="{00000000-0005-0000-0000-000062000000}"/>
    <cellStyle name="20 % - Akzent1 3 3 2 5" xfId="3310" xr:uid="{00000000-0005-0000-0000-000063000000}"/>
    <cellStyle name="20 % - Akzent1 3 3 3" xfId="1354" xr:uid="{00000000-0005-0000-0000-000064000000}"/>
    <cellStyle name="20 % - Akzent1 3 3 3 2" xfId="2476" xr:uid="{00000000-0005-0000-0000-000065000000}"/>
    <cellStyle name="20 % - Akzent1 3 3 3 2 2" xfId="5285" xr:uid="{00000000-0005-0000-0000-000066000000}"/>
    <cellStyle name="20 % - Akzent1 3 3 3 3" xfId="4165" xr:uid="{00000000-0005-0000-0000-000067000000}"/>
    <cellStyle name="20 % - Akzent1 3 3 4" xfId="793" xr:uid="{00000000-0005-0000-0000-000068000000}"/>
    <cellStyle name="20 % - Akzent1 3 3 4 2" xfId="3606" xr:uid="{00000000-0005-0000-0000-000069000000}"/>
    <cellStyle name="20 % - Akzent1 3 3 5" xfId="1917" xr:uid="{00000000-0005-0000-0000-00006A000000}"/>
    <cellStyle name="20 % - Akzent1 3 3 5 2" xfId="4726" xr:uid="{00000000-0005-0000-0000-00006B000000}"/>
    <cellStyle name="20 % - Akzent1 3 3 6" xfId="3034" xr:uid="{00000000-0005-0000-0000-00006C000000}"/>
    <cellStyle name="20 % - Akzent1 3 4" xfId="240" xr:uid="{00000000-0005-0000-0000-00006D000000}"/>
    <cellStyle name="20 % - Akzent1 3 4 2" xfId="561" xr:uid="{00000000-0005-0000-0000-00006E000000}"/>
    <cellStyle name="20 % - Akzent1 3 4 2 2" xfId="1701" xr:uid="{00000000-0005-0000-0000-00006F000000}"/>
    <cellStyle name="20 % - Akzent1 3 4 2 2 2" xfId="2822" xr:uid="{00000000-0005-0000-0000-000070000000}"/>
    <cellStyle name="20 % - Akzent1 3 4 2 2 2 2" xfId="5631" xr:uid="{00000000-0005-0000-0000-000071000000}"/>
    <cellStyle name="20 % - Akzent1 3 4 2 2 3" xfId="4511" xr:uid="{00000000-0005-0000-0000-000072000000}"/>
    <cellStyle name="20 % - Akzent1 3 4 2 3" xfId="1139" xr:uid="{00000000-0005-0000-0000-000073000000}"/>
    <cellStyle name="20 % - Akzent1 3 4 2 3 2" xfId="3952" xr:uid="{00000000-0005-0000-0000-000074000000}"/>
    <cellStyle name="20 % - Akzent1 3 4 2 4" xfId="2263" xr:uid="{00000000-0005-0000-0000-000075000000}"/>
    <cellStyle name="20 % - Akzent1 3 4 2 4 2" xfId="5072" xr:uid="{00000000-0005-0000-0000-000076000000}"/>
    <cellStyle name="20 % - Akzent1 3 4 2 5" xfId="3380" xr:uid="{00000000-0005-0000-0000-000077000000}"/>
    <cellStyle name="20 % - Akzent1 3 4 3" xfId="1424" xr:uid="{00000000-0005-0000-0000-000078000000}"/>
    <cellStyle name="20 % - Akzent1 3 4 3 2" xfId="2546" xr:uid="{00000000-0005-0000-0000-000079000000}"/>
    <cellStyle name="20 % - Akzent1 3 4 3 2 2" xfId="5355" xr:uid="{00000000-0005-0000-0000-00007A000000}"/>
    <cellStyle name="20 % - Akzent1 3 4 3 3" xfId="4235" xr:uid="{00000000-0005-0000-0000-00007B000000}"/>
    <cellStyle name="20 % - Akzent1 3 4 4" xfId="863" xr:uid="{00000000-0005-0000-0000-00007C000000}"/>
    <cellStyle name="20 % - Akzent1 3 4 4 2" xfId="3676" xr:uid="{00000000-0005-0000-0000-00007D000000}"/>
    <cellStyle name="20 % - Akzent1 3 4 5" xfId="1987" xr:uid="{00000000-0005-0000-0000-00007E000000}"/>
    <cellStyle name="20 % - Akzent1 3 4 5 2" xfId="4796" xr:uid="{00000000-0005-0000-0000-00007F000000}"/>
    <cellStyle name="20 % - Akzent1 3 4 6" xfId="3104" xr:uid="{00000000-0005-0000-0000-000080000000}"/>
    <cellStyle name="20 % - Akzent1 3 5" xfId="309" xr:uid="{00000000-0005-0000-0000-000081000000}"/>
    <cellStyle name="20 % - Akzent1 3 5 2" xfId="630" xr:uid="{00000000-0005-0000-0000-000082000000}"/>
    <cellStyle name="20 % - Akzent1 3 5 2 2" xfId="1769" xr:uid="{00000000-0005-0000-0000-000083000000}"/>
    <cellStyle name="20 % - Akzent1 3 5 2 2 2" xfId="2890" xr:uid="{00000000-0005-0000-0000-000084000000}"/>
    <cellStyle name="20 % - Akzent1 3 5 2 2 2 2" xfId="5699" xr:uid="{00000000-0005-0000-0000-000085000000}"/>
    <cellStyle name="20 % - Akzent1 3 5 2 2 3" xfId="4579" xr:uid="{00000000-0005-0000-0000-000086000000}"/>
    <cellStyle name="20 % - Akzent1 3 5 2 3" xfId="1207" xr:uid="{00000000-0005-0000-0000-000087000000}"/>
    <cellStyle name="20 % - Akzent1 3 5 2 3 2" xfId="4020" xr:uid="{00000000-0005-0000-0000-000088000000}"/>
    <cellStyle name="20 % - Akzent1 3 5 2 4" xfId="2331" xr:uid="{00000000-0005-0000-0000-000089000000}"/>
    <cellStyle name="20 % - Akzent1 3 5 2 4 2" xfId="5140" xr:uid="{00000000-0005-0000-0000-00008A000000}"/>
    <cellStyle name="20 % - Akzent1 3 5 2 5" xfId="3448" xr:uid="{00000000-0005-0000-0000-00008B000000}"/>
    <cellStyle name="20 % - Akzent1 3 5 3" xfId="1493" xr:uid="{00000000-0005-0000-0000-00008C000000}"/>
    <cellStyle name="20 % - Akzent1 3 5 3 2" xfId="2614" xr:uid="{00000000-0005-0000-0000-00008D000000}"/>
    <cellStyle name="20 % - Akzent1 3 5 3 2 2" xfId="5423" xr:uid="{00000000-0005-0000-0000-00008E000000}"/>
    <cellStyle name="20 % - Akzent1 3 5 3 3" xfId="4303" xr:uid="{00000000-0005-0000-0000-00008F000000}"/>
    <cellStyle name="20 % - Akzent1 3 5 4" xfId="931" xr:uid="{00000000-0005-0000-0000-000090000000}"/>
    <cellStyle name="20 % - Akzent1 3 5 4 2" xfId="3744" xr:uid="{00000000-0005-0000-0000-000091000000}"/>
    <cellStyle name="20 % - Akzent1 3 5 5" xfId="2055" xr:uid="{00000000-0005-0000-0000-000092000000}"/>
    <cellStyle name="20 % - Akzent1 3 5 5 2" xfId="4864" xr:uid="{00000000-0005-0000-0000-000093000000}"/>
    <cellStyle name="20 % - Akzent1 3 5 6" xfId="3172" xr:uid="{00000000-0005-0000-0000-000094000000}"/>
    <cellStyle name="20 % - Akzent1 3 6" xfId="423" xr:uid="{00000000-0005-0000-0000-000095000000}"/>
    <cellStyle name="20 % - Akzent1 3 6 2" xfId="1563" xr:uid="{00000000-0005-0000-0000-000096000000}"/>
    <cellStyle name="20 % - Akzent1 3 6 2 2" xfId="2684" xr:uid="{00000000-0005-0000-0000-000097000000}"/>
    <cellStyle name="20 % - Akzent1 3 6 2 2 2" xfId="5493" xr:uid="{00000000-0005-0000-0000-000098000000}"/>
    <cellStyle name="20 % - Akzent1 3 6 2 3" xfId="4373" xr:uid="{00000000-0005-0000-0000-000099000000}"/>
    <cellStyle name="20 % - Akzent1 3 6 3" xfId="1001" xr:uid="{00000000-0005-0000-0000-00009A000000}"/>
    <cellStyle name="20 % - Akzent1 3 6 3 2" xfId="3814" xr:uid="{00000000-0005-0000-0000-00009B000000}"/>
    <cellStyle name="20 % - Akzent1 3 6 4" xfId="2125" xr:uid="{00000000-0005-0000-0000-00009C000000}"/>
    <cellStyle name="20 % - Akzent1 3 6 4 2" xfId="4934" xr:uid="{00000000-0005-0000-0000-00009D000000}"/>
    <cellStyle name="20 % - Akzent1 3 6 5" xfId="3242" xr:uid="{00000000-0005-0000-0000-00009E000000}"/>
    <cellStyle name="20 % - Akzent1 3 7" xfId="1286" xr:uid="{00000000-0005-0000-0000-00009F000000}"/>
    <cellStyle name="20 % - Akzent1 3 7 2" xfId="2408" xr:uid="{00000000-0005-0000-0000-0000A0000000}"/>
    <cellStyle name="20 % - Akzent1 3 7 2 2" xfId="5217" xr:uid="{00000000-0005-0000-0000-0000A1000000}"/>
    <cellStyle name="20 % - Akzent1 3 7 3" xfId="4097" xr:uid="{00000000-0005-0000-0000-0000A2000000}"/>
    <cellStyle name="20 % - Akzent1 3 8" xfId="725" xr:uid="{00000000-0005-0000-0000-0000A3000000}"/>
    <cellStyle name="20 % - Akzent1 3 8 2" xfId="3538" xr:uid="{00000000-0005-0000-0000-0000A4000000}"/>
    <cellStyle name="20 % - Akzent1 3 9" xfId="1849" xr:uid="{00000000-0005-0000-0000-0000A5000000}"/>
    <cellStyle name="20 % - Akzent1 3 9 2" xfId="4658" xr:uid="{00000000-0005-0000-0000-0000A6000000}"/>
    <cellStyle name="20 % - Akzent1 4" xfId="120" xr:uid="{00000000-0005-0000-0000-0000A7000000}"/>
    <cellStyle name="20 % - Akzent1 4 2" xfId="189" xr:uid="{00000000-0005-0000-0000-0000A8000000}"/>
    <cellStyle name="20 % - Akzent1 4 2 2" xfId="510" xr:uid="{00000000-0005-0000-0000-0000A9000000}"/>
    <cellStyle name="20 % - Akzent1 4 2 2 2" xfId="1650" xr:uid="{00000000-0005-0000-0000-0000AA000000}"/>
    <cellStyle name="20 % - Akzent1 4 2 2 2 2" xfId="2771" xr:uid="{00000000-0005-0000-0000-0000AB000000}"/>
    <cellStyle name="20 % - Akzent1 4 2 2 2 2 2" xfId="5580" xr:uid="{00000000-0005-0000-0000-0000AC000000}"/>
    <cellStyle name="20 % - Akzent1 4 2 2 2 3" xfId="4460" xr:uid="{00000000-0005-0000-0000-0000AD000000}"/>
    <cellStyle name="20 % - Akzent1 4 2 2 3" xfId="1088" xr:uid="{00000000-0005-0000-0000-0000AE000000}"/>
    <cellStyle name="20 % - Akzent1 4 2 2 3 2" xfId="3901" xr:uid="{00000000-0005-0000-0000-0000AF000000}"/>
    <cellStyle name="20 % - Akzent1 4 2 2 4" xfId="2212" xr:uid="{00000000-0005-0000-0000-0000B0000000}"/>
    <cellStyle name="20 % - Akzent1 4 2 2 4 2" xfId="5021" xr:uid="{00000000-0005-0000-0000-0000B1000000}"/>
    <cellStyle name="20 % - Akzent1 4 2 2 5" xfId="3329" xr:uid="{00000000-0005-0000-0000-0000B2000000}"/>
    <cellStyle name="20 % - Akzent1 4 2 3" xfId="1373" xr:uid="{00000000-0005-0000-0000-0000B3000000}"/>
    <cellStyle name="20 % - Akzent1 4 2 3 2" xfId="2495" xr:uid="{00000000-0005-0000-0000-0000B4000000}"/>
    <cellStyle name="20 % - Akzent1 4 2 3 2 2" xfId="5304" xr:uid="{00000000-0005-0000-0000-0000B5000000}"/>
    <cellStyle name="20 % - Akzent1 4 2 3 3" xfId="4184" xr:uid="{00000000-0005-0000-0000-0000B6000000}"/>
    <cellStyle name="20 % - Akzent1 4 2 4" xfId="812" xr:uid="{00000000-0005-0000-0000-0000B7000000}"/>
    <cellStyle name="20 % - Akzent1 4 2 4 2" xfId="3625" xr:uid="{00000000-0005-0000-0000-0000B8000000}"/>
    <cellStyle name="20 % - Akzent1 4 2 5" xfId="1936" xr:uid="{00000000-0005-0000-0000-0000B9000000}"/>
    <cellStyle name="20 % - Akzent1 4 2 5 2" xfId="4745" xr:uid="{00000000-0005-0000-0000-0000BA000000}"/>
    <cellStyle name="20 % - Akzent1 4 2 6" xfId="3053" xr:uid="{00000000-0005-0000-0000-0000BB000000}"/>
    <cellStyle name="20 % - Akzent1 4 3" xfId="260" xr:uid="{00000000-0005-0000-0000-0000BC000000}"/>
    <cellStyle name="20 % - Akzent1 4 3 2" xfId="581" xr:uid="{00000000-0005-0000-0000-0000BD000000}"/>
    <cellStyle name="20 % - Akzent1 4 3 2 2" xfId="1720" xr:uid="{00000000-0005-0000-0000-0000BE000000}"/>
    <cellStyle name="20 % - Akzent1 4 3 2 2 2" xfId="2841" xr:uid="{00000000-0005-0000-0000-0000BF000000}"/>
    <cellStyle name="20 % - Akzent1 4 3 2 2 2 2" xfId="5650" xr:uid="{00000000-0005-0000-0000-0000C0000000}"/>
    <cellStyle name="20 % - Akzent1 4 3 2 2 3" xfId="4530" xr:uid="{00000000-0005-0000-0000-0000C1000000}"/>
    <cellStyle name="20 % - Akzent1 4 3 2 3" xfId="1158" xr:uid="{00000000-0005-0000-0000-0000C2000000}"/>
    <cellStyle name="20 % - Akzent1 4 3 2 3 2" xfId="3971" xr:uid="{00000000-0005-0000-0000-0000C3000000}"/>
    <cellStyle name="20 % - Akzent1 4 3 2 4" xfId="2282" xr:uid="{00000000-0005-0000-0000-0000C4000000}"/>
    <cellStyle name="20 % - Akzent1 4 3 2 4 2" xfId="5091" xr:uid="{00000000-0005-0000-0000-0000C5000000}"/>
    <cellStyle name="20 % - Akzent1 4 3 2 5" xfId="3399" xr:uid="{00000000-0005-0000-0000-0000C6000000}"/>
    <cellStyle name="20 % - Akzent1 4 3 3" xfId="1443" xr:uid="{00000000-0005-0000-0000-0000C7000000}"/>
    <cellStyle name="20 % - Akzent1 4 3 3 2" xfId="2565" xr:uid="{00000000-0005-0000-0000-0000C8000000}"/>
    <cellStyle name="20 % - Akzent1 4 3 3 2 2" xfId="5374" xr:uid="{00000000-0005-0000-0000-0000C9000000}"/>
    <cellStyle name="20 % - Akzent1 4 3 3 3" xfId="4254" xr:uid="{00000000-0005-0000-0000-0000CA000000}"/>
    <cellStyle name="20 % - Akzent1 4 3 4" xfId="882" xr:uid="{00000000-0005-0000-0000-0000CB000000}"/>
    <cellStyle name="20 % - Akzent1 4 3 4 2" xfId="3695" xr:uid="{00000000-0005-0000-0000-0000CC000000}"/>
    <cellStyle name="20 % - Akzent1 4 3 5" xfId="2006" xr:uid="{00000000-0005-0000-0000-0000CD000000}"/>
    <cellStyle name="20 % - Akzent1 4 3 5 2" xfId="4815" xr:uid="{00000000-0005-0000-0000-0000CE000000}"/>
    <cellStyle name="20 % - Akzent1 4 3 6" xfId="3123" xr:uid="{00000000-0005-0000-0000-0000CF000000}"/>
    <cellStyle name="20 % - Akzent1 4 4" xfId="328" xr:uid="{00000000-0005-0000-0000-0000D0000000}"/>
    <cellStyle name="20 % - Akzent1 4 4 2" xfId="649" xr:uid="{00000000-0005-0000-0000-0000D1000000}"/>
    <cellStyle name="20 % - Akzent1 4 4 2 2" xfId="1788" xr:uid="{00000000-0005-0000-0000-0000D2000000}"/>
    <cellStyle name="20 % - Akzent1 4 4 2 2 2" xfId="2909" xr:uid="{00000000-0005-0000-0000-0000D3000000}"/>
    <cellStyle name="20 % - Akzent1 4 4 2 2 2 2" xfId="5718" xr:uid="{00000000-0005-0000-0000-0000D4000000}"/>
    <cellStyle name="20 % - Akzent1 4 4 2 2 3" xfId="4598" xr:uid="{00000000-0005-0000-0000-0000D5000000}"/>
    <cellStyle name="20 % - Akzent1 4 4 2 3" xfId="1226" xr:uid="{00000000-0005-0000-0000-0000D6000000}"/>
    <cellStyle name="20 % - Akzent1 4 4 2 3 2" xfId="4039" xr:uid="{00000000-0005-0000-0000-0000D7000000}"/>
    <cellStyle name="20 % - Akzent1 4 4 2 4" xfId="2350" xr:uid="{00000000-0005-0000-0000-0000D8000000}"/>
    <cellStyle name="20 % - Akzent1 4 4 2 4 2" xfId="5159" xr:uid="{00000000-0005-0000-0000-0000D9000000}"/>
    <cellStyle name="20 % - Akzent1 4 4 2 5" xfId="3467" xr:uid="{00000000-0005-0000-0000-0000DA000000}"/>
    <cellStyle name="20 % - Akzent1 4 4 3" xfId="1512" xr:uid="{00000000-0005-0000-0000-0000DB000000}"/>
    <cellStyle name="20 % - Akzent1 4 4 3 2" xfId="2633" xr:uid="{00000000-0005-0000-0000-0000DC000000}"/>
    <cellStyle name="20 % - Akzent1 4 4 3 2 2" xfId="5442" xr:uid="{00000000-0005-0000-0000-0000DD000000}"/>
    <cellStyle name="20 % - Akzent1 4 4 3 3" xfId="4322" xr:uid="{00000000-0005-0000-0000-0000DE000000}"/>
    <cellStyle name="20 % - Akzent1 4 4 4" xfId="950" xr:uid="{00000000-0005-0000-0000-0000DF000000}"/>
    <cellStyle name="20 % - Akzent1 4 4 4 2" xfId="3763" xr:uid="{00000000-0005-0000-0000-0000E0000000}"/>
    <cellStyle name="20 % - Akzent1 4 4 5" xfId="2074" xr:uid="{00000000-0005-0000-0000-0000E1000000}"/>
    <cellStyle name="20 % - Akzent1 4 4 5 2" xfId="4883" xr:uid="{00000000-0005-0000-0000-0000E2000000}"/>
    <cellStyle name="20 % - Akzent1 4 4 6" xfId="3191" xr:uid="{00000000-0005-0000-0000-0000E3000000}"/>
    <cellStyle name="20 % - Akzent1 4 5" xfId="442" xr:uid="{00000000-0005-0000-0000-0000E4000000}"/>
    <cellStyle name="20 % - Akzent1 4 5 2" xfId="1582" xr:uid="{00000000-0005-0000-0000-0000E5000000}"/>
    <cellStyle name="20 % - Akzent1 4 5 2 2" xfId="2703" xr:uid="{00000000-0005-0000-0000-0000E6000000}"/>
    <cellStyle name="20 % - Akzent1 4 5 2 2 2" xfId="5512" xr:uid="{00000000-0005-0000-0000-0000E7000000}"/>
    <cellStyle name="20 % - Akzent1 4 5 2 3" xfId="4392" xr:uid="{00000000-0005-0000-0000-0000E8000000}"/>
    <cellStyle name="20 % - Akzent1 4 5 3" xfId="1020" xr:uid="{00000000-0005-0000-0000-0000E9000000}"/>
    <cellStyle name="20 % - Akzent1 4 5 3 2" xfId="3833" xr:uid="{00000000-0005-0000-0000-0000EA000000}"/>
    <cellStyle name="20 % - Akzent1 4 5 4" xfId="2144" xr:uid="{00000000-0005-0000-0000-0000EB000000}"/>
    <cellStyle name="20 % - Akzent1 4 5 4 2" xfId="4953" xr:uid="{00000000-0005-0000-0000-0000EC000000}"/>
    <cellStyle name="20 % - Akzent1 4 5 5" xfId="3261" xr:uid="{00000000-0005-0000-0000-0000ED000000}"/>
    <cellStyle name="20 % - Akzent1 4 6" xfId="1305" xr:uid="{00000000-0005-0000-0000-0000EE000000}"/>
    <cellStyle name="20 % - Akzent1 4 6 2" xfId="2427" xr:uid="{00000000-0005-0000-0000-0000EF000000}"/>
    <cellStyle name="20 % - Akzent1 4 6 2 2" xfId="5236" xr:uid="{00000000-0005-0000-0000-0000F0000000}"/>
    <cellStyle name="20 % - Akzent1 4 6 3" xfId="4116" xr:uid="{00000000-0005-0000-0000-0000F1000000}"/>
    <cellStyle name="20 % - Akzent1 4 7" xfId="744" xr:uid="{00000000-0005-0000-0000-0000F2000000}"/>
    <cellStyle name="20 % - Akzent1 4 7 2" xfId="3557" xr:uid="{00000000-0005-0000-0000-0000F3000000}"/>
    <cellStyle name="20 % - Akzent1 4 8" xfId="1868" xr:uid="{00000000-0005-0000-0000-0000F4000000}"/>
    <cellStyle name="20 % - Akzent1 4 8 2" xfId="4677" xr:uid="{00000000-0005-0000-0000-0000F5000000}"/>
    <cellStyle name="20 % - Akzent1 4 9" xfId="2985" xr:uid="{00000000-0005-0000-0000-0000F6000000}"/>
    <cellStyle name="20 % - Akzent1 5" xfId="155" xr:uid="{00000000-0005-0000-0000-0000F7000000}"/>
    <cellStyle name="20 % - Akzent1 5 2" xfId="476" xr:uid="{00000000-0005-0000-0000-0000F8000000}"/>
    <cellStyle name="20 % - Akzent1 5 2 2" xfId="1616" xr:uid="{00000000-0005-0000-0000-0000F9000000}"/>
    <cellStyle name="20 % - Akzent1 5 2 2 2" xfId="2737" xr:uid="{00000000-0005-0000-0000-0000FA000000}"/>
    <cellStyle name="20 % - Akzent1 5 2 2 2 2" xfId="5546" xr:uid="{00000000-0005-0000-0000-0000FB000000}"/>
    <cellStyle name="20 % - Akzent1 5 2 2 3" xfId="4426" xr:uid="{00000000-0005-0000-0000-0000FC000000}"/>
    <cellStyle name="20 % - Akzent1 5 2 3" xfId="1054" xr:uid="{00000000-0005-0000-0000-0000FD000000}"/>
    <cellStyle name="20 % - Akzent1 5 2 3 2" xfId="3867" xr:uid="{00000000-0005-0000-0000-0000FE000000}"/>
    <cellStyle name="20 % - Akzent1 5 2 4" xfId="2178" xr:uid="{00000000-0005-0000-0000-0000FF000000}"/>
    <cellStyle name="20 % - Akzent1 5 2 4 2" xfId="4987" xr:uid="{00000000-0005-0000-0000-000000010000}"/>
    <cellStyle name="20 % - Akzent1 5 2 5" xfId="3295" xr:uid="{00000000-0005-0000-0000-000001010000}"/>
    <cellStyle name="20 % - Akzent1 5 3" xfId="1339" xr:uid="{00000000-0005-0000-0000-000002010000}"/>
    <cellStyle name="20 % - Akzent1 5 3 2" xfId="2461" xr:uid="{00000000-0005-0000-0000-000003010000}"/>
    <cellStyle name="20 % - Akzent1 5 3 2 2" xfId="5270" xr:uid="{00000000-0005-0000-0000-000004010000}"/>
    <cellStyle name="20 % - Akzent1 5 3 3" xfId="4150" xr:uid="{00000000-0005-0000-0000-000005010000}"/>
    <cellStyle name="20 % - Akzent1 5 4" xfId="778" xr:uid="{00000000-0005-0000-0000-000006010000}"/>
    <cellStyle name="20 % - Akzent1 5 4 2" xfId="3591" xr:uid="{00000000-0005-0000-0000-000007010000}"/>
    <cellStyle name="20 % - Akzent1 5 5" xfId="1902" xr:uid="{00000000-0005-0000-0000-000008010000}"/>
    <cellStyle name="20 % - Akzent1 5 5 2" xfId="4711" xr:uid="{00000000-0005-0000-0000-000009010000}"/>
    <cellStyle name="20 % - Akzent1 5 6" xfId="3019" xr:uid="{00000000-0005-0000-0000-00000A010000}"/>
    <cellStyle name="20 % - Akzent1 6" xfId="225" xr:uid="{00000000-0005-0000-0000-00000B010000}"/>
    <cellStyle name="20 % - Akzent1 6 2" xfId="546" xr:uid="{00000000-0005-0000-0000-00000C010000}"/>
    <cellStyle name="20 % - Akzent1 6 2 2" xfId="1686" xr:uid="{00000000-0005-0000-0000-00000D010000}"/>
    <cellStyle name="20 % - Akzent1 6 2 2 2" xfId="2807" xr:uid="{00000000-0005-0000-0000-00000E010000}"/>
    <cellStyle name="20 % - Akzent1 6 2 2 2 2" xfId="5616" xr:uid="{00000000-0005-0000-0000-00000F010000}"/>
    <cellStyle name="20 % - Akzent1 6 2 2 3" xfId="4496" xr:uid="{00000000-0005-0000-0000-000010010000}"/>
    <cellStyle name="20 % - Akzent1 6 2 3" xfId="1124" xr:uid="{00000000-0005-0000-0000-000011010000}"/>
    <cellStyle name="20 % - Akzent1 6 2 3 2" xfId="3937" xr:uid="{00000000-0005-0000-0000-000012010000}"/>
    <cellStyle name="20 % - Akzent1 6 2 4" xfId="2248" xr:uid="{00000000-0005-0000-0000-000013010000}"/>
    <cellStyle name="20 % - Akzent1 6 2 4 2" xfId="5057" xr:uid="{00000000-0005-0000-0000-000014010000}"/>
    <cellStyle name="20 % - Akzent1 6 2 5" xfId="3365" xr:uid="{00000000-0005-0000-0000-000015010000}"/>
    <cellStyle name="20 % - Akzent1 6 3" xfId="1409" xr:uid="{00000000-0005-0000-0000-000016010000}"/>
    <cellStyle name="20 % - Akzent1 6 3 2" xfId="2531" xr:uid="{00000000-0005-0000-0000-000017010000}"/>
    <cellStyle name="20 % - Akzent1 6 3 2 2" xfId="5340" xr:uid="{00000000-0005-0000-0000-000018010000}"/>
    <cellStyle name="20 % - Akzent1 6 3 3" xfId="4220" xr:uid="{00000000-0005-0000-0000-000019010000}"/>
    <cellStyle name="20 % - Akzent1 6 4" xfId="848" xr:uid="{00000000-0005-0000-0000-00001A010000}"/>
    <cellStyle name="20 % - Akzent1 6 4 2" xfId="3661" xr:uid="{00000000-0005-0000-0000-00001B010000}"/>
    <cellStyle name="20 % - Akzent1 6 5" xfId="1972" xr:uid="{00000000-0005-0000-0000-00001C010000}"/>
    <cellStyle name="20 % - Akzent1 6 5 2" xfId="4781" xr:uid="{00000000-0005-0000-0000-00001D010000}"/>
    <cellStyle name="20 % - Akzent1 6 6" xfId="3089" xr:uid="{00000000-0005-0000-0000-00001E010000}"/>
    <cellStyle name="20 % - Akzent1 7" xfId="294" xr:uid="{00000000-0005-0000-0000-00001F010000}"/>
    <cellStyle name="20 % - Akzent1 7 2" xfId="615" xr:uid="{00000000-0005-0000-0000-000020010000}"/>
    <cellStyle name="20 % - Akzent1 7 2 2" xfId="1754" xr:uid="{00000000-0005-0000-0000-000021010000}"/>
    <cellStyle name="20 % - Akzent1 7 2 2 2" xfId="2875" xr:uid="{00000000-0005-0000-0000-000022010000}"/>
    <cellStyle name="20 % - Akzent1 7 2 2 2 2" xfId="5684" xr:uid="{00000000-0005-0000-0000-000023010000}"/>
    <cellStyle name="20 % - Akzent1 7 2 2 3" xfId="4564" xr:uid="{00000000-0005-0000-0000-000024010000}"/>
    <cellStyle name="20 % - Akzent1 7 2 3" xfId="1192" xr:uid="{00000000-0005-0000-0000-000025010000}"/>
    <cellStyle name="20 % - Akzent1 7 2 3 2" xfId="4005" xr:uid="{00000000-0005-0000-0000-000026010000}"/>
    <cellStyle name="20 % - Akzent1 7 2 4" xfId="2316" xr:uid="{00000000-0005-0000-0000-000027010000}"/>
    <cellStyle name="20 % - Akzent1 7 2 4 2" xfId="5125" xr:uid="{00000000-0005-0000-0000-000028010000}"/>
    <cellStyle name="20 % - Akzent1 7 2 5" xfId="3433" xr:uid="{00000000-0005-0000-0000-000029010000}"/>
    <cellStyle name="20 % - Akzent1 7 3" xfId="1478" xr:uid="{00000000-0005-0000-0000-00002A010000}"/>
    <cellStyle name="20 % - Akzent1 7 3 2" xfId="2599" xr:uid="{00000000-0005-0000-0000-00002B010000}"/>
    <cellStyle name="20 % - Akzent1 7 3 2 2" xfId="5408" xr:uid="{00000000-0005-0000-0000-00002C010000}"/>
    <cellStyle name="20 % - Akzent1 7 3 3" xfId="4288" xr:uid="{00000000-0005-0000-0000-00002D010000}"/>
    <cellStyle name="20 % - Akzent1 7 4" xfId="916" xr:uid="{00000000-0005-0000-0000-00002E010000}"/>
    <cellStyle name="20 % - Akzent1 7 4 2" xfId="3729" xr:uid="{00000000-0005-0000-0000-00002F010000}"/>
    <cellStyle name="20 % - Akzent1 7 5" xfId="2040" xr:uid="{00000000-0005-0000-0000-000030010000}"/>
    <cellStyle name="20 % - Akzent1 7 5 2" xfId="4849" xr:uid="{00000000-0005-0000-0000-000031010000}"/>
    <cellStyle name="20 % - Akzent1 7 6" xfId="3157" xr:uid="{00000000-0005-0000-0000-000032010000}"/>
    <cellStyle name="20 % - Akzent1 8" xfId="405" xr:uid="{00000000-0005-0000-0000-000033010000}"/>
    <cellStyle name="20 % - Akzent1 8 2" xfId="1545" xr:uid="{00000000-0005-0000-0000-000034010000}"/>
    <cellStyle name="20 % - Akzent1 8 2 2" xfId="2666" xr:uid="{00000000-0005-0000-0000-000035010000}"/>
    <cellStyle name="20 % - Akzent1 8 2 2 2" xfId="5475" xr:uid="{00000000-0005-0000-0000-000036010000}"/>
    <cellStyle name="20 % - Akzent1 8 2 3" xfId="4355" xr:uid="{00000000-0005-0000-0000-000037010000}"/>
    <cellStyle name="20 % - Akzent1 8 3" xfId="983" xr:uid="{00000000-0005-0000-0000-000038010000}"/>
    <cellStyle name="20 % - Akzent1 8 3 2" xfId="3796" xr:uid="{00000000-0005-0000-0000-000039010000}"/>
    <cellStyle name="20 % - Akzent1 8 4" xfId="2107" xr:uid="{00000000-0005-0000-0000-00003A010000}"/>
    <cellStyle name="20 % - Akzent1 8 4 2" xfId="4916" xr:uid="{00000000-0005-0000-0000-00003B010000}"/>
    <cellStyle name="20 % - Akzent1 8 5" xfId="3224" xr:uid="{00000000-0005-0000-0000-00003C010000}"/>
    <cellStyle name="20 % - Akzent1 9" xfId="695" xr:uid="{00000000-0005-0000-0000-00003D010000}"/>
    <cellStyle name="20 % - Akzent1 9 2" xfId="1266" xr:uid="{00000000-0005-0000-0000-00003E010000}"/>
    <cellStyle name="20 % - Akzent1 9 2 2" xfId="4079" xr:uid="{00000000-0005-0000-0000-00003F010000}"/>
    <cellStyle name="20 % - Akzent1 9 3" xfId="2390" xr:uid="{00000000-0005-0000-0000-000040010000}"/>
    <cellStyle name="20 % - Akzent1 9 3 2" xfId="5199" xr:uid="{00000000-0005-0000-0000-000041010000}"/>
    <cellStyle name="20 % - Akzent1 9 4" xfId="3508" xr:uid="{00000000-0005-0000-0000-000042010000}"/>
    <cellStyle name="20 % - Akzent2" xfId="22" builtinId="34" customBuiltin="1"/>
    <cellStyle name="20 % - Akzent2 10" xfId="709" xr:uid="{00000000-0005-0000-0000-000044010000}"/>
    <cellStyle name="20 % - Akzent2 10 2" xfId="3522" xr:uid="{00000000-0005-0000-0000-000045010000}"/>
    <cellStyle name="20 % - Akzent2 11" xfId="1833" xr:uid="{00000000-0005-0000-0000-000046010000}"/>
    <cellStyle name="20 % - Akzent2 11 2" xfId="4642" xr:uid="{00000000-0005-0000-0000-000047010000}"/>
    <cellStyle name="20 % - Akzent2 12" xfId="2950" xr:uid="{00000000-0005-0000-0000-000048010000}"/>
    <cellStyle name="20 % - Akzent2 2" xfId="43" xr:uid="{00000000-0005-0000-0000-000049010000}"/>
    <cellStyle name="20 % - Akzent2 3" xfId="102" xr:uid="{00000000-0005-0000-0000-00004A010000}"/>
    <cellStyle name="20 % - Akzent2 3 10" xfId="2968" xr:uid="{00000000-0005-0000-0000-00004B010000}"/>
    <cellStyle name="20 % - Akzent2 3 2" xfId="137" xr:uid="{00000000-0005-0000-0000-00004C010000}"/>
    <cellStyle name="20 % - Akzent2 3 2 2" xfId="206" xr:uid="{00000000-0005-0000-0000-00004D010000}"/>
    <cellStyle name="20 % - Akzent2 3 2 2 2" xfId="527" xr:uid="{00000000-0005-0000-0000-00004E010000}"/>
    <cellStyle name="20 % - Akzent2 3 2 2 2 2" xfId="1667" xr:uid="{00000000-0005-0000-0000-00004F010000}"/>
    <cellStyle name="20 % - Akzent2 3 2 2 2 2 2" xfId="2788" xr:uid="{00000000-0005-0000-0000-000050010000}"/>
    <cellStyle name="20 % - Akzent2 3 2 2 2 2 2 2" xfId="5597" xr:uid="{00000000-0005-0000-0000-000051010000}"/>
    <cellStyle name="20 % - Akzent2 3 2 2 2 2 3" xfId="4477" xr:uid="{00000000-0005-0000-0000-000052010000}"/>
    <cellStyle name="20 % - Akzent2 3 2 2 2 3" xfId="1105" xr:uid="{00000000-0005-0000-0000-000053010000}"/>
    <cellStyle name="20 % - Akzent2 3 2 2 2 3 2" xfId="3918" xr:uid="{00000000-0005-0000-0000-000054010000}"/>
    <cellStyle name="20 % - Akzent2 3 2 2 2 4" xfId="2229" xr:uid="{00000000-0005-0000-0000-000055010000}"/>
    <cellStyle name="20 % - Akzent2 3 2 2 2 4 2" xfId="5038" xr:uid="{00000000-0005-0000-0000-000056010000}"/>
    <cellStyle name="20 % - Akzent2 3 2 2 2 5" xfId="3346" xr:uid="{00000000-0005-0000-0000-000057010000}"/>
    <cellStyle name="20 % - Akzent2 3 2 2 3" xfId="1390" xr:uid="{00000000-0005-0000-0000-000058010000}"/>
    <cellStyle name="20 % - Akzent2 3 2 2 3 2" xfId="2512" xr:uid="{00000000-0005-0000-0000-000059010000}"/>
    <cellStyle name="20 % - Akzent2 3 2 2 3 2 2" xfId="5321" xr:uid="{00000000-0005-0000-0000-00005A010000}"/>
    <cellStyle name="20 % - Akzent2 3 2 2 3 3" xfId="4201" xr:uid="{00000000-0005-0000-0000-00005B010000}"/>
    <cellStyle name="20 % - Akzent2 3 2 2 4" xfId="829" xr:uid="{00000000-0005-0000-0000-00005C010000}"/>
    <cellStyle name="20 % - Akzent2 3 2 2 4 2" xfId="3642" xr:uid="{00000000-0005-0000-0000-00005D010000}"/>
    <cellStyle name="20 % - Akzent2 3 2 2 5" xfId="1953" xr:uid="{00000000-0005-0000-0000-00005E010000}"/>
    <cellStyle name="20 % - Akzent2 3 2 2 5 2" xfId="4762" xr:uid="{00000000-0005-0000-0000-00005F010000}"/>
    <cellStyle name="20 % - Akzent2 3 2 2 6" xfId="3070" xr:uid="{00000000-0005-0000-0000-000060010000}"/>
    <cellStyle name="20 % - Akzent2 3 2 3" xfId="277" xr:uid="{00000000-0005-0000-0000-000061010000}"/>
    <cellStyle name="20 % - Akzent2 3 2 3 2" xfId="598" xr:uid="{00000000-0005-0000-0000-000062010000}"/>
    <cellStyle name="20 % - Akzent2 3 2 3 2 2" xfId="1737" xr:uid="{00000000-0005-0000-0000-000063010000}"/>
    <cellStyle name="20 % - Akzent2 3 2 3 2 2 2" xfId="2858" xr:uid="{00000000-0005-0000-0000-000064010000}"/>
    <cellStyle name="20 % - Akzent2 3 2 3 2 2 2 2" xfId="5667" xr:uid="{00000000-0005-0000-0000-000065010000}"/>
    <cellStyle name="20 % - Akzent2 3 2 3 2 2 3" xfId="4547" xr:uid="{00000000-0005-0000-0000-000066010000}"/>
    <cellStyle name="20 % - Akzent2 3 2 3 2 3" xfId="1175" xr:uid="{00000000-0005-0000-0000-000067010000}"/>
    <cellStyle name="20 % - Akzent2 3 2 3 2 3 2" xfId="3988" xr:uid="{00000000-0005-0000-0000-000068010000}"/>
    <cellStyle name="20 % - Akzent2 3 2 3 2 4" xfId="2299" xr:uid="{00000000-0005-0000-0000-000069010000}"/>
    <cellStyle name="20 % - Akzent2 3 2 3 2 4 2" xfId="5108" xr:uid="{00000000-0005-0000-0000-00006A010000}"/>
    <cellStyle name="20 % - Akzent2 3 2 3 2 5" xfId="3416" xr:uid="{00000000-0005-0000-0000-00006B010000}"/>
    <cellStyle name="20 % - Akzent2 3 2 3 3" xfId="1460" xr:uid="{00000000-0005-0000-0000-00006C010000}"/>
    <cellStyle name="20 % - Akzent2 3 2 3 3 2" xfId="2582" xr:uid="{00000000-0005-0000-0000-00006D010000}"/>
    <cellStyle name="20 % - Akzent2 3 2 3 3 2 2" xfId="5391" xr:uid="{00000000-0005-0000-0000-00006E010000}"/>
    <cellStyle name="20 % - Akzent2 3 2 3 3 3" xfId="4271" xr:uid="{00000000-0005-0000-0000-00006F010000}"/>
    <cellStyle name="20 % - Akzent2 3 2 3 4" xfId="899" xr:uid="{00000000-0005-0000-0000-000070010000}"/>
    <cellStyle name="20 % - Akzent2 3 2 3 4 2" xfId="3712" xr:uid="{00000000-0005-0000-0000-000071010000}"/>
    <cellStyle name="20 % - Akzent2 3 2 3 5" xfId="2023" xr:uid="{00000000-0005-0000-0000-000072010000}"/>
    <cellStyle name="20 % - Akzent2 3 2 3 5 2" xfId="4832" xr:uid="{00000000-0005-0000-0000-000073010000}"/>
    <cellStyle name="20 % - Akzent2 3 2 3 6" xfId="3140" xr:uid="{00000000-0005-0000-0000-000074010000}"/>
    <cellStyle name="20 % - Akzent2 3 2 4" xfId="345" xr:uid="{00000000-0005-0000-0000-000075010000}"/>
    <cellStyle name="20 % - Akzent2 3 2 4 2" xfId="666" xr:uid="{00000000-0005-0000-0000-000076010000}"/>
    <cellStyle name="20 % - Akzent2 3 2 4 2 2" xfId="1805" xr:uid="{00000000-0005-0000-0000-000077010000}"/>
    <cellStyle name="20 % - Akzent2 3 2 4 2 2 2" xfId="2926" xr:uid="{00000000-0005-0000-0000-000078010000}"/>
    <cellStyle name="20 % - Akzent2 3 2 4 2 2 2 2" xfId="5735" xr:uid="{00000000-0005-0000-0000-000079010000}"/>
    <cellStyle name="20 % - Akzent2 3 2 4 2 2 3" xfId="4615" xr:uid="{00000000-0005-0000-0000-00007A010000}"/>
    <cellStyle name="20 % - Akzent2 3 2 4 2 3" xfId="1243" xr:uid="{00000000-0005-0000-0000-00007B010000}"/>
    <cellStyle name="20 % - Akzent2 3 2 4 2 3 2" xfId="4056" xr:uid="{00000000-0005-0000-0000-00007C010000}"/>
    <cellStyle name="20 % - Akzent2 3 2 4 2 4" xfId="2367" xr:uid="{00000000-0005-0000-0000-00007D010000}"/>
    <cellStyle name="20 % - Akzent2 3 2 4 2 4 2" xfId="5176" xr:uid="{00000000-0005-0000-0000-00007E010000}"/>
    <cellStyle name="20 % - Akzent2 3 2 4 2 5" xfId="3484" xr:uid="{00000000-0005-0000-0000-00007F010000}"/>
    <cellStyle name="20 % - Akzent2 3 2 4 3" xfId="1529" xr:uid="{00000000-0005-0000-0000-000080010000}"/>
    <cellStyle name="20 % - Akzent2 3 2 4 3 2" xfId="2650" xr:uid="{00000000-0005-0000-0000-000081010000}"/>
    <cellStyle name="20 % - Akzent2 3 2 4 3 2 2" xfId="5459" xr:uid="{00000000-0005-0000-0000-000082010000}"/>
    <cellStyle name="20 % - Akzent2 3 2 4 3 3" xfId="4339" xr:uid="{00000000-0005-0000-0000-000083010000}"/>
    <cellStyle name="20 % - Akzent2 3 2 4 4" xfId="967" xr:uid="{00000000-0005-0000-0000-000084010000}"/>
    <cellStyle name="20 % - Akzent2 3 2 4 4 2" xfId="3780" xr:uid="{00000000-0005-0000-0000-000085010000}"/>
    <cellStyle name="20 % - Akzent2 3 2 4 5" xfId="2091" xr:uid="{00000000-0005-0000-0000-000086010000}"/>
    <cellStyle name="20 % - Akzent2 3 2 4 5 2" xfId="4900" xr:uid="{00000000-0005-0000-0000-000087010000}"/>
    <cellStyle name="20 % - Akzent2 3 2 4 6" xfId="3208" xr:uid="{00000000-0005-0000-0000-000088010000}"/>
    <cellStyle name="20 % - Akzent2 3 2 5" xfId="459" xr:uid="{00000000-0005-0000-0000-000089010000}"/>
    <cellStyle name="20 % - Akzent2 3 2 5 2" xfId="1599" xr:uid="{00000000-0005-0000-0000-00008A010000}"/>
    <cellStyle name="20 % - Akzent2 3 2 5 2 2" xfId="2720" xr:uid="{00000000-0005-0000-0000-00008B010000}"/>
    <cellStyle name="20 % - Akzent2 3 2 5 2 2 2" xfId="5529" xr:uid="{00000000-0005-0000-0000-00008C010000}"/>
    <cellStyle name="20 % - Akzent2 3 2 5 2 3" xfId="4409" xr:uid="{00000000-0005-0000-0000-00008D010000}"/>
    <cellStyle name="20 % - Akzent2 3 2 5 3" xfId="1037" xr:uid="{00000000-0005-0000-0000-00008E010000}"/>
    <cellStyle name="20 % - Akzent2 3 2 5 3 2" xfId="3850" xr:uid="{00000000-0005-0000-0000-00008F010000}"/>
    <cellStyle name="20 % - Akzent2 3 2 5 4" xfId="2161" xr:uid="{00000000-0005-0000-0000-000090010000}"/>
    <cellStyle name="20 % - Akzent2 3 2 5 4 2" xfId="4970" xr:uid="{00000000-0005-0000-0000-000091010000}"/>
    <cellStyle name="20 % - Akzent2 3 2 5 5" xfId="3278" xr:uid="{00000000-0005-0000-0000-000092010000}"/>
    <cellStyle name="20 % - Akzent2 3 2 6" xfId="1322" xr:uid="{00000000-0005-0000-0000-000093010000}"/>
    <cellStyle name="20 % - Akzent2 3 2 6 2" xfId="2444" xr:uid="{00000000-0005-0000-0000-000094010000}"/>
    <cellStyle name="20 % - Akzent2 3 2 6 2 2" xfId="5253" xr:uid="{00000000-0005-0000-0000-000095010000}"/>
    <cellStyle name="20 % - Akzent2 3 2 6 3" xfId="4133" xr:uid="{00000000-0005-0000-0000-000096010000}"/>
    <cellStyle name="20 % - Akzent2 3 2 7" xfId="761" xr:uid="{00000000-0005-0000-0000-000097010000}"/>
    <cellStyle name="20 % - Akzent2 3 2 7 2" xfId="3574" xr:uid="{00000000-0005-0000-0000-000098010000}"/>
    <cellStyle name="20 % - Akzent2 3 2 8" xfId="1885" xr:uid="{00000000-0005-0000-0000-000099010000}"/>
    <cellStyle name="20 % - Akzent2 3 2 8 2" xfId="4694" xr:uid="{00000000-0005-0000-0000-00009A010000}"/>
    <cellStyle name="20 % - Akzent2 3 2 9" xfId="3002" xr:uid="{00000000-0005-0000-0000-00009B010000}"/>
    <cellStyle name="20 % - Akzent2 3 3" xfId="172" xr:uid="{00000000-0005-0000-0000-00009C010000}"/>
    <cellStyle name="20 % - Akzent2 3 3 2" xfId="493" xr:uid="{00000000-0005-0000-0000-00009D010000}"/>
    <cellStyle name="20 % - Akzent2 3 3 2 2" xfId="1633" xr:uid="{00000000-0005-0000-0000-00009E010000}"/>
    <cellStyle name="20 % - Akzent2 3 3 2 2 2" xfId="2754" xr:uid="{00000000-0005-0000-0000-00009F010000}"/>
    <cellStyle name="20 % - Akzent2 3 3 2 2 2 2" xfId="5563" xr:uid="{00000000-0005-0000-0000-0000A0010000}"/>
    <cellStyle name="20 % - Akzent2 3 3 2 2 3" xfId="4443" xr:uid="{00000000-0005-0000-0000-0000A1010000}"/>
    <cellStyle name="20 % - Akzent2 3 3 2 3" xfId="1071" xr:uid="{00000000-0005-0000-0000-0000A2010000}"/>
    <cellStyle name="20 % - Akzent2 3 3 2 3 2" xfId="3884" xr:uid="{00000000-0005-0000-0000-0000A3010000}"/>
    <cellStyle name="20 % - Akzent2 3 3 2 4" xfId="2195" xr:uid="{00000000-0005-0000-0000-0000A4010000}"/>
    <cellStyle name="20 % - Akzent2 3 3 2 4 2" xfId="5004" xr:uid="{00000000-0005-0000-0000-0000A5010000}"/>
    <cellStyle name="20 % - Akzent2 3 3 2 5" xfId="3312" xr:uid="{00000000-0005-0000-0000-0000A6010000}"/>
    <cellStyle name="20 % - Akzent2 3 3 3" xfId="1356" xr:uid="{00000000-0005-0000-0000-0000A7010000}"/>
    <cellStyle name="20 % - Akzent2 3 3 3 2" xfId="2478" xr:uid="{00000000-0005-0000-0000-0000A8010000}"/>
    <cellStyle name="20 % - Akzent2 3 3 3 2 2" xfId="5287" xr:uid="{00000000-0005-0000-0000-0000A9010000}"/>
    <cellStyle name="20 % - Akzent2 3 3 3 3" xfId="4167" xr:uid="{00000000-0005-0000-0000-0000AA010000}"/>
    <cellStyle name="20 % - Akzent2 3 3 4" xfId="795" xr:uid="{00000000-0005-0000-0000-0000AB010000}"/>
    <cellStyle name="20 % - Akzent2 3 3 4 2" xfId="3608" xr:uid="{00000000-0005-0000-0000-0000AC010000}"/>
    <cellStyle name="20 % - Akzent2 3 3 5" xfId="1919" xr:uid="{00000000-0005-0000-0000-0000AD010000}"/>
    <cellStyle name="20 % - Akzent2 3 3 5 2" xfId="4728" xr:uid="{00000000-0005-0000-0000-0000AE010000}"/>
    <cellStyle name="20 % - Akzent2 3 3 6" xfId="3036" xr:uid="{00000000-0005-0000-0000-0000AF010000}"/>
    <cellStyle name="20 % - Akzent2 3 4" xfId="242" xr:uid="{00000000-0005-0000-0000-0000B0010000}"/>
    <cellStyle name="20 % - Akzent2 3 4 2" xfId="563" xr:uid="{00000000-0005-0000-0000-0000B1010000}"/>
    <cellStyle name="20 % - Akzent2 3 4 2 2" xfId="1703" xr:uid="{00000000-0005-0000-0000-0000B2010000}"/>
    <cellStyle name="20 % - Akzent2 3 4 2 2 2" xfId="2824" xr:uid="{00000000-0005-0000-0000-0000B3010000}"/>
    <cellStyle name="20 % - Akzent2 3 4 2 2 2 2" xfId="5633" xr:uid="{00000000-0005-0000-0000-0000B4010000}"/>
    <cellStyle name="20 % - Akzent2 3 4 2 2 3" xfId="4513" xr:uid="{00000000-0005-0000-0000-0000B5010000}"/>
    <cellStyle name="20 % - Akzent2 3 4 2 3" xfId="1141" xr:uid="{00000000-0005-0000-0000-0000B6010000}"/>
    <cellStyle name="20 % - Akzent2 3 4 2 3 2" xfId="3954" xr:uid="{00000000-0005-0000-0000-0000B7010000}"/>
    <cellStyle name="20 % - Akzent2 3 4 2 4" xfId="2265" xr:uid="{00000000-0005-0000-0000-0000B8010000}"/>
    <cellStyle name="20 % - Akzent2 3 4 2 4 2" xfId="5074" xr:uid="{00000000-0005-0000-0000-0000B9010000}"/>
    <cellStyle name="20 % - Akzent2 3 4 2 5" xfId="3382" xr:uid="{00000000-0005-0000-0000-0000BA010000}"/>
    <cellStyle name="20 % - Akzent2 3 4 3" xfId="1426" xr:uid="{00000000-0005-0000-0000-0000BB010000}"/>
    <cellStyle name="20 % - Akzent2 3 4 3 2" xfId="2548" xr:uid="{00000000-0005-0000-0000-0000BC010000}"/>
    <cellStyle name="20 % - Akzent2 3 4 3 2 2" xfId="5357" xr:uid="{00000000-0005-0000-0000-0000BD010000}"/>
    <cellStyle name="20 % - Akzent2 3 4 3 3" xfId="4237" xr:uid="{00000000-0005-0000-0000-0000BE010000}"/>
    <cellStyle name="20 % - Akzent2 3 4 4" xfId="865" xr:uid="{00000000-0005-0000-0000-0000BF010000}"/>
    <cellStyle name="20 % - Akzent2 3 4 4 2" xfId="3678" xr:uid="{00000000-0005-0000-0000-0000C0010000}"/>
    <cellStyle name="20 % - Akzent2 3 4 5" xfId="1989" xr:uid="{00000000-0005-0000-0000-0000C1010000}"/>
    <cellStyle name="20 % - Akzent2 3 4 5 2" xfId="4798" xr:uid="{00000000-0005-0000-0000-0000C2010000}"/>
    <cellStyle name="20 % - Akzent2 3 4 6" xfId="3106" xr:uid="{00000000-0005-0000-0000-0000C3010000}"/>
    <cellStyle name="20 % - Akzent2 3 5" xfId="311" xr:uid="{00000000-0005-0000-0000-0000C4010000}"/>
    <cellStyle name="20 % - Akzent2 3 5 2" xfId="632" xr:uid="{00000000-0005-0000-0000-0000C5010000}"/>
    <cellStyle name="20 % - Akzent2 3 5 2 2" xfId="1771" xr:uid="{00000000-0005-0000-0000-0000C6010000}"/>
    <cellStyle name="20 % - Akzent2 3 5 2 2 2" xfId="2892" xr:uid="{00000000-0005-0000-0000-0000C7010000}"/>
    <cellStyle name="20 % - Akzent2 3 5 2 2 2 2" xfId="5701" xr:uid="{00000000-0005-0000-0000-0000C8010000}"/>
    <cellStyle name="20 % - Akzent2 3 5 2 2 3" xfId="4581" xr:uid="{00000000-0005-0000-0000-0000C9010000}"/>
    <cellStyle name="20 % - Akzent2 3 5 2 3" xfId="1209" xr:uid="{00000000-0005-0000-0000-0000CA010000}"/>
    <cellStyle name="20 % - Akzent2 3 5 2 3 2" xfId="4022" xr:uid="{00000000-0005-0000-0000-0000CB010000}"/>
    <cellStyle name="20 % - Akzent2 3 5 2 4" xfId="2333" xr:uid="{00000000-0005-0000-0000-0000CC010000}"/>
    <cellStyle name="20 % - Akzent2 3 5 2 4 2" xfId="5142" xr:uid="{00000000-0005-0000-0000-0000CD010000}"/>
    <cellStyle name="20 % - Akzent2 3 5 2 5" xfId="3450" xr:uid="{00000000-0005-0000-0000-0000CE010000}"/>
    <cellStyle name="20 % - Akzent2 3 5 3" xfId="1495" xr:uid="{00000000-0005-0000-0000-0000CF010000}"/>
    <cellStyle name="20 % - Akzent2 3 5 3 2" xfId="2616" xr:uid="{00000000-0005-0000-0000-0000D0010000}"/>
    <cellStyle name="20 % - Akzent2 3 5 3 2 2" xfId="5425" xr:uid="{00000000-0005-0000-0000-0000D1010000}"/>
    <cellStyle name="20 % - Akzent2 3 5 3 3" xfId="4305" xr:uid="{00000000-0005-0000-0000-0000D2010000}"/>
    <cellStyle name="20 % - Akzent2 3 5 4" xfId="933" xr:uid="{00000000-0005-0000-0000-0000D3010000}"/>
    <cellStyle name="20 % - Akzent2 3 5 4 2" xfId="3746" xr:uid="{00000000-0005-0000-0000-0000D4010000}"/>
    <cellStyle name="20 % - Akzent2 3 5 5" xfId="2057" xr:uid="{00000000-0005-0000-0000-0000D5010000}"/>
    <cellStyle name="20 % - Akzent2 3 5 5 2" xfId="4866" xr:uid="{00000000-0005-0000-0000-0000D6010000}"/>
    <cellStyle name="20 % - Akzent2 3 5 6" xfId="3174" xr:uid="{00000000-0005-0000-0000-0000D7010000}"/>
    <cellStyle name="20 % - Akzent2 3 6" xfId="425" xr:uid="{00000000-0005-0000-0000-0000D8010000}"/>
    <cellStyle name="20 % - Akzent2 3 6 2" xfId="1565" xr:uid="{00000000-0005-0000-0000-0000D9010000}"/>
    <cellStyle name="20 % - Akzent2 3 6 2 2" xfId="2686" xr:uid="{00000000-0005-0000-0000-0000DA010000}"/>
    <cellStyle name="20 % - Akzent2 3 6 2 2 2" xfId="5495" xr:uid="{00000000-0005-0000-0000-0000DB010000}"/>
    <cellStyle name="20 % - Akzent2 3 6 2 3" xfId="4375" xr:uid="{00000000-0005-0000-0000-0000DC010000}"/>
    <cellStyle name="20 % - Akzent2 3 6 3" xfId="1003" xr:uid="{00000000-0005-0000-0000-0000DD010000}"/>
    <cellStyle name="20 % - Akzent2 3 6 3 2" xfId="3816" xr:uid="{00000000-0005-0000-0000-0000DE010000}"/>
    <cellStyle name="20 % - Akzent2 3 6 4" xfId="2127" xr:uid="{00000000-0005-0000-0000-0000DF010000}"/>
    <cellStyle name="20 % - Akzent2 3 6 4 2" xfId="4936" xr:uid="{00000000-0005-0000-0000-0000E0010000}"/>
    <cellStyle name="20 % - Akzent2 3 6 5" xfId="3244" xr:uid="{00000000-0005-0000-0000-0000E1010000}"/>
    <cellStyle name="20 % - Akzent2 3 7" xfId="1288" xr:uid="{00000000-0005-0000-0000-0000E2010000}"/>
    <cellStyle name="20 % - Akzent2 3 7 2" xfId="2410" xr:uid="{00000000-0005-0000-0000-0000E3010000}"/>
    <cellStyle name="20 % - Akzent2 3 7 2 2" xfId="5219" xr:uid="{00000000-0005-0000-0000-0000E4010000}"/>
    <cellStyle name="20 % - Akzent2 3 7 3" xfId="4099" xr:uid="{00000000-0005-0000-0000-0000E5010000}"/>
    <cellStyle name="20 % - Akzent2 3 8" xfId="727" xr:uid="{00000000-0005-0000-0000-0000E6010000}"/>
    <cellStyle name="20 % - Akzent2 3 8 2" xfId="3540" xr:uid="{00000000-0005-0000-0000-0000E7010000}"/>
    <cellStyle name="20 % - Akzent2 3 9" xfId="1851" xr:uid="{00000000-0005-0000-0000-0000E8010000}"/>
    <cellStyle name="20 % - Akzent2 3 9 2" xfId="4660" xr:uid="{00000000-0005-0000-0000-0000E9010000}"/>
    <cellStyle name="20 % - Akzent2 4" xfId="122" xr:uid="{00000000-0005-0000-0000-0000EA010000}"/>
    <cellStyle name="20 % - Akzent2 4 2" xfId="191" xr:uid="{00000000-0005-0000-0000-0000EB010000}"/>
    <cellStyle name="20 % - Akzent2 4 2 2" xfId="512" xr:uid="{00000000-0005-0000-0000-0000EC010000}"/>
    <cellStyle name="20 % - Akzent2 4 2 2 2" xfId="1652" xr:uid="{00000000-0005-0000-0000-0000ED010000}"/>
    <cellStyle name="20 % - Akzent2 4 2 2 2 2" xfId="2773" xr:uid="{00000000-0005-0000-0000-0000EE010000}"/>
    <cellStyle name="20 % - Akzent2 4 2 2 2 2 2" xfId="5582" xr:uid="{00000000-0005-0000-0000-0000EF010000}"/>
    <cellStyle name="20 % - Akzent2 4 2 2 2 3" xfId="4462" xr:uid="{00000000-0005-0000-0000-0000F0010000}"/>
    <cellStyle name="20 % - Akzent2 4 2 2 3" xfId="1090" xr:uid="{00000000-0005-0000-0000-0000F1010000}"/>
    <cellStyle name="20 % - Akzent2 4 2 2 3 2" xfId="3903" xr:uid="{00000000-0005-0000-0000-0000F2010000}"/>
    <cellStyle name="20 % - Akzent2 4 2 2 4" xfId="2214" xr:uid="{00000000-0005-0000-0000-0000F3010000}"/>
    <cellStyle name="20 % - Akzent2 4 2 2 4 2" xfId="5023" xr:uid="{00000000-0005-0000-0000-0000F4010000}"/>
    <cellStyle name="20 % - Akzent2 4 2 2 5" xfId="3331" xr:uid="{00000000-0005-0000-0000-0000F5010000}"/>
    <cellStyle name="20 % - Akzent2 4 2 3" xfId="1375" xr:uid="{00000000-0005-0000-0000-0000F6010000}"/>
    <cellStyle name="20 % - Akzent2 4 2 3 2" xfId="2497" xr:uid="{00000000-0005-0000-0000-0000F7010000}"/>
    <cellStyle name="20 % - Akzent2 4 2 3 2 2" xfId="5306" xr:uid="{00000000-0005-0000-0000-0000F8010000}"/>
    <cellStyle name="20 % - Akzent2 4 2 3 3" xfId="4186" xr:uid="{00000000-0005-0000-0000-0000F9010000}"/>
    <cellStyle name="20 % - Akzent2 4 2 4" xfId="814" xr:uid="{00000000-0005-0000-0000-0000FA010000}"/>
    <cellStyle name="20 % - Akzent2 4 2 4 2" xfId="3627" xr:uid="{00000000-0005-0000-0000-0000FB010000}"/>
    <cellStyle name="20 % - Akzent2 4 2 5" xfId="1938" xr:uid="{00000000-0005-0000-0000-0000FC010000}"/>
    <cellStyle name="20 % - Akzent2 4 2 5 2" xfId="4747" xr:uid="{00000000-0005-0000-0000-0000FD010000}"/>
    <cellStyle name="20 % - Akzent2 4 2 6" xfId="3055" xr:uid="{00000000-0005-0000-0000-0000FE010000}"/>
    <cellStyle name="20 % - Akzent2 4 3" xfId="262" xr:uid="{00000000-0005-0000-0000-0000FF010000}"/>
    <cellStyle name="20 % - Akzent2 4 3 2" xfId="583" xr:uid="{00000000-0005-0000-0000-000000020000}"/>
    <cellStyle name="20 % - Akzent2 4 3 2 2" xfId="1722" xr:uid="{00000000-0005-0000-0000-000001020000}"/>
    <cellStyle name="20 % - Akzent2 4 3 2 2 2" xfId="2843" xr:uid="{00000000-0005-0000-0000-000002020000}"/>
    <cellStyle name="20 % - Akzent2 4 3 2 2 2 2" xfId="5652" xr:uid="{00000000-0005-0000-0000-000003020000}"/>
    <cellStyle name="20 % - Akzent2 4 3 2 2 3" xfId="4532" xr:uid="{00000000-0005-0000-0000-000004020000}"/>
    <cellStyle name="20 % - Akzent2 4 3 2 3" xfId="1160" xr:uid="{00000000-0005-0000-0000-000005020000}"/>
    <cellStyle name="20 % - Akzent2 4 3 2 3 2" xfId="3973" xr:uid="{00000000-0005-0000-0000-000006020000}"/>
    <cellStyle name="20 % - Akzent2 4 3 2 4" xfId="2284" xr:uid="{00000000-0005-0000-0000-000007020000}"/>
    <cellStyle name="20 % - Akzent2 4 3 2 4 2" xfId="5093" xr:uid="{00000000-0005-0000-0000-000008020000}"/>
    <cellStyle name="20 % - Akzent2 4 3 2 5" xfId="3401" xr:uid="{00000000-0005-0000-0000-000009020000}"/>
    <cellStyle name="20 % - Akzent2 4 3 3" xfId="1445" xr:uid="{00000000-0005-0000-0000-00000A020000}"/>
    <cellStyle name="20 % - Akzent2 4 3 3 2" xfId="2567" xr:uid="{00000000-0005-0000-0000-00000B020000}"/>
    <cellStyle name="20 % - Akzent2 4 3 3 2 2" xfId="5376" xr:uid="{00000000-0005-0000-0000-00000C020000}"/>
    <cellStyle name="20 % - Akzent2 4 3 3 3" xfId="4256" xr:uid="{00000000-0005-0000-0000-00000D020000}"/>
    <cellStyle name="20 % - Akzent2 4 3 4" xfId="884" xr:uid="{00000000-0005-0000-0000-00000E020000}"/>
    <cellStyle name="20 % - Akzent2 4 3 4 2" xfId="3697" xr:uid="{00000000-0005-0000-0000-00000F020000}"/>
    <cellStyle name="20 % - Akzent2 4 3 5" xfId="2008" xr:uid="{00000000-0005-0000-0000-000010020000}"/>
    <cellStyle name="20 % - Akzent2 4 3 5 2" xfId="4817" xr:uid="{00000000-0005-0000-0000-000011020000}"/>
    <cellStyle name="20 % - Akzent2 4 3 6" xfId="3125" xr:uid="{00000000-0005-0000-0000-000012020000}"/>
    <cellStyle name="20 % - Akzent2 4 4" xfId="330" xr:uid="{00000000-0005-0000-0000-000013020000}"/>
    <cellStyle name="20 % - Akzent2 4 4 2" xfId="651" xr:uid="{00000000-0005-0000-0000-000014020000}"/>
    <cellStyle name="20 % - Akzent2 4 4 2 2" xfId="1790" xr:uid="{00000000-0005-0000-0000-000015020000}"/>
    <cellStyle name="20 % - Akzent2 4 4 2 2 2" xfId="2911" xr:uid="{00000000-0005-0000-0000-000016020000}"/>
    <cellStyle name="20 % - Akzent2 4 4 2 2 2 2" xfId="5720" xr:uid="{00000000-0005-0000-0000-000017020000}"/>
    <cellStyle name="20 % - Akzent2 4 4 2 2 3" xfId="4600" xr:uid="{00000000-0005-0000-0000-000018020000}"/>
    <cellStyle name="20 % - Akzent2 4 4 2 3" xfId="1228" xr:uid="{00000000-0005-0000-0000-000019020000}"/>
    <cellStyle name="20 % - Akzent2 4 4 2 3 2" xfId="4041" xr:uid="{00000000-0005-0000-0000-00001A020000}"/>
    <cellStyle name="20 % - Akzent2 4 4 2 4" xfId="2352" xr:uid="{00000000-0005-0000-0000-00001B020000}"/>
    <cellStyle name="20 % - Akzent2 4 4 2 4 2" xfId="5161" xr:uid="{00000000-0005-0000-0000-00001C020000}"/>
    <cellStyle name="20 % - Akzent2 4 4 2 5" xfId="3469" xr:uid="{00000000-0005-0000-0000-00001D020000}"/>
    <cellStyle name="20 % - Akzent2 4 4 3" xfId="1514" xr:uid="{00000000-0005-0000-0000-00001E020000}"/>
    <cellStyle name="20 % - Akzent2 4 4 3 2" xfId="2635" xr:uid="{00000000-0005-0000-0000-00001F020000}"/>
    <cellStyle name="20 % - Akzent2 4 4 3 2 2" xfId="5444" xr:uid="{00000000-0005-0000-0000-000020020000}"/>
    <cellStyle name="20 % - Akzent2 4 4 3 3" xfId="4324" xr:uid="{00000000-0005-0000-0000-000021020000}"/>
    <cellStyle name="20 % - Akzent2 4 4 4" xfId="952" xr:uid="{00000000-0005-0000-0000-000022020000}"/>
    <cellStyle name="20 % - Akzent2 4 4 4 2" xfId="3765" xr:uid="{00000000-0005-0000-0000-000023020000}"/>
    <cellStyle name="20 % - Akzent2 4 4 5" xfId="2076" xr:uid="{00000000-0005-0000-0000-000024020000}"/>
    <cellStyle name="20 % - Akzent2 4 4 5 2" xfId="4885" xr:uid="{00000000-0005-0000-0000-000025020000}"/>
    <cellStyle name="20 % - Akzent2 4 4 6" xfId="3193" xr:uid="{00000000-0005-0000-0000-000026020000}"/>
    <cellStyle name="20 % - Akzent2 4 5" xfId="444" xr:uid="{00000000-0005-0000-0000-000027020000}"/>
    <cellStyle name="20 % - Akzent2 4 5 2" xfId="1584" xr:uid="{00000000-0005-0000-0000-000028020000}"/>
    <cellStyle name="20 % - Akzent2 4 5 2 2" xfId="2705" xr:uid="{00000000-0005-0000-0000-000029020000}"/>
    <cellStyle name="20 % - Akzent2 4 5 2 2 2" xfId="5514" xr:uid="{00000000-0005-0000-0000-00002A020000}"/>
    <cellStyle name="20 % - Akzent2 4 5 2 3" xfId="4394" xr:uid="{00000000-0005-0000-0000-00002B020000}"/>
    <cellStyle name="20 % - Akzent2 4 5 3" xfId="1022" xr:uid="{00000000-0005-0000-0000-00002C020000}"/>
    <cellStyle name="20 % - Akzent2 4 5 3 2" xfId="3835" xr:uid="{00000000-0005-0000-0000-00002D020000}"/>
    <cellStyle name="20 % - Akzent2 4 5 4" xfId="2146" xr:uid="{00000000-0005-0000-0000-00002E020000}"/>
    <cellStyle name="20 % - Akzent2 4 5 4 2" xfId="4955" xr:uid="{00000000-0005-0000-0000-00002F020000}"/>
    <cellStyle name="20 % - Akzent2 4 5 5" xfId="3263" xr:uid="{00000000-0005-0000-0000-000030020000}"/>
    <cellStyle name="20 % - Akzent2 4 6" xfId="1307" xr:uid="{00000000-0005-0000-0000-000031020000}"/>
    <cellStyle name="20 % - Akzent2 4 6 2" xfId="2429" xr:uid="{00000000-0005-0000-0000-000032020000}"/>
    <cellStyle name="20 % - Akzent2 4 6 2 2" xfId="5238" xr:uid="{00000000-0005-0000-0000-000033020000}"/>
    <cellStyle name="20 % - Akzent2 4 6 3" xfId="4118" xr:uid="{00000000-0005-0000-0000-000034020000}"/>
    <cellStyle name="20 % - Akzent2 4 7" xfId="746" xr:uid="{00000000-0005-0000-0000-000035020000}"/>
    <cellStyle name="20 % - Akzent2 4 7 2" xfId="3559" xr:uid="{00000000-0005-0000-0000-000036020000}"/>
    <cellStyle name="20 % - Akzent2 4 8" xfId="1870" xr:uid="{00000000-0005-0000-0000-000037020000}"/>
    <cellStyle name="20 % - Akzent2 4 8 2" xfId="4679" xr:uid="{00000000-0005-0000-0000-000038020000}"/>
    <cellStyle name="20 % - Akzent2 4 9" xfId="2987" xr:uid="{00000000-0005-0000-0000-000039020000}"/>
    <cellStyle name="20 % - Akzent2 5" xfId="157" xr:uid="{00000000-0005-0000-0000-00003A020000}"/>
    <cellStyle name="20 % - Akzent2 5 2" xfId="478" xr:uid="{00000000-0005-0000-0000-00003B020000}"/>
    <cellStyle name="20 % - Akzent2 5 2 2" xfId="1618" xr:uid="{00000000-0005-0000-0000-00003C020000}"/>
    <cellStyle name="20 % - Akzent2 5 2 2 2" xfId="2739" xr:uid="{00000000-0005-0000-0000-00003D020000}"/>
    <cellStyle name="20 % - Akzent2 5 2 2 2 2" xfId="5548" xr:uid="{00000000-0005-0000-0000-00003E020000}"/>
    <cellStyle name="20 % - Akzent2 5 2 2 3" xfId="4428" xr:uid="{00000000-0005-0000-0000-00003F020000}"/>
    <cellStyle name="20 % - Akzent2 5 2 3" xfId="1056" xr:uid="{00000000-0005-0000-0000-000040020000}"/>
    <cellStyle name="20 % - Akzent2 5 2 3 2" xfId="3869" xr:uid="{00000000-0005-0000-0000-000041020000}"/>
    <cellStyle name="20 % - Akzent2 5 2 4" xfId="2180" xr:uid="{00000000-0005-0000-0000-000042020000}"/>
    <cellStyle name="20 % - Akzent2 5 2 4 2" xfId="4989" xr:uid="{00000000-0005-0000-0000-000043020000}"/>
    <cellStyle name="20 % - Akzent2 5 2 5" xfId="3297" xr:uid="{00000000-0005-0000-0000-000044020000}"/>
    <cellStyle name="20 % - Akzent2 5 3" xfId="1341" xr:uid="{00000000-0005-0000-0000-000045020000}"/>
    <cellStyle name="20 % - Akzent2 5 3 2" xfId="2463" xr:uid="{00000000-0005-0000-0000-000046020000}"/>
    <cellStyle name="20 % - Akzent2 5 3 2 2" xfId="5272" xr:uid="{00000000-0005-0000-0000-000047020000}"/>
    <cellStyle name="20 % - Akzent2 5 3 3" xfId="4152" xr:uid="{00000000-0005-0000-0000-000048020000}"/>
    <cellStyle name="20 % - Akzent2 5 4" xfId="780" xr:uid="{00000000-0005-0000-0000-000049020000}"/>
    <cellStyle name="20 % - Akzent2 5 4 2" xfId="3593" xr:uid="{00000000-0005-0000-0000-00004A020000}"/>
    <cellStyle name="20 % - Akzent2 5 5" xfId="1904" xr:uid="{00000000-0005-0000-0000-00004B020000}"/>
    <cellStyle name="20 % - Akzent2 5 5 2" xfId="4713" xr:uid="{00000000-0005-0000-0000-00004C020000}"/>
    <cellStyle name="20 % - Akzent2 5 6" xfId="3021" xr:uid="{00000000-0005-0000-0000-00004D020000}"/>
    <cellStyle name="20 % - Akzent2 6" xfId="227" xr:uid="{00000000-0005-0000-0000-00004E020000}"/>
    <cellStyle name="20 % - Akzent2 6 2" xfId="548" xr:uid="{00000000-0005-0000-0000-00004F020000}"/>
    <cellStyle name="20 % - Akzent2 6 2 2" xfId="1688" xr:uid="{00000000-0005-0000-0000-000050020000}"/>
    <cellStyle name="20 % - Akzent2 6 2 2 2" xfId="2809" xr:uid="{00000000-0005-0000-0000-000051020000}"/>
    <cellStyle name="20 % - Akzent2 6 2 2 2 2" xfId="5618" xr:uid="{00000000-0005-0000-0000-000052020000}"/>
    <cellStyle name="20 % - Akzent2 6 2 2 3" xfId="4498" xr:uid="{00000000-0005-0000-0000-000053020000}"/>
    <cellStyle name="20 % - Akzent2 6 2 3" xfId="1126" xr:uid="{00000000-0005-0000-0000-000054020000}"/>
    <cellStyle name="20 % - Akzent2 6 2 3 2" xfId="3939" xr:uid="{00000000-0005-0000-0000-000055020000}"/>
    <cellStyle name="20 % - Akzent2 6 2 4" xfId="2250" xr:uid="{00000000-0005-0000-0000-000056020000}"/>
    <cellStyle name="20 % - Akzent2 6 2 4 2" xfId="5059" xr:uid="{00000000-0005-0000-0000-000057020000}"/>
    <cellStyle name="20 % - Akzent2 6 2 5" xfId="3367" xr:uid="{00000000-0005-0000-0000-000058020000}"/>
    <cellStyle name="20 % - Akzent2 6 3" xfId="1411" xr:uid="{00000000-0005-0000-0000-000059020000}"/>
    <cellStyle name="20 % - Akzent2 6 3 2" xfId="2533" xr:uid="{00000000-0005-0000-0000-00005A020000}"/>
    <cellStyle name="20 % - Akzent2 6 3 2 2" xfId="5342" xr:uid="{00000000-0005-0000-0000-00005B020000}"/>
    <cellStyle name="20 % - Akzent2 6 3 3" xfId="4222" xr:uid="{00000000-0005-0000-0000-00005C020000}"/>
    <cellStyle name="20 % - Akzent2 6 4" xfId="850" xr:uid="{00000000-0005-0000-0000-00005D020000}"/>
    <cellStyle name="20 % - Akzent2 6 4 2" xfId="3663" xr:uid="{00000000-0005-0000-0000-00005E020000}"/>
    <cellStyle name="20 % - Akzent2 6 5" xfId="1974" xr:uid="{00000000-0005-0000-0000-00005F020000}"/>
    <cellStyle name="20 % - Akzent2 6 5 2" xfId="4783" xr:uid="{00000000-0005-0000-0000-000060020000}"/>
    <cellStyle name="20 % - Akzent2 6 6" xfId="3091" xr:uid="{00000000-0005-0000-0000-000061020000}"/>
    <cellStyle name="20 % - Akzent2 7" xfId="296" xr:uid="{00000000-0005-0000-0000-000062020000}"/>
    <cellStyle name="20 % - Akzent2 7 2" xfId="617" xr:uid="{00000000-0005-0000-0000-000063020000}"/>
    <cellStyle name="20 % - Akzent2 7 2 2" xfId="1756" xr:uid="{00000000-0005-0000-0000-000064020000}"/>
    <cellStyle name="20 % - Akzent2 7 2 2 2" xfId="2877" xr:uid="{00000000-0005-0000-0000-000065020000}"/>
    <cellStyle name="20 % - Akzent2 7 2 2 2 2" xfId="5686" xr:uid="{00000000-0005-0000-0000-000066020000}"/>
    <cellStyle name="20 % - Akzent2 7 2 2 3" xfId="4566" xr:uid="{00000000-0005-0000-0000-000067020000}"/>
    <cellStyle name="20 % - Akzent2 7 2 3" xfId="1194" xr:uid="{00000000-0005-0000-0000-000068020000}"/>
    <cellStyle name="20 % - Akzent2 7 2 3 2" xfId="4007" xr:uid="{00000000-0005-0000-0000-000069020000}"/>
    <cellStyle name="20 % - Akzent2 7 2 4" xfId="2318" xr:uid="{00000000-0005-0000-0000-00006A020000}"/>
    <cellStyle name="20 % - Akzent2 7 2 4 2" xfId="5127" xr:uid="{00000000-0005-0000-0000-00006B020000}"/>
    <cellStyle name="20 % - Akzent2 7 2 5" xfId="3435" xr:uid="{00000000-0005-0000-0000-00006C020000}"/>
    <cellStyle name="20 % - Akzent2 7 3" xfId="1480" xr:uid="{00000000-0005-0000-0000-00006D020000}"/>
    <cellStyle name="20 % - Akzent2 7 3 2" xfId="2601" xr:uid="{00000000-0005-0000-0000-00006E020000}"/>
    <cellStyle name="20 % - Akzent2 7 3 2 2" xfId="5410" xr:uid="{00000000-0005-0000-0000-00006F020000}"/>
    <cellStyle name="20 % - Akzent2 7 3 3" xfId="4290" xr:uid="{00000000-0005-0000-0000-000070020000}"/>
    <cellStyle name="20 % - Akzent2 7 4" xfId="918" xr:uid="{00000000-0005-0000-0000-000071020000}"/>
    <cellStyle name="20 % - Akzent2 7 4 2" xfId="3731" xr:uid="{00000000-0005-0000-0000-000072020000}"/>
    <cellStyle name="20 % - Akzent2 7 5" xfId="2042" xr:uid="{00000000-0005-0000-0000-000073020000}"/>
    <cellStyle name="20 % - Akzent2 7 5 2" xfId="4851" xr:uid="{00000000-0005-0000-0000-000074020000}"/>
    <cellStyle name="20 % - Akzent2 7 6" xfId="3159" xr:uid="{00000000-0005-0000-0000-000075020000}"/>
    <cellStyle name="20 % - Akzent2 8" xfId="407" xr:uid="{00000000-0005-0000-0000-000076020000}"/>
    <cellStyle name="20 % - Akzent2 8 2" xfId="1547" xr:uid="{00000000-0005-0000-0000-000077020000}"/>
    <cellStyle name="20 % - Akzent2 8 2 2" xfId="2668" xr:uid="{00000000-0005-0000-0000-000078020000}"/>
    <cellStyle name="20 % - Akzent2 8 2 2 2" xfId="5477" xr:uid="{00000000-0005-0000-0000-000079020000}"/>
    <cellStyle name="20 % - Akzent2 8 2 3" xfId="4357" xr:uid="{00000000-0005-0000-0000-00007A020000}"/>
    <cellStyle name="20 % - Akzent2 8 3" xfId="985" xr:uid="{00000000-0005-0000-0000-00007B020000}"/>
    <cellStyle name="20 % - Akzent2 8 3 2" xfId="3798" xr:uid="{00000000-0005-0000-0000-00007C020000}"/>
    <cellStyle name="20 % - Akzent2 8 4" xfId="2109" xr:uid="{00000000-0005-0000-0000-00007D020000}"/>
    <cellStyle name="20 % - Akzent2 8 4 2" xfId="4918" xr:uid="{00000000-0005-0000-0000-00007E020000}"/>
    <cellStyle name="20 % - Akzent2 8 5" xfId="3226" xr:uid="{00000000-0005-0000-0000-00007F020000}"/>
    <cellStyle name="20 % - Akzent2 9" xfId="697" xr:uid="{00000000-0005-0000-0000-000080020000}"/>
    <cellStyle name="20 % - Akzent2 9 2" xfId="1268" xr:uid="{00000000-0005-0000-0000-000081020000}"/>
    <cellStyle name="20 % - Akzent2 9 2 2" xfId="4081" xr:uid="{00000000-0005-0000-0000-000082020000}"/>
    <cellStyle name="20 % - Akzent2 9 3" xfId="2392" xr:uid="{00000000-0005-0000-0000-000083020000}"/>
    <cellStyle name="20 % - Akzent2 9 3 2" xfId="5201" xr:uid="{00000000-0005-0000-0000-000084020000}"/>
    <cellStyle name="20 % - Akzent2 9 4" xfId="3510" xr:uid="{00000000-0005-0000-0000-000085020000}"/>
    <cellStyle name="20 % - Akzent3" xfId="26" builtinId="38" customBuiltin="1"/>
    <cellStyle name="20 % - Akzent3 10" xfId="711" xr:uid="{00000000-0005-0000-0000-000087020000}"/>
    <cellStyle name="20 % - Akzent3 10 2" xfId="3524" xr:uid="{00000000-0005-0000-0000-000088020000}"/>
    <cellStyle name="20 % - Akzent3 11" xfId="1835" xr:uid="{00000000-0005-0000-0000-000089020000}"/>
    <cellStyle name="20 % - Akzent3 11 2" xfId="4644" xr:uid="{00000000-0005-0000-0000-00008A020000}"/>
    <cellStyle name="20 % - Akzent3 12" xfId="2952" xr:uid="{00000000-0005-0000-0000-00008B020000}"/>
    <cellStyle name="20 % - Akzent3 2" xfId="44" xr:uid="{00000000-0005-0000-0000-00008C020000}"/>
    <cellStyle name="20 % - Akzent3 3" xfId="104" xr:uid="{00000000-0005-0000-0000-00008D020000}"/>
    <cellStyle name="20 % - Akzent3 3 10" xfId="2970" xr:uid="{00000000-0005-0000-0000-00008E020000}"/>
    <cellStyle name="20 % - Akzent3 3 2" xfId="139" xr:uid="{00000000-0005-0000-0000-00008F020000}"/>
    <cellStyle name="20 % - Akzent3 3 2 2" xfId="208" xr:uid="{00000000-0005-0000-0000-000090020000}"/>
    <cellStyle name="20 % - Akzent3 3 2 2 2" xfId="529" xr:uid="{00000000-0005-0000-0000-000091020000}"/>
    <cellStyle name="20 % - Akzent3 3 2 2 2 2" xfId="1669" xr:uid="{00000000-0005-0000-0000-000092020000}"/>
    <cellStyle name="20 % - Akzent3 3 2 2 2 2 2" xfId="2790" xr:uid="{00000000-0005-0000-0000-000093020000}"/>
    <cellStyle name="20 % - Akzent3 3 2 2 2 2 2 2" xfId="5599" xr:uid="{00000000-0005-0000-0000-000094020000}"/>
    <cellStyle name="20 % - Akzent3 3 2 2 2 2 3" xfId="4479" xr:uid="{00000000-0005-0000-0000-000095020000}"/>
    <cellStyle name="20 % - Akzent3 3 2 2 2 3" xfId="1107" xr:uid="{00000000-0005-0000-0000-000096020000}"/>
    <cellStyle name="20 % - Akzent3 3 2 2 2 3 2" xfId="3920" xr:uid="{00000000-0005-0000-0000-000097020000}"/>
    <cellStyle name="20 % - Akzent3 3 2 2 2 4" xfId="2231" xr:uid="{00000000-0005-0000-0000-000098020000}"/>
    <cellStyle name="20 % - Akzent3 3 2 2 2 4 2" xfId="5040" xr:uid="{00000000-0005-0000-0000-000099020000}"/>
    <cellStyle name="20 % - Akzent3 3 2 2 2 5" xfId="3348" xr:uid="{00000000-0005-0000-0000-00009A020000}"/>
    <cellStyle name="20 % - Akzent3 3 2 2 3" xfId="1392" xr:uid="{00000000-0005-0000-0000-00009B020000}"/>
    <cellStyle name="20 % - Akzent3 3 2 2 3 2" xfId="2514" xr:uid="{00000000-0005-0000-0000-00009C020000}"/>
    <cellStyle name="20 % - Akzent3 3 2 2 3 2 2" xfId="5323" xr:uid="{00000000-0005-0000-0000-00009D020000}"/>
    <cellStyle name="20 % - Akzent3 3 2 2 3 3" xfId="4203" xr:uid="{00000000-0005-0000-0000-00009E020000}"/>
    <cellStyle name="20 % - Akzent3 3 2 2 4" xfId="831" xr:uid="{00000000-0005-0000-0000-00009F020000}"/>
    <cellStyle name="20 % - Akzent3 3 2 2 4 2" xfId="3644" xr:uid="{00000000-0005-0000-0000-0000A0020000}"/>
    <cellStyle name="20 % - Akzent3 3 2 2 5" xfId="1955" xr:uid="{00000000-0005-0000-0000-0000A1020000}"/>
    <cellStyle name="20 % - Akzent3 3 2 2 5 2" xfId="4764" xr:uid="{00000000-0005-0000-0000-0000A2020000}"/>
    <cellStyle name="20 % - Akzent3 3 2 2 6" xfId="3072" xr:uid="{00000000-0005-0000-0000-0000A3020000}"/>
    <cellStyle name="20 % - Akzent3 3 2 3" xfId="279" xr:uid="{00000000-0005-0000-0000-0000A4020000}"/>
    <cellStyle name="20 % - Akzent3 3 2 3 2" xfId="600" xr:uid="{00000000-0005-0000-0000-0000A5020000}"/>
    <cellStyle name="20 % - Akzent3 3 2 3 2 2" xfId="1739" xr:uid="{00000000-0005-0000-0000-0000A6020000}"/>
    <cellStyle name="20 % - Akzent3 3 2 3 2 2 2" xfId="2860" xr:uid="{00000000-0005-0000-0000-0000A7020000}"/>
    <cellStyle name="20 % - Akzent3 3 2 3 2 2 2 2" xfId="5669" xr:uid="{00000000-0005-0000-0000-0000A8020000}"/>
    <cellStyle name="20 % - Akzent3 3 2 3 2 2 3" xfId="4549" xr:uid="{00000000-0005-0000-0000-0000A9020000}"/>
    <cellStyle name="20 % - Akzent3 3 2 3 2 3" xfId="1177" xr:uid="{00000000-0005-0000-0000-0000AA020000}"/>
    <cellStyle name="20 % - Akzent3 3 2 3 2 3 2" xfId="3990" xr:uid="{00000000-0005-0000-0000-0000AB020000}"/>
    <cellStyle name="20 % - Akzent3 3 2 3 2 4" xfId="2301" xr:uid="{00000000-0005-0000-0000-0000AC020000}"/>
    <cellStyle name="20 % - Akzent3 3 2 3 2 4 2" xfId="5110" xr:uid="{00000000-0005-0000-0000-0000AD020000}"/>
    <cellStyle name="20 % - Akzent3 3 2 3 2 5" xfId="3418" xr:uid="{00000000-0005-0000-0000-0000AE020000}"/>
    <cellStyle name="20 % - Akzent3 3 2 3 3" xfId="1462" xr:uid="{00000000-0005-0000-0000-0000AF020000}"/>
    <cellStyle name="20 % - Akzent3 3 2 3 3 2" xfId="2584" xr:uid="{00000000-0005-0000-0000-0000B0020000}"/>
    <cellStyle name="20 % - Akzent3 3 2 3 3 2 2" xfId="5393" xr:uid="{00000000-0005-0000-0000-0000B1020000}"/>
    <cellStyle name="20 % - Akzent3 3 2 3 3 3" xfId="4273" xr:uid="{00000000-0005-0000-0000-0000B2020000}"/>
    <cellStyle name="20 % - Akzent3 3 2 3 4" xfId="901" xr:uid="{00000000-0005-0000-0000-0000B3020000}"/>
    <cellStyle name="20 % - Akzent3 3 2 3 4 2" xfId="3714" xr:uid="{00000000-0005-0000-0000-0000B4020000}"/>
    <cellStyle name="20 % - Akzent3 3 2 3 5" xfId="2025" xr:uid="{00000000-0005-0000-0000-0000B5020000}"/>
    <cellStyle name="20 % - Akzent3 3 2 3 5 2" xfId="4834" xr:uid="{00000000-0005-0000-0000-0000B6020000}"/>
    <cellStyle name="20 % - Akzent3 3 2 3 6" xfId="3142" xr:uid="{00000000-0005-0000-0000-0000B7020000}"/>
    <cellStyle name="20 % - Akzent3 3 2 4" xfId="347" xr:uid="{00000000-0005-0000-0000-0000B8020000}"/>
    <cellStyle name="20 % - Akzent3 3 2 4 2" xfId="668" xr:uid="{00000000-0005-0000-0000-0000B9020000}"/>
    <cellStyle name="20 % - Akzent3 3 2 4 2 2" xfId="1807" xr:uid="{00000000-0005-0000-0000-0000BA020000}"/>
    <cellStyle name="20 % - Akzent3 3 2 4 2 2 2" xfId="2928" xr:uid="{00000000-0005-0000-0000-0000BB020000}"/>
    <cellStyle name="20 % - Akzent3 3 2 4 2 2 2 2" xfId="5737" xr:uid="{00000000-0005-0000-0000-0000BC020000}"/>
    <cellStyle name="20 % - Akzent3 3 2 4 2 2 3" xfId="4617" xr:uid="{00000000-0005-0000-0000-0000BD020000}"/>
    <cellStyle name="20 % - Akzent3 3 2 4 2 3" xfId="1245" xr:uid="{00000000-0005-0000-0000-0000BE020000}"/>
    <cellStyle name="20 % - Akzent3 3 2 4 2 3 2" xfId="4058" xr:uid="{00000000-0005-0000-0000-0000BF020000}"/>
    <cellStyle name="20 % - Akzent3 3 2 4 2 4" xfId="2369" xr:uid="{00000000-0005-0000-0000-0000C0020000}"/>
    <cellStyle name="20 % - Akzent3 3 2 4 2 4 2" xfId="5178" xr:uid="{00000000-0005-0000-0000-0000C1020000}"/>
    <cellStyle name="20 % - Akzent3 3 2 4 2 5" xfId="3486" xr:uid="{00000000-0005-0000-0000-0000C2020000}"/>
    <cellStyle name="20 % - Akzent3 3 2 4 3" xfId="1531" xr:uid="{00000000-0005-0000-0000-0000C3020000}"/>
    <cellStyle name="20 % - Akzent3 3 2 4 3 2" xfId="2652" xr:uid="{00000000-0005-0000-0000-0000C4020000}"/>
    <cellStyle name="20 % - Akzent3 3 2 4 3 2 2" xfId="5461" xr:uid="{00000000-0005-0000-0000-0000C5020000}"/>
    <cellStyle name="20 % - Akzent3 3 2 4 3 3" xfId="4341" xr:uid="{00000000-0005-0000-0000-0000C6020000}"/>
    <cellStyle name="20 % - Akzent3 3 2 4 4" xfId="969" xr:uid="{00000000-0005-0000-0000-0000C7020000}"/>
    <cellStyle name="20 % - Akzent3 3 2 4 4 2" xfId="3782" xr:uid="{00000000-0005-0000-0000-0000C8020000}"/>
    <cellStyle name="20 % - Akzent3 3 2 4 5" xfId="2093" xr:uid="{00000000-0005-0000-0000-0000C9020000}"/>
    <cellStyle name="20 % - Akzent3 3 2 4 5 2" xfId="4902" xr:uid="{00000000-0005-0000-0000-0000CA020000}"/>
    <cellStyle name="20 % - Akzent3 3 2 4 6" xfId="3210" xr:uid="{00000000-0005-0000-0000-0000CB020000}"/>
    <cellStyle name="20 % - Akzent3 3 2 5" xfId="461" xr:uid="{00000000-0005-0000-0000-0000CC020000}"/>
    <cellStyle name="20 % - Akzent3 3 2 5 2" xfId="1601" xr:uid="{00000000-0005-0000-0000-0000CD020000}"/>
    <cellStyle name="20 % - Akzent3 3 2 5 2 2" xfId="2722" xr:uid="{00000000-0005-0000-0000-0000CE020000}"/>
    <cellStyle name="20 % - Akzent3 3 2 5 2 2 2" xfId="5531" xr:uid="{00000000-0005-0000-0000-0000CF020000}"/>
    <cellStyle name="20 % - Akzent3 3 2 5 2 3" xfId="4411" xr:uid="{00000000-0005-0000-0000-0000D0020000}"/>
    <cellStyle name="20 % - Akzent3 3 2 5 3" xfId="1039" xr:uid="{00000000-0005-0000-0000-0000D1020000}"/>
    <cellStyle name="20 % - Akzent3 3 2 5 3 2" xfId="3852" xr:uid="{00000000-0005-0000-0000-0000D2020000}"/>
    <cellStyle name="20 % - Akzent3 3 2 5 4" xfId="2163" xr:uid="{00000000-0005-0000-0000-0000D3020000}"/>
    <cellStyle name="20 % - Akzent3 3 2 5 4 2" xfId="4972" xr:uid="{00000000-0005-0000-0000-0000D4020000}"/>
    <cellStyle name="20 % - Akzent3 3 2 5 5" xfId="3280" xr:uid="{00000000-0005-0000-0000-0000D5020000}"/>
    <cellStyle name="20 % - Akzent3 3 2 6" xfId="1324" xr:uid="{00000000-0005-0000-0000-0000D6020000}"/>
    <cellStyle name="20 % - Akzent3 3 2 6 2" xfId="2446" xr:uid="{00000000-0005-0000-0000-0000D7020000}"/>
    <cellStyle name="20 % - Akzent3 3 2 6 2 2" xfId="5255" xr:uid="{00000000-0005-0000-0000-0000D8020000}"/>
    <cellStyle name="20 % - Akzent3 3 2 6 3" xfId="4135" xr:uid="{00000000-0005-0000-0000-0000D9020000}"/>
    <cellStyle name="20 % - Akzent3 3 2 7" xfId="763" xr:uid="{00000000-0005-0000-0000-0000DA020000}"/>
    <cellStyle name="20 % - Akzent3 3 2 7 2" xfId="3576" xr:uid="{00000000-0005-0000-0000-0000DB020000}"/>
    <cellStyle name="20 % - Akzent3 3 2 8" xfId="1887" xr:uid="{00000000-0005-0000-0000-0000DC020000}"/>
    <cellStyle name="20 % - Akzent3 3 2 8 2" xfId="4696" xr:uid="{00000000-0005-0000-0000-0000DD020000}"/>
    <cellStyle name="20 % - Akzent3 3 2 9" xfId="3004" xr:uid="{00000000-0005-0000-0000-0000DE020000}"/>
    <cellStyle name="20 % - Akzent3 3 3" xfId="174" xr:uid="{00000000-0005-0000-0000-0000DF020000}"/>
    <cellStyle name="20 % - Akzent3 3 3 2" xfId="495" xr:uid="{00000000-0005-0000-0000-0000E0020000}"/>
    <cellStyle name="20 % - Akzent3 3 3 2 2" xfId="1635" xr:uid="{00000000-0005-0000-0000-0000E1020000}"/>
    <cellStyle name="20 % - Akzent3 3 3 2 2 2" xfId="2756" xr:uid="{00000000-0005-0000-0000-0000E2020000}"/>
    <cellStyle name="20 % - Akzent3 3 3 2 2 2 2" xfId="5565" xr:uid="{00000000-0005-0000-0000-0000E3020000}"/>
    <cellStyle name="20 % - Akzent3 3 3 2 2 3" xfId="4445" xr:uid="{00000000-0005-0000-0000-0000E4020000}"/>
    <cellStyle name="20 % - Akzent3 3 3 2 3" xfId="1073" xr:uid="{00000000-0005-0000-0000-0000E5020000}"/>
    <cellStyle name="20 % - Akzent3 3 3 2 3 2" xfId="3886" xr:uid="{00000000-0005-0000-0000-0000E6020000}"/>
    <cellStyle name="20 % - Akzent3 3 3 2 4" xfId="2197" xr:uid="{00000000-0005-0000-0000-0000E7020000}"/>
    <cellStyle name="20 % - Akzent3 3 3 2 4 2" xfId="5006" xr:uid="{00000000-0005-0000-0000-0000E8020000}"/>
    <cellStyle name="20 % - Akzent3 3 3 2 5" xfId="3314" xr:uid="{00000000-0005-0000-0000-0000E9020000}"/>
    <cellStyle name="20 % - Akzent3 3 3 3" xfId="1358" xr:uid="{00000000-0005-0000-0000-0000EA020000}"/>
    <cellStyle name="20 % - Akzent3 3 3 3 2" xfId="2480" xr:uid="{00000000-0005-0000-0000-0000EB020000}"/>
    <cellStyle name="20 % - Akzent3 3 3 3 2 2" xfId="5289" xr:uid="{00000000-0005-0000-0000-0000EC020000}"/>
    <cellStyle name="20 % - Akzent3 3 3 3 3" xfId="4169" xr:uid="{00000000-0005-0000-0000-0000ED020000}"/>
    <cellStyle name="20 % - Akzent3 3 3 4" xfId="797" xr:uid="{00000000-0005-0000-0000-0000EE020000}"/>
    <cellStyle name="20 % - Akzent3 3 3 4 2" xfId="3610" xr:uid="{00000000-0005-0000-0000-0000EF020000}"/>
    <cellStyle name="20 % - Akzent3 3 3 5" xfId="1921" xr:uid="{00000000-0005-0000-0000-0000F0020000}"/>
    <cellStyle name="20 % - Akzent3 3 3 5 2" xfId="4730" xr:uid="{00000000-0005-0000-0000-0000F1020000}"/>
    <cellStyle name="20 % - Akzent3 3 3 6" xfId="3038" xr:uid="{00000000-0005-0000-0000-0000F2020000}"/>
    <cellStyle name="20 % - Akzent3 3 4" xfId="244" xr:uid="{00000000-0005-0000-0000-0000F3020000}"/>
    <cellStyle name="20 % - Akzent3 3 4 2" xfId="565" xr:uid="{00000000-0005-0000-0000-0000F4020000}"/>
    <cellStyle name="20 % - Akzent3 3 4 2 2" xfId="1705" xr:uid="{00000000-0005-0000-0000-0000F5020000}"/>
    <cellStyle name="20 % - Akzent3 3 4 2 2 2" xfId="2826" xr:uid="{00000000-0005-0000-0000-0000F6020000}"/>
    <cellStyle name="20 % - Akzent3 3 4 2 2 2 2" xfId="5635" xr:uid="{00000000-0005-0000-0000-0000F7020000}"/>
    <cellStyle name="20 % - Akzent3 3 4 2 2 3" xfId="4515" xr:uid="{00000000-0005-0000-0000-0000F8020000}"/>
    <cellStyle name="20 % - Akzent3 3 4 2 3" xfId="1143" xr:uid="{00000000-0005-0000-0000-0000F9020000}"/>
    <cellStyle name="20 % - Akzent3 3 4 2 3 2" xfId="3956" xr:uid="{00000000-0005-0000-0000-0000FA020000}"/>
    <cellStyle name="20 % - Akzent3 3 4 2 4" xfId="2267" xr:uid="{00000000-0005-0000-0000-0000FB020000}"/>
    <cellStyle name="20 % - Akzent3 3 4 2 4 2" xfId="5076" xr:uid="{00000000-0005-0000-0000-0000FC020000}"/>
    <cellStyle name="20 % - Akzent3 3 4 2 5" xfId="3384" xr:uid="{00000000-0005-0000-0000-0000FD020000}"/>
    <cellStyle name="20 % - Akzent3 3 4 3" xfId="1428" xr:uid="{00000000-0005-0000-0000-0000FE020000}"/>
    <cellStyle name="20 % - Akzent3 3 4 3 2" xfId="2550" xr:uid="{00000000-0005-0000-0000-0000FF020000}"/>
    <cellStyle name="20 % - Akzent3 3 4 3 2 2" xfId="5359" xr:uid="{00000000-0005-0000-0000-000000030000}"/>
    <cellStyle name="20 % - Akzent3 3 4 3 3" xfId="4239" xr:uid="{00000000-0005-0000-0000-000001030000}"/>
    <cellStyle name="20 % - Akzent3 3 4 4" xfId="867" xr:uid="{00000000-0005-0000-0000-000002030000}"/>
    <cellStyle name="20 % - Akzent3 3 4 4 2" xfId="3680" xr:uid="{00000000-0005-0000-0000-000003030000}"/>
    <cellStyle name="20 % - Akzent3 3 4 5" xfId="1991" xr:uid="{00000000-0005-0000-0000-000004030000}"/>
    <cellStyle name="20 % - Akzent3 3 4 5 2" xfId="4800" xr:uid="{00000000-0005-0000-0000-000005030000}"/>
    <cellStyle name="20 % - Akzent3 3 4 6" xfId="3108" xr:uid="{00000000-0005-0000-0000-000006030000}"/>
    <cellStyle name="20 % - Akzent3 3 5" xfId="313" xr:uid="{00000000-0005-0000-0000-000007030000}"/>
    <cellStyle name="20 % - Akzent3 3 5 2" xfId="634" xr:uid="{00000000-0005-0000-0000-000008030000}"/>
    <cellStyle name="20 % - Akzent3 3 5 2 2" xfId="1773" xr:uid="{00000000-0005-0000-0000-000009030000}"/>
    <cellStyle name="20 % - Akzent3 3 5 2 2 2" xfId="2894" xr:uid="{00000000-0005-0000-0000-00000A030000}"/>
    <cellStyle name="20 % - Akzent3 3 5 2 2 2 2" xfId="5703" xr:uid="{00000000-0005-0000-0000-00000B030000}"/>
    <cellStyle name="20 % - Akzent3 3 5 2 2 3" xfId="4583" xr:uid="{00000000-0005-0000-0000-00000C030000}"/>
    <cellStyle name="20 % - Akzent3 3 5 2 3" xfId="1211" xr:uid="{00000000-0005-0000-0000-00000D030000}"/>
    <cellStyle name="20 % - Akzent3 3 5 2 3 2" xfId="4024" xr:uid="{00000000-0005-0000-0000-00000E030000}"/>
    <cellStyle name="20 % - Akzent3 3 5 2 4" xfId="2335" xr:uid="{00000000-0005-0000-0000-00000F030000}"/>
    <cellStyle name="20 % - Akzent3 3 5 2 4 2" xfId="5144" xr:uid="{00000000-0005-0000-0000-000010030000}"/>
    <cellStyle name="20 % - Akzent3 3 5 2 5" xfId="3452" xr:uid="{00000000-0005-0000-0000-000011030000}"/>
    <cellStyle name="20 % - Akzent3 3 5 3" xfId="1497" xr:uid="{00000000-0005-0000-0000-000012030000}"/>
    <cellStyle name="20 % - Akzent3 3 5 3 2" xfId="2618" xr:uid="{00000000-0005-0000-0000-000013030000}"/>
    <cellStyle name="20 % - Akzent3 3 5 3 2 2" xfId="5427" xr:uid="{00000000-0005-0000-0000-000014030000}"/>
    <cellStyle name="20 % - Akzent3 3 5 3 3" xfId="4307" xr:uid="{00000000-0005-0000-0000-000015030000}"/>
    <cellStyle name="20 % - Akzent3 3 5 4" xfId="935" xr:uid="{00000000-0005-0000-0000-000016030000}"/>
    <cellStyle name="20 % - Akzent3 3 5 4 2" xfId="3748" xr:uid="{00000000-0005-0000-0000-000017030000}"/>
    <cellStyle name="20 % - Akzent3 3 5 5" xfId="2059" xr:uid="{00000000-0005-0000-0000-000018030000}"/>
    <cellStyle name="20 % - Akzent3 3 5 5 2" xfId="4868" xr:uid="{00000000-0005-0000-0000-000019030000}"/>
    <cellStyle name="20 % - Akzent3 3 5 6" xfId="3176" xr:uid="{00000000-0005-0000-0000-00001A030000}"/>
    <cellStyle name="20 % - Akzent3 3 6" xfId="427" xr:uid="{00000000-0005-0000-0000-00001B030000}"/>
    <cellStyle name="20 % - Akzent3 3 6 2" xfId="1567" xr:uid="{00000000-0005-0000-0000-00001C030000}"/>
    <cellStyle name="20 % - Akzent3 3 6 2 2" xfId="2688" xr:uid="{00000000-0005-0000-0000-00001D030000}"/>
    <cellStyle name="20 % - Akzent3 3 6 2 2 2" xfId="5497" xr:uid="{00000000-0005-0000-0000-00001E030000}"/>
    <cellStyle name="20 % - Akzent3 3 6 2 3" xfId="4377" xr:uid="{00000000-0005-0000-0000-00001F030000}"/>
    <cellStyle name="20 % - Akzent3 3 6 3" xfId="1005" xr:uid="{00000000-0005-0000-0000-000020030000}"/>
    <cellStyle name="20 % - Akzent3 3 6 3 2" xfId="3818" xr:uid="{00000000-0005-0000-0000-000021030000}"/>
    <cellStyle name="20 % - Akzent3 3 6 4" xfId="2129" xr:uid="{00000000-0005-0000-0000-000022030000}"/>
    <cellStyle name="20 % - Akzent3 3 6 4 2" xfId="4938" xr:uid="{00000000-0005-0000-0000-000023030000}"/>
    <cellStyle name="20 % - Akzent3 3 6 5" xfId="3246" xr:uid="{00000000-0005-0000-0000-000024030000}"/>
    <cellStyle name="20 % - Akzent3 3 7" xfId="1290" xr:uid="{00000000-0005-0000-0000-000025030000}"/>
    <cellStyle name="20 % - Akzent3 3 7 2" xfId="2412" xr:uid="{00000000-0005-0000-0000-000026030000}"/>
    <cellStyle name="20 % - Akzent3 3 7 2 2" xfId="5221" xr:uid="{00000000-0005-0000-0000-000027030000}"/>
    <cellStyle name="20 % - Akzent3 3 7 3" xfId="4101" xr:uid="{00000000-0005-0000-0000-000028030000}"/>
    <cellStyle name="20 % - Akzent3 3 8" xfId="729" xr:uid="{00000000-0005-0000-0000-000029030000}"/>
    <cellStyle name="20 % - Akzent3 3 8 2" xfId="3542" xr:uid="{00000000-0005-0000-0000-00002A030000}"/>
    <cellStyle name="20 % - Akzent3 3 9" xfId="1853" xr:uid="{00000000-0005-0000-0000-00002B030000}"/>
    <cellStyle name="20 % - Akzent3 3 9 2" xfId="4662" xr:uid="{00000000-0005-0000-0000-00002C030000}"/>
    <cellStyle name="20 % - Akzent3 4" xfId="124" xr:uid="{00000000-0005-0000-0000-00002D030000}"/>
    <cellStyle name="20 % - Akzent3 4 2" xfId="193" xr:uid="{00000000-0005-0000-0000-00002E030000}"/>
    <cellStyle name="20 % - Akzent3 4 2 2" xfId="514" xr:uid="{00000000-0005-0000-0000-00002F030000}"/>
    <cellStyle name="20 % - Akzent3 4 2 2 2" xfId="1654" xr:uid="{00000000-0005-0000-0000-000030030000}"/>
    <cellStyle name="20 % - Akzent3 4 2 2 2 2" xfId="2775" xr:uid="{00000000-0005-0000-0000-000031030000}"/>
    <cellStyle name="20 % - Akzent3 4 2 2 2 2 2" xfId="5584" xr:uid="{00000000-0005-0000-0000-000032030000}"/>
    <cellStyle name="20 % - Akzent3 4 2 2 2 3" xfId="4464" xr:uid="{00000000-0005-0000-0000-000033030000}"/>
    <cellStyle name="20 % - Akzent3 4 2 2 3" xfId="1092" xr:uid="{00000000-0005-0000-0000-000034030000}"/>
    <cellStyle name="20 % - Akzent3 4 2 2 3 2" xfId="3905" xr:uid="{00000000-0005-0000-0000-000035030000}"/>
    <cellStyle name="20 % - Akzent3 4 2 2 4" xfId="2216" xr:uid="{00000000-0005-0000-0000-000036030000}"/>
    <cellStyle name="20 % - Akzent3 4 2 2 4 2" xfId="5025" xr:uid="{00000000-0005-0000-0000-000037030000}"/>
    <cellStyle name="20 % - Akzent3 4 2 2 5" xfId="3333" xr:uid="{00000000-0005-0000-0000-000038030000}"/>
    <cellStyle name="20 % - Akzent3 4 2 3" xfId="1377" xr:uid="{00000000-0005-0000-0000-000039030000}"/>
    <cellStyle name="20 % - Akzent3 4 2 3 2" xfId="2499" xr:uid="{00000000-0005-0000-0000-00003A030000}"/>
    <cellStyle name="20 % - Akzent3 4 2 3 2 2" xfId="5308" xr:uid="{00000000-0005-0000-0000-00003B030000}"/>
    <cellStyle name="20 % - Akzent3 4 2 3 3" xfId="4188" xr:uid="{00000000-0005-0000-0000-00003C030000}"/>
    <cellStyle name="20 % - Akzent3 4 2 4" xfId="816" xr:uid="{00000000-0005-0000-0000-00003D030000}"/>
    <cellStyle name="20 % - Akzent3 4 2 4 2" xfId="3629" xr:uid="{00000000-0005-0000-0000-00003E030000}"/>
    <cellStyle name="20 % - Akzent3 4 2 5" xfId="1940" xr:uid="{00000000-0005-0000-0000-00003F030000}"/>
    <cellStyle name="20 % - Akzent3 4 2 5 2" xfId="4749" xr:uid="{00000000-0005-0000-0000-000040030000}"/>
    <cellStyle name="20 % - Akzent3 4 2 6" xfId="3057" xr:uid="{00000000-0005-0000-0000-000041030000}"/>
    <cellStyle name="20 % - Akzent3 4 3" xfId="264" xr:uid="{00000000-0005-0000-0000-000042030000}"/>
    <cellStyle name="20 % - Akzent3 4 3 2" xfId="585" xr:uid="{00000000-0005-0000-0000-000043030000}"/>
    <cellStyle name="20 % - Akzent3 4 3 2 2" xfId="1724" xr:uid="{00000000-0005-0000-0000-000044030000}"/>
    <cellStyle name="20 % - Akzent3 4 3 2 2 2" xfId="2845" xr:uid="{00000000-0005-0000-0000-000045030000}"/>
    <cellStyle name="20 % - Akzent3 4 3 2 2 2 2" xfId="5654" xr:uid="{00000000-0005-0000-0000-000046030000}"/>
    <cellStyle name="20 % - Akzent3 4 3 2 2 3" xfId="4534" xr:uid="{00000000-0005-0000-0000-000047030000}"/>
    <cellStyle name="20 % - Akzent3 4 3 2 3" xfId="1162" xr:uid="{00000000-0005-0000-0000-000048030000}"/>
    <cellStyle name="20 % - Akzent3 4 3 2 3 2" xfId="3975" xr:uid="{00000000-0005-0000-0000-000049030000}"/>
    <cellStyle name="20 % - Akzent3 4 3 2 4" xfId="2286" xr:uid="{00000000-0005-0000-0000-00004A030000}"/>
    <cellStyle name="20 % - Akzent3 4 3 2 4 2" xfId="5095" xr:uid="{00000000-0005-0000-0000-00004B030000}"/>
    <cellStyle name="20 % - Akzent3 4 3 2 5" xfId="3403" xr:uid="{00000000-0005-0000-0000-00004C030000}"/>
    <cellStyle name="20 % - Akzent3 4 3 3" xfId="1447" xr:uid="{00000000-0005-0000-0000-00004D030000}"/>
    <cellStyle name="20 % - Akzent3 4 3 3 2" xfId="2569" xr:uid="{00000000-0005-0000-0000-00004E030000}"/>
    <cellStyle name="20 % - Akzent3 4 3 3 2 2" xfId="5378" xr:uid="{00000000-0005-0000-0000-00004F030000}"/>
    <cellStyle name="20 % - Akzent3 4 3 3 3" xfId="4258" xr:uid="{00000000-0005-0000-0000-000050030000}"/>
    <cellStyle name="20 % - Akzent3 4 3 4" xfId="886" xr:uid="{00000000-0005-0000-0000-000051030000}"/>
    <cellStyle name="20 % - Akzent3 4 3 4 2" xfId="3699" xr:uid="{00000000-0005-0000-0000-000052030000}"/>
    <cellStyle name="20 % - Akzent3 4 3 5" xfId="2010" xr:uid="{00000000-0005-0000-0000-000053030000}"/>
    <cellStyle name="20 % - Akzent3 4 3 5 2" xfId="4819" xr:uid="{00000000-0005-0000-0000-000054030000}"/>
    <cellStyle name="20 % - Akzent3 4 3 6" xfId="3127" xr:uid="{00000000-0005-0000-0000-000055030000}"/>
    <cellStyle name="20 % - Akzent3 4 4" xfId="332" xr:uid="{00000000-0005-0000-0000-000056030000}"/>
    <cellStyle name="20 % - Akzent3 4 4 2" xfId="653" xr:uid="{00000000-0005-0000-0000-000057030000}"/>
    <cellStyle name="20 % - Akzent3 4 4 2 2" xfId="1792" xr:uid="{00000000-0005-0000-0000-000058030000}"/>
    <cellStyle name="20 % - Akzent3 4 4 2 2 2" xfId="2913" xr:uid="{00000000-0005-0000-0000-000059030000}"/>
    <cellStyle name="20 % - Akzent3 4 4 2 2 2 2" xfId="5722" xr:uid="{00000000-0005-0000-0000-00005A030000}"/>
    <cellStyle name="20 % - Akzent3 4 4 2 2 3" xfId="4602" xr:uid="{00000000-0005-0000-0000-00005B030000}"/>
    <cellStyle name="20 % - Akzent3 4 4 2 3" xfId="1230" xr:uid="{00000000-0005-0000-0000-00005C030000}"/>
    <cellStyle name="20 % - Akzent3 4 4 2 3 2" xfId="4043" xr:uid="{00000000-0005-0000-0000-00005D030000}"/>
    <cellStyle name="20 % - Akzent3 4 4 2 4" xfId="2354" xr:uid="{00000000-0005-0000-0000-00005E030000}"/>
    <cellStyle name="20 % - Akzent3 4 4 2 4 2" xfId="5163" xr:uid="{00000000-0005-0000-0000-00005F030000}"/>
    <cellStyle name="20 % - Akzent3 4 4 2 5" xfId="3471" xr:uid="{00000000-0005-0000-0000-000060030000}"/>
    <cellStyle name="20 % - Akzent3 4 4 3" xfId="1516" xr:uid="{00000000-0005-0000-0000-000061030000}"/>
    <cellStyle name="20 % - Akzent3 4 4 3 2" xfId="2637" xr:uid="{00000000-0005-0000-0000-000062030000}"/>
    <cellStyle name="20 % - Akzent3 4 4 3 2 2" xfId="5446" xr:uid="{00000000-0005-0000-0000-000063030000}"/>
    <cellStyle name="20 % - Akzent3 4 4 3 3" xfId="4326" xr:uid="{00000000-0005-0000-0000-000064030000}"/>
    <cellStyle name="20 % - Akzent3 4 4 4" xfId="954" xr:uid="{00000000-0005-0000-0000-000065030000}"/>
    <cellStyle name="20 % - Akzent3 4 4 4 2" xfId="3767" xr:uid="{00000000-0005-0000-0000-000066030000}"/>
    <cellStyle name="20 % - Akzent3 4 4 5" xfId="2078" xr:uid="{00000000-0005-0000-0000-000067030000}"/>
    <cellStyle name="20 % - Akzent3 4 4 5 2" xfId="4887" xr:uid="{00000000-0005-0000-0000-000068030000}"/>
    <cellStyle name="20 % - Akzent3 4 4 6" xfId="3195" xr:uid="{00000000-0005-0000-0000-000069030000}"/>
    <cellStyle name="20 % - Akzent3 4 5" xfId="446" xr:uid="{00000000-0005-0000-0000-00006A030000}"/>
    <cellStyle name="20 % - Akzent3 4 5 2" xfId="1586" xr:uid="{00000000-0005-0000-0000-00006B030000}"/>
    <cellStyle name="20 % - Akzent3 4 5 2 2" xfId="2707" xr:uid="{00000000-0005-0000-0000-00006C030000}"/>
    <cellStyle name="20 % - Akzent3 4 5 2 2 2" xfId="5516" xr:uid="{00000000-0005-0000-0000-00006D030000}"/>
    <cellStyle name="20 % - Akzent3 4 5 2 3" xfId="4396" xr:uid="{00000000-0005-0000-0000-00006E030000}"/>
    <cellStyle name="20 % - Akzent3 4 5 3" xfId="1024" xr:uid="{00000000-0005-0000-0000-00006F030000}"/>
    <cellStyle name="20 % - Akzent3 4 5 3 2" xfId="3837" xr:uid="{00000000-0005-0000-0000-000070030000}"/>
    <cellStyle name="20 % - Akzent3 4 5 4" xfId="2148" xr:uid="{00000000-0005-0000-0000-000071030000}"/>
    <cellStyle name="20 % - Akzent3 4 5 4 2" xfId="4957" xr:uid="{00000000-0005-0000-0000-000072030000}"/>
    <cellStyle name="20 % - Akzent3 4 5 5" xfId="3265" xr:uid="{00000000-0005-0000-0000-000073030000}"/>
    <cellStyle name="20 % - Akzent3 4 6" xfId="1309" xr:uid="{00000000-0005-0000-0000-000074030000}"/>
    <cellStyle name="20 % - Akzent3 4 6 2" xfId="2431" xr:uid="{00000000-0005-0000-0000-000075030000}"/>
    <cellStyle name="20 % - Akzent3 4 6 2 2" xfId="5240" xr:uid="{00000000-0005-0000-0000-000076030000}"/>
    <cellStyle name="20 % - Akzent3 4 6 3" xfId="4120" xr:uid="{00000000-0005-0000-0000-000077030000}"/>
    <cellStyle name="20 % - Akzent3 4 7" xfId="748" xr:uid="{00000000-0005-0000-0000-000078030000}"/>
    <cellStyle name="20 % - Akzent3 4 7 2" xfId="3561" xr:uid="{00000000-0005-0000-0000-000079030000}"/>
    <cellStyle name="20 % - Akzent3 4 8" xfId="1872" xr:uid="{00000000-0005-0000-0000-00007A030000}"/>
    <cellStyle name="20 % - Akzent3 4 8 2" xfId="4681" xr:uid="{00000000-0005-0000-0000-00007B030000}"/>
    <cellStyle name="20 % - Akzent3 4 9" xfId="2989" xr:uid="{00000000-0005-0000-0000-00007C030000}"/>
    <cellStyle name="20 % - Akzent3 5" xfId="159" xr:uid="{00000000-0005-0000-0000-00007D030000}"/>
    <cellStyle name="20 % - Akzent3 5 2" xfId="480" xr:uid="{00000000-0005-0000-0000-00007E030000}"/>
    <cellStyle name="20 % - Akzent3 5 2 2" xfId="1620" xr:uid="{00000000-0005-0000-0000-00007F030000}"/>
    <cellStyle name="20 % - Akzent3 5 2 2 2" xfId="2741" xr:uid="{00000000-0005-0000-0000-000080030000}"/>
    <cellStyle name="20 % - Akzent3 5 2 2 2 2" xfId="5550" xr:uid="{00000000-0005-0000-0000-000081030000}"/>
    <cellStyle name="20 % - Akzent3 5 2 2 3" xfId="4430" xr:uid="{00000000-0005-0000-0000-000082030000}"/>
    <cellStyle name="20 % - Akzent3 5 2 3" xfId="1058" xr:uid="{00000000-0005-0000-0000-000083030000}"/>
    <cellStyle name="20 % - Akzent3 5 2 3 2" xfId="3871" xr:uid="{00000000-0005-0000-0000-000084030000}"/>
    <cellStyle name="20 % - Akzent3 5 2 4" xfId="2182" xr:uid="{00000000-0005-0000-0000-000085030000}"/>
    <cellStyle name="20 % - Akzent3 5 2 4 2" xfId="4991" xr:uid="{00000000-0005-0000-0000-000086030000}"/>
    <cellStyle name="20 % - Akzent3 5 2 5" xfId="3299" xr:uid="{00000000-0005-0000-0000-000087030000}"/>
    <cellStyle name="20 % - Akzent3 5 3" xfId="1343" xr:uid="{00000000-0005-0000-0000-000088030000}"/>
    <cellStyle name="20 % - Akzent3 5 3 2" xfId="2465" xr:uid="{00000000-0005-0000-0000-000089030000}"/>
    <cellStyle name="20 % - Akzent3 5 3 2 2" xfId="5274" xr:uid="{00000000-0005-0000-0000-00008A030000}"/>
    <cellStyle name="20 % - Akzent3 5 3 3" xfId="4154" xr:uid="{00000000-0005-0000-0000-00008B030000}"/>
    <cellStyle name="20 % - Akzent3 5 4" xfId="782" xr:uid="{00000000-0005-0000-0000-00008C030000}"/>
    <cellStyle name="20 % - Akzent3 5 4 2" xfId="3595" xr:uid="{00000000-0005-0000-0000-00008D030000}"/>
    <cellStyle name="20 % - Akzent3 5 5" xfId="1906" xr:uid="{00000000-0005-0000-0000-00008E030000}"/>
    <cellStyle name="20 % - Akzent3 5 5 2" xfId="4715" xr:uid="{00000000-0005-0000-0000-00008F030000}"/>
    <cellStyle name="20 % - Akzent3 5 6" xfId="3023" xr:uid="{00000000-0005-0000-0000-000090030000}"/>
    <cellStyle name="20 % - Akzent3 6" xfId="229" xr:uid="{00000000-0005-0000-0000-000091030000}"/>
    <cellStyle name="20 % - Akzent3 6 2" xfId="550" xr:uid="{00000000-0005-0000-0000-000092030000}"/>
    <cellStyle name="20 % - Akzent3 6 2 2" xfId="1690" xr:uid="{00000000-0005-0000-0000-000093030000}"/>
    <cellStyle name="20 % - Akzent3 6 2 2 2" xfId="2811" xr:uid="{00000000-0005-0000-0000-000094030000}"/>
    <cellStyle name="20 % - Akzent3 6 2 2 2 2" xfId="5620" xr:uid="{00000000-0005-0000-0000-000095030000}"/>
    <cellStyle name="20 % - Akzent3 6 2 2 3" xfId="4500" xr:uid="{00000000-0005-0000-0000-000096030000}"/>
    <cellStyle name="20 % - Akzent3 6 2 3" xfId="1128" xr:uid="{00000000-0005-0000-0000-000097030000}"/>
    <cellStyle name="20 % - Akzent3 6 2 3 2" xfId="3941" xr:uid="{00000000-0005-0000-0000-000098030000}"/>
    <cellStyle name="20 % - Akzent3 6 2 4" xfId="2252" xr:uid="{00000000-0005-0000-0000-000099030000}"/>
    <cellStyle name="20 % - Akzent3 6 2 4 2" xfId="5061" xr:uid="{00000000-0005-0000-0000-00009A030000}"/>
    <cellStyle name="20 % - Akzent3 6 2 5" xfId="3369" xr:uid="{00000000-0005-0000-0000-00009B030000}"/>
    <cellStyle name="20 % - Akzent3 6 3" xfId="1413" xr:uid="{00000000-0005-0000-0000-00009C030000}"/>
    <cellStyle name="20 % - Akzent3 6 3 2" xfId="2535" xr:uid="{00000000-0005-0000-0000-00009D030000}"/>
    <cellStyle name="20 % - Akzent3 6 3 2 2" xfId="5344" xr:uid="{00000000-0005-0000-0000-00009E030000}"/>
    <cellStyle name="20 % - Akzent3 6 3 3" xfId="4224" xr:uid="{00000000-0005-0000-0000-00009F030000}"/>
    <cellStyle name="20 % - Akzent3 6 4" xfId="852" xr:uid="{00000000-0005-0000-0000-0000A0030000}"/>
    <cellStyle name="20 % - Akzent3 6 4 2" xfId="3665" xr:uid="{00000000-0005-0000-0000-0000A1030000}"/>
    <cellStyle name="20 % - Akzent3 6 5" xfId="1976" xr:uid="{00000000-0005-0000-0000-0000A2030000}"/>
    <cellStyle name="20 % - Akzent3 6 5 2" xfId="4785" xr:uid="{00000000-0005-0000-0000-0000A3030000}"/>
    <cellStyle name="20 % - Akzent3 6 6" xfId="3093" xr:uid="{00000000-0005-0000-0000-0000A4030000}"/>
    <cellStyle name="20 % - Akzent3 7" xfId="298" xr:uid="{00000000-0005-0000-0000-0000A5030000}"/>
    <cellStyle name="20 % - Akzent3 7 2" xfId="619" xr:uid="{00000000-0005-0000-0000-0000A6030000}"/>
    <cellStyle name="20 % - Akzent3 7 2 2" xfId="1758" xr:uid="{00000000-0005-0000-0000-0000A7030000}"/>
    <cellStyle name="20 % - Akzent3 7 2 2 2" xfId="2879" xr:uid="{00000000-0005-0000-0000-0000A8030000}"/>
    <cellStyle name="20 % - Akzent3 7 2 2 2 2" xfId="5688" xr:uid="{00000000-0005-0000-0000-0000A9030000}"/>
    <cellStyle name="20 % - Akzent3 7 2 2 3" xfId="4568" xr:uid="{00000000-0005-0000-0000-0000AA030000}"/>
    <cellStyle name="20 % - Akzent3 7 2 3" xfId="1196" xr:uid="{00000000-0005-0000-0000-0000AB030000}"/>
    <cellStyle name="20 % - Akzent3 7 2 3 2" xfId="4009" xr:uid="{00000000-0005-0000-0000-0000AC030000}"/>
    <cellStyle name="20 % - Akzent3 7 2 4" xfId="2320" xr:uid="{00000000-0005-0000-0000-0000AD030000}"/>
    <cellStyle name="20 % - Akzent3 7 2 4 2" xfId="5129" xr:uid="{00000000-0005-0000-0000-0000AE030000}"/>
    <cellStyle name="20 % - Akzent3 7 2 5" xfId="3437" xr:uid="{00000000-0005-0000-0000-0000AF030000}"/>
    <cellStyle name="20 % - Akzent3 7 3" xfId="1482" xr:uid="{00000000-0005-0000-0000-0000B0030000}"/>
    <cellStyle name="20 % - Akzent3 7 3 2" xfId="2603" xr:uid="{00000000-0005-0000-0000-0000B1030000}"/>
    <cellStyle name="20 % - Akzent3 7 3 2 2" xfId="5412" xr:uid="{00000000-0005-0000-0000-0000B2030000}"/>
    <cellStyle name="20 % - Akzent3 7 3 3" xfId="4292" xr:uid="{00000000-0005-0000-0000-0000B3030000}"/>
    <cellStyle name="20 % - Akzent3 7 4" xfId="920" xr:uid="{00000000-0005-0000-0000-0000B4030000}"/>
    <cellStyle name="20 % - Akzent3 7 4 2" xfId="3733" xr:uid="{00000000-0005-0000-0000-0000B5030000}"/>
    <cellStyle name="20 % - Akzent3 7 5" xfId="2044" xr:uid="{00000000-0005-0000-0000-0000B6030000}"/>
    <cellStyle name="20 % - Akzent3 7 5 2" xfId="4853" xr:uid="{00000000-0005-0000-0000-0000B7030000}"/>
    <cellStyle name="20 % - Akzent3 7 6" xfId="3161" xr:uid="{00000000-0005-0000-0000-0000B8030000}"/>
    <cellStyle name="20 % - Akzent3 8" xfId="409" xr:uid="{00000000-0005-0000-0000-0000B9030000}"/>
    <cellStyle name="20 % - Akzent3 8 2" xfId="1549" xr:uid="{00000000-0005-0000-0000-0000BA030000}"/>
    <cellStyle name="20 % - Akzent3 8 2 2" xfId="2670" xr:uid="{00000000-0005-0000-0000-0000BB030000}"/>
    <cellStyle name="20 % - Akzent3 8 2 2 2" xfId="5479" xr:uid="{00000000-0005-0000-0000-0000BC030000}"/>
    <cellStyle name="20 % - Akzent3 8 2 3" xfId="4359" xr:uid="{00000000-0005-0000-0000-0000BD030000}"/>
    <cellStyle name="20 % - Akzent3 8 3" xfId="987" xr:uid="{00000000-0005-0000-0000-0000BE030000}"/>
    <cellStyle name="20 % - Akzent3 8 3 2" xfId="3800" xr:uid="{00000000-0005-0000-0000-0000BF030000}"/>
    <cellStyle name="20 % - Akzent3 8 4" xfId="2111" xr:uid="{00000000-0005-0000-0000-0000C0030000}"/>
    <cellStyle name="20 % - Akzent3 8 4 2" xfId="4920" xr:uid="{00000000-0005-0000-0000-0000C1030000}"/>
    <cellStyle name="20 % - Akzent3 8 5" xfId="3228" xr:uid="{00000000-0005-0000-0000-0000C2030000}"/>
    <cellStyle name="20 % - Akzent3 9" xfId="699" xr:uid="{00000000-0005-0000-0000-0000C3030000}"/>
    <cellStyle name="20 % - Akzent3 9 2" xfId="1270" xr:uid="{00000000-0005-0000-0000-0000C4030000}"/>
    <cellStyle name="20 % - Akzent3 9 2 2" xfId="4083" xr:uid="{00000000-0005-0000-0000-0000C5030000}"/>
    <cellStyle name="20 % - Akzent3 9 3" xfId="2394" xr:uid="{00000000-0005-0000-0000-0000C6030000}"/>
    <cellStyle name="20 % - Akzent3 9 3 2" xfId="5203" xr:uid="{00000000-0005-0000-0000-0000C7030000}"/>
    <cellStyle name="20 % - Akzent3 9 4" xfId="3512" xr:uid="{00000000-0005-0000-0000-0000C8030000}"/>
    <cellStyle name="20 % - Akzent4" xfId="30" builtinId="42" customBuiltin="1"/>
    <cellStyle name="20 % - Akzent4 10" xfId="713" xr:uid="{00000000-0005-0000-0000-0000CA030000}"/>
    <cellStyle name="20 % - Akzent4 10 2" xfId="3526" xr:uid="{00000000-0005-0000-0000-0000CB030000}"/>
    <cellStyle name="20 % - Akzent4 11" xfId="1837" xr:uid="{00000000-0005-0000-0000-0000CC030000}"/>
    <cellStyle name="20 % - Akzent4 11 2" xfId="4646" xr:uid="{00000000-0005-0000-0000-0000CD030000}"/>
    <cellStyle name="20 % - Akzent4 12" xfId="2954" xr:uid="{00000000-0005-0000-0000-0000CE030000}"/>
    <cellStyle name="20 % - Akzent4 2" xfId="45" xr:uid="{00000000-0005-0000-0000-0000CF030000}"/>
    <cellStyle name="20 % - Akzent4 3" xfId="106" xr:uid="{00000000-0005-0000-0000-0000D0030000}"/>
    <cellStyle name="20 % - Akzent4 3 10" xfId="2972" xr:uid="{00000000-0005-0000-0000-0000D1030000}"/>
    <cellStyle name="20 % - Akzent4 3 2" xfId="141" xr:uid="{00000000-0005-0000-0000-0000D2030000}"/>
    <cellStyle name="20 % - Akzent4 3 2 2" xfId="210" xr:uid="{00000000-0005-0000-0000-0000D3030000}"/>
    <cellStyle name="20 % - Akzent4 3 2 2 2" xfId="531" xr:uid="{00000000-0005-0000-0000-0000D4030000}"/>
    <cellStyle name="20 % - Akzent4 3 2 2 2 2" xfId="1671" xr:uid="{00000000-0005-0000-0000-0000D5030000}"/>
    <cellStyle name="20 % - Akzent4 3 2 2 2 2 2" xfId="2792" xr:uid="{00000000-0005-0000-0000-0000D6030000}"/>
    <cellStyle name="20 % - Akzent4 3 2 2 2 2 2 2" xfId="5601" xr:uid="{00000000-0005-0000-0000-0000D7030000}"/>
    <cellStyle name="20 % - Akzent4 3 2 2 2 2 3" xfId="4481" xr:uid="{00000000-0005-0000-0000-0000D8030000}"/>
    <cellStyle name="20 % - Akzent4 3 2 2 2 3" xfId="1109" xr:uid="{00000000-0005-0000-0000-0000D9030000}"/>
    <cellStyle name="20 % - Akzent4 3 2 2 2 3 2" xfId="3922" xr:uid="{00000000-0005-0000-0000-0000DA030000}"/>
    <cellStyle name="20 % - Akzent4 3 2 2 2 4" xfId="2233" xr:uid="{00000000-0005-0000-0000-0000DB030000}"/>
    <cellStyle name="20 % - Akzent4 3 2 2 2 4 2" xfId="5042" xr:uid="{00000000-0005-0000-0000-0000DC030000}"/>
    <cellStyle name="20 % - Akzent4 3 2 2 2 5" xfId="3350" xr:uid="{00000000-0005-0000-0000-0000DD030000}"/>
    <cellStyle name="20 % - Akzent4 3 2 2 3" xfId="1394" xr:uid="{00000000-0005-0000-0000-0000DE030000}"/>
    <cellStyle name="20 % - Akzent4 3 2 2 3 2" xfId="2516" xr:uid="{00000000-0005-0000-0000-0000DF030000}"/>
    <cellStyle name="20 % - Akzent4 3 2 2 3 2 2" xfId="5325" xr:uid="{00000000-0005-0000-0000-0000E0030000}"/>
    <cellStyle name="20 % - Akzent4 3 2 2 3 3" xfId="4205" xr:uid="{00000000-0005-0000-0000-0000E1030000}"/>
    <cellStyle name="20 % - Akzent4 3 2 2 4" xfId="833" xr:uid="{00000000-0005-0000-0000-0000E2030000}"/>
    <cellStyle name="20 % - Akzent4 3 2 2 4 2" xfId="3646" xr:uid="{00000000-0005-0000-0000-0000E3030000}"/>
    <cellStyle name="20 % - Akzent4 3 2 2 5" xfId="1957" xr:uid="{00000000-0005-0000-0000-0000E4030000}"/>
    <cellStyle name="20 % - Akzent4 3 2 2 5 2" xfId="4766" xr:uid="{00000000-0005-0000-0000-0000E5030000}"/>
    <cellStyle name="20 % - Akzent4 3 2 2 6" xfId="3074" xr:uid="{00000000-0005-0000-0000-0000E6030000}"/>
    <cellStyle name="20 % - Akzent4 3 2 3" xfId="281" xr:uid="{00000000-0005-0000-0000-0000E7030000}"/>
    <cellStyle name="20 % - Akzent4 3 2 3 2" xfId="602" xr:uid="{00000000-0005-0000-0000-0000E8030000}"/>
    <cellStyle name="20 % - Akzent4 3 2 3 2 2" xfId="1741" xr:uid="{00000000-0005-0000-0000-0000E9030000}"/>
    <cellStyle name="20 % - Akzent4 3 2 3 2 2 2" xfId="2862" xr:uid="{00000000-0005-0000-0000-0000EA030000}"/>
    <cellStyle name="20 % - Akzent4 3 2 3 2 2 2 2" xfId="5671" xr:uid="{00000000-0005-0000-0000-0000EB030000}"/>
    <cellStyle name="20 % - Akzent4 3 2 3 2 2 3" xfId="4551" xr:uid="{00000000-0005-0000-0000-0000EC030000}"/>
    <cellStyle name="20 % - Akzent4 3 2 3 2 3" xfId="1179" xr:uid="{00000000-0005-0000-0000-0000ED030000}"/>
    <cellStyle name="20 % - Akzent4 3 2 3 2 3 2" xfId="3992" xr:uid="{00000000-0005-0000-0000-0000EE030000}"/>
    <cellStyle name="20 % - Akzent4 3 2 3 2 4" xfId="2303" xr:uid="{00000000-0005-0000-0000-0000EF030000}"/>
    <cellStyle name="20 % - Akzent4 3 2 3 2 4 2" xfId="5112" xr:uid="{00000000-0005-0000-0000-0000F0030000}"/>
    <cellStyle name="20 % - Akzent4 3 2 3 2 5" xfId="3420" xr:uid="{00000000-0005-0000-0000-0000F1030000}"/>
    <cellStyle name="20 % - Akzent4 3 2 3 3" xfId="1464" xr:uid="{00000000-0005-0000-0000-0000F2030000}"/>
    <cellStyle name="20 % - Akzent4 3 2 3 3 2" xfId="2586" xr:uid="{00000000-0005-0000-0000-0000F3030000}"/>
    <cellStyle name="20 % - Akzent4 3 2 3 3 2 2" xfId="5395" xr:uid="{00000000-0005-0000-0000-0000F4030000}"/>
    <cellStyle name="20 % - Akzent4 3 2 3 3 3" xfId="4275" xr:uid="{00000000-0005-0000-0000-0000F5030000}"/>
    <cellStyle name="20 % - Akzent4 3 2 3 4" xfId="903" xr:uid="{00000000-0005-0000-0000-0000F6030000}"/>
    <cellStyle name="20 % - Akzent4 3 2 3 4 2" xfId="3716" xr:uid="{00000000-0005-0000-0000-0000F7030000}"/>
    <cellStyle name="20 % - Akzent4 3 2 3 5" xfId="2027" xr:uid="{00000000-0005-0000-0000-0000F8030000}"/>
    <cellStyle name="20 % - Akzent4 3 2 3 5 2" xfId="4836" xr:uid="{00000000-0005-0000-0000-0000F9030000}"/>
    <cellStyle name="20 % - Akzent4 3 2 3 6" xfId="3144" xr:uid="{00000000-0005-0000-0000-0000FA030000}"/>
    <cellStyle name="20 % - Akzent4 3 2 4" xfId="349" xr:uid="{00000000-0005-0000-0000-0000FB030000}"/>
    <cellStyle name="20 % - Akzent4 3 2 4 2" xfId="670" xr:uid="{00000000-0005-0000-0000-0000FC030000}"/>
    <cellStyle name="20 % - Akzent4 3 2 4 2 2" xfId="1809" xr:uid="{00000000-0005-0000-0000-0000FD030000}"/>
    <cellStyle name="20 % - Akzent4 3 2 4 2 2 2" xfId="2930" xr:uid="{00000000-0005-0000-0000-0000FE030000}"/>
    <cellStyle name="20 % - Akzent4 3 2 4 2 2 2 2" xfId="5739" xr:uid="{00000000-0005-0000-0000-0000FF030000}"/>
    <cellStyle name="20 % - Akzent4 3 2 4 2 2 3" xfId="4619" xr:uid="{00000000-0005-0000-0000-000000040000}"/>
    <cellStyle name="20 % - Akzent4 3 2 4 2 3" xfId="1247" xr:uid="{00000000-0005-0000-0000-000001040000}"/>
    <cellStyle name="20 % - Akzent4 3 2 4 2 3 2" xfId="4060" xr:uid="{00000000-0005-0000-0000-000002040000}"/>
    <cellStyle name="20 % - Akzent4 3 2 4 2 4" xfId="2371" xr:uid="{00000000-0005-0000-0000-000003040000}"/>
    <cellStyle name="20 % - Akzent4 3 2 4 2 4 2" xfId="5180" xr:uid="{00000000-0005-0000-0000-000004040000}"/>
    <cellStyle name="20 % - Akzent4 3 2 4 2 5" xfId="3488" xr:uid="{00000000-0005-0000-0000-000005040000}"/>
    <cellStyle name="20 % - Akzent4 3 2 4 3" xfId="1533" xr:uid="{00000000-0005-0000-0000-000006040000}"/>
    <cellStyle name="20 % - Akzent4 3 2 4 3 2" xfId="2654" xr:uid="{00000000-0005-0000-0000-000007040000}"/>
    <cellStyle name="20 % - Akzent4 3 2 4 3 2 2" xfId="5463" xr:uid="{00000000-0005-0000-0000-000008040000}"/>
    <cellStyle name="20 % - Akzent4 3 2 4 3 3" xfId="4343" xr:uid="{00000000-0005-0000-0000-000009040000}"/>
    <cellStyle name="20 % - Akzent4 3 2 4 4" xfId="971" xr:uid="{00000000-0005-0000-0000-00000A040000}"/>
    <cellStyle name="20 % - Akzent4 3 2 4 4 2" xfId="3784" xr:uid="{00000000-0005-0000-0000-00000B040000}"/>
    <cellStyle name="20 % - Akzent4 3 2 4 5" xfId="2095" xr:uid="{00000000-0005-0000-0000-00000C040000}"/>
    <cellStyle name="20 % - Akzent4 3 2 4 5 2" xfId="4904" xr:uid="{00000000-0005-0000-0000-00000D040000}"/>
    <cellStyle name="20 % - Akzent4 3 2 4 6" xfId="3212" xr:uid="{00000000-0005-0000-0000-00000E040000}"/>
    <cellStyle name="20 % - Akzent4 3 2 5" xfId="463" xr:uid="{00000000-0005-0000-0000-00000F040000}"/>
    <cellStyle name="20 % - Akzent4 3 2 5 2" xfId="1603" xr:uid="{00000000-0005-0000-0000-000010040000}"/>
    <cellStyle name="20 % - Akzent4 3 2 5 2 2" xfId="2724" xr:uid="{00000000-0005-0000-0000-000011040000}"/>
    <cellStyle name="20 % - Akzent4 3 2 5 2 2 2" xfId="5533" xr:uid="{00000000-0005-0000-0000-000012040000}"/>
    <cellStyle name="20 % - Akzent4 3 2 5 2 3" xfId="4413" xr:uid="{00000000-0005-0000-0000-000013040000}"/>
    <cellStyle name="20 % - Akzent4 3 2 5 3" xfId="1041" xr:uid="{00000000-0005-0000-0000-000014040000}"/>
    <cellStyle name="20 % - Akzent4 3 2 5 3 2" xfId="3854" xr:uid="{00000000-0005-0000-0000-000015040000}"/>
    <cellStyle name="20 % - Akzent4 3 2 5 4" xfId="2165" xr:uid="{00000000-0005-0000-0000-000016040000}"/>
    <cellStyle name="20 % - Akzent4 3 2 5 4 2" xfId="4974" xr:uid="{00000000-0005-0000-0000-000017040000}"/>
    <cellStyle name="20 % - Akzent4 3 2 5 5" xfId="3282" xr:uid="{00000000-0005-0000-0000-000018040000}"/>
    <cellStyle name="20 % - Akzent4 3 2 6" xfId="1326" xr:uid="{00000000-0005-0000-0000-000019040000}"/>
    <cellStyle name="20 % - Akzent4 3 2 6 2" xfId="2448" xr:uid="{00000000-0005-0000-0000-00001A040000}"/>
    <cellStyle name="20 % - Akzent4 3 2 6 2 2" xfId="5257" xr:uid="{00000000-0005-0000-0000-00001B040000}"/>
    <cellStyle name="20 % - Akzent4 3 2 6 3" xfId="4137" xr:uid="{00000000-0005-0000-0000-00001C040000}"/>
    <cellStyle name="20 % - Akzent4 3 2 7" xfId="765" xr:uid="{00000000-0005-0000-0000-00001D040000}"/>
    <cellStyle name="20 % - Akzent4 3 2 7 2" xfId="3578" xr:uid="{00000000-0005-0000-0000-00001E040000}"/>
    <cellStyle name="20 % - Akzent4 3 2 8" xfId="1889" xr:uid="{00000000-0005-0000-0000-00001F040000}"/>
    <cellStyle name="20 % - Akzent4 3 2 8 2" xfId="4698" xr:uid="{00000000-0005-0000-0000-000020040000}"/>
    <cellStyle name="20 % - Akzent4 3 2 9" xfId="3006" xr:uid="{00000000-0005-0000-0000-000021040000}"/>
    <cellStyle name="20 % - Akzent4 3 3" xfId="176" xr:uid="{00000000-0005-0000-0000-000022040000}"/>
    <cellStyle name="20 % - Akzent4 3 3 2" xfId="497" xr:uid="{00000000-0005-0000-0000-000023040000}"/>
    <cellStyle name="20 % - Akzent4 3 3 2 2" xfId="1637" xr:uid="{00000000-0005-0000-0000-000024040000}"/>
    <cellStyle name="20 % - Akzent4 3 3 2 2 2" xfId="2758" xr:uid="{00000000-0005-0000-0000-000025040000}"/>
    <cellStyle name="20 % - Akzent4 3 3 2 2 2 2" xfId="5567" xr:uid="{00000000-0005-0000-0000-000026040000}"/>
    <cellStyle name="20 % - Akzent4 3 3 2 2 3" xfId="4447" xr:uid="{00000000-0005-0000-0000-000027040000}"/>
    <cellStyle name="20 % - Akzent4 3 3 2 3" xfId="1075" xr:uid="{00000000-0005-0000-0000-000028040000}"/>
    <cellStyle name="20 % - Akzent4 3 3 2 3 2" xfId="3888" xr:uid="{00000000-0005-0000-0000-000029040000}"/>
    <cellStyle name="20 % - Akzent4 3 3 2 4" xfId="2199" xr:uid="{00000000-0005-0000-0000-00002A040000}"/>
    <cellStyle name="20 % - Akzent4 3 3 2 4 2" xfId="5008" xr:uid="{00000000-0005-0000-0000-00002B040000}"/>
    <cellStyle name="20 % - Akzent4 3 3 2 5" xfId="3316" xr:uid="{00000000-0005-0000-0000-00002C040000}"/>
    <cellStyle name="20 % - Akzent4 3 3 3" xfId="1360" xr:uid="{00000000-0005-0000-0000-00002D040000}"/>
    <cellStyle name="20 % - Akzent4 3 3 3 2" xfId="2482" xr:uid="{00000000-0005-0000-0000-00002E040000}"/>
    <cellStyle name="20 % - Akzent4 3 3 3 2 2" xfId="5291" xr:uid="{00000000-0005-0000-0000-00002F040000}"/>
    <cellStyle name="20 % - Akzent4 3 3 3 3" xfId="4171" xr:uid="{00000000-0005-0000-0000-000030040000}"/>
    <cellStyle name="20 % - Akzent4 3 3 4" xfId="799" xr:uid="{00000000-0005-0000-0000-000031040000}"/>
    <cellStyle name="20 % - Akzent4 3 3 4 2" xfId="3612" xr:uid="{00000000-0005-0000-0000-000032040000}"/>
    <cellStyle name="20 % - Akzent4 3 3 5" xfId="1923" xr:uid="{00000000-0005-0000-0000-000033040000}"/>
    <cellStyle name="20 % - Akzent4 3 3 5 2" xfId="4732" xr:uid="{00000000-0005-0000-0000-000034040000}"/>
    <cellStyle name="20 % - Akzent4 3 3 6" xfId="3040" xr:uid="{00000000-0005-0000-0000-000035040000}"/>
    <cellStyle name="20 % - Akzent4 3 4" xfId="246" xr:uid="{00000000-0005-0000-0000-000036040000}"/>
    <cellStyle name="20 % - Akzent4 3 4 2" xfId="567" xr:uid="{00000000-0005-0000-0000-000037040000}"/>
    <cellStyle name="20 % - Akzent4 3 4 2 2" xfId="1707" xr:uid="{00000000-0005-0000-0000-000038040000}"/>
    <cellStyle name="20 % - Akzent4 3 4 2 2 2" xfId="2828" xr:uid="{00000000-0005-0000-0000-000039040000}"/>
    <cellStyle name="20 % - Akzent4 3 4 2 2 2 2" xfId="5637" xr:uid="{00000000-0005-0000-0000-00003A040000}"/>
    <cellStyle name="20 % - Akzent4 3 4 2 2 3" xfId="4517" xr:uid="{00000000-0005-0000-0000-00003B040000}"/>
    <cellStyle name="20 % - Akzent4 3 4 2 3" xfId="1145" xr:uid="{00000000-0005-0000-0000-00003C040000}"/>
    <cellStyle name="20 % - Akzent4 3 4 2 3 2" xfId="3958" xr:uid="{00000000-0005-0000-0000-00003D040000}"/>
    <cellStyle name="20 % - Akzent4 3 4 2 4" xfId="2269" xr:uid="{00000000-0005-0000-0000-00003E040000}"/>
    <cellStyle name="20 % - Akzent4 3 4 2 4 2" xfId="5078" xr:uid="{00000000-0005-0000-0000-00003F040000}"/>
    <cellStyle name="20 % - Akzent4 3 4 2 5" xfId="3386" xr:uid="{00000000-0005-0000-0000-000040040000}"/>
    <cellStyle name="20 % - Akzent4 3 4 3" xfId="1430" xr:uid="{00000000-0005-0000-0000-000041040000}"/>
    <cellStyle name="20 % - Akzent4 3 4 3 2" xfId="2552" xr:uid="{00000000-0005-0000-0000-000042040000}"/>
    <cellStyle name="20 % - Akzent4 3 4 3 2 2" xfId="5361" xr:uid="{00000000-0005-0000-0000-000043040000}"/>
    <cellStyle name="20 % - Akzent4 3 4 3 3" xfId="4241" xr:uid="{00000000-0005-0000-0000-000044040000}"/>
    <cellStyle name="20 % - Akzent4 3 4 4" xfId="869" xr:uid="{00000000-0005-0000-0000-000045040000}"/>
    <cellStyle name="20 % - Akzent4 3 4 4 2" xfId="3682" xr:uid="{00000000-0005-0000-0000-000046040000}"/>
    <cellStyle name="20 % - Akzent4 3 4 5" xfId="1993" xr:uid="{00000000-0005-0000-0000-000047040000}"/>
    <cellStyle name="20 % - Akzent4 3 4 5 2" xfId="4802" xr:uid="{00000000-0005-0000-0000-000048040000}"/>
    <cellStyle name="20 % - Akzent4 3 4 6" xfId="3110" xr:uid="{00000000-0005-0000-0000-000049040000}"/>
    <cellStyle name="20 % - Akzent4 3 5" xfId="315" xr:uid="{00000000-0005-0000-0000-00004A040000}"/>
    <cellStyle name="20 % - Akzent4 3 5 2" xfId="636" xr:uid="{00000000-0005-0000-0000-00004B040000}"/>
    <cellStyle name="20 % - Akzent4 3 5 2 2" xfId="1775" xr:uid="{00000000-0005-0000-0000-00004C040000}"/>
    <cellStyle name="20 % - Akzent4 3 5 2 2 2" xfId="2896" xr:uid="{00000000-0005-0000-0000-00004D040000}"/>
    <cellStyle name="20 % - Akzent4 3 5 2 2 2 2" xfId="5705" xr:uid="{00000000-0005-0000-0000-00004E040000}"/>
    <cellStyle name="20 % - Akzent4 3 5 2 2 3" xfId="4585" xr:uid="{00000000-0005-0000-0000-00004F040000}"/>
    <cellStyle name="20 % - Akzent4 3 5 2 3" xfId="1213" xr:uid="{00000000-0005-0000-0000-000050040000}"/>
    <cellStyle name="20 % - Akzent4 3 5 2 3 2" xfId="4026" xr:uid="{00000000-0005-0000-0000-000051040000}"/>
    <cellStyle name="20 % - Akzent4 3 5 2 4" xfId="2337" xr:uid="{00000000-0005-0000-0000-000052040000}"/>
    <cellStyle name="20 % - Akzent4 3 5 2 4 2" xfId="5146" xr:uid="{00000000-0005-0000-0000-000053040000}"/>
    <cellStyle name="20 % - Akzent4 3 5 2 5" xfId="3454" xr:uid="{00000000-0005-0000-0000-000054040000}"/>
    <cellStyle name="20 % - Akzent4 3 5 3" xfId="1499" xr:uid="{00000000-0005-0000-0000-000055040000}"/>
    <cellStyle name="20 % - Akzent4 3 5 3 2" xfId="2620" xr:uid="{00000000-0005-0000-0000-000056040000}"/>
    <cellStyle name="20 % - Akzent4 3 5 3 2 2" xfId="5429" xr:uid="{00000000-0005-0000-0000-000057040000}"/>
    <cellStyle name="20 % - Akzent4 3 5 3 3" xfId="4309" xr:uid="{00000000-0005-0000-0000-000058040000}"/>
    <cellStyle name="20 % - Akzent4 3 5 4" xfId="937" xr:uid="{00000000-0005-0000-0000-000059040000}"/>
    <cellStyle name="20 % - Akzent4 3 5 4 2" xfId="3750" xr:uid="{00000000-0005-0000-0000-00005A040000}"/>
    <cellStyle name="20 % - Akzent4 3 5 5" xfId="2061" xr:uid="{00000000-0005-0000-0000-00005B040000}"/>
    <cellStyle name="20 % - Akzent4 3 5 5 2" xfId="4870" xr:uid="{00000000-0005-0000-0000-00005C040000}"/>
    <cellStyle name="20 % - Akzent4 3 5 6" xfId="3178" xr:uid="{00000000-0005-0000-0000-00005D040000}"/>
    <cellStyle name="20 % - Akzent4 3 6" xfId="429" xr:uid="{00000000-0005-0000-0000-00005E040000}"/>
    <cellStyle name="20 % - Akzent4 3 6 2" xfId="1569" xr:uid="{00000000-0005-0000-0000-00005F040000}"/>
    <cellStyle name="20 % - Akzent4 3 6 2 2" xfId="2690" xr:uid="{00000000-0005-0000-0000-000060040000}"/>
    <cellStyle name="20 % - Akzent4 3 6 2 2 2" xfId="5499" xr:uid="{00000000-0005-0000-0000-000061040000}"/>
    <cellStyle name="20 % - Akzent4 3 6 2 3" xfId="4379" xr:uid="{00000000-0005-0000-0000-000062040000}"/>
    <cellStyle name="20 % - Akzent4 3 6 3" xfId="1007" xr:uid="{00000000-0005-0000-0000-000063040000}"/>
    <cellStyle name="20 % - Akzent4 3 6 3 2" xfId="3820" xr:uid="{00000000-0005-0000-0000-000064040000}"/>
    <cellStyle name="20 % - Akzent4 3 6 4" xfId="2131" xr:uid="{00000000-0005-0000-0000-000065040000}"/>
    <cellStyle name="20 % - Akzent4 3 6 4 2" xfId="4940" xr:uid="{00000000-0005-0000-0000-000066040000}"/>
    <cellStyle name="20 % - Akzent4 3 6 5" xfId="3248" xr:uid="{00000000-0005-0000-0000-000067040000}"/>
    <cellStyle name="20 % - Akzent4 3 7" xfId="1292" xr:uid="{00000000-0005-0000-0000-000068040000}"/>
    <cellStyle name="20 % - Akzent4 3 7 2" xfId="2414" xr:uid="{00000000-0005-0000-0000-000069040000}"/>
    <cellStyle name="20 % - Akzent4 3 7 2 2" xfId="5223" xr:uid="{00000000-0005-0000-0000-00006A040000}"/>
    <cellStyle name="20 % - Akzent4 3 7 3" xfId="4103" xr:uid="{00000000-0005-0000-0000-00006B040000}"/>
    <cellStyle name="20 % - Akzent4 3 8" xfId="731" xr:uid="{00000000-0005-0000-0000-00006C040000}"/>
    <cellStyle name="20 % - Akzent4 3 8 2" xfId="3544" xr:uid="{00000000-0005-0000-0000-00006D040000}"/>
    <cellStyle name="20 % - Akzent4 3 9" xfId="1855" xr:uid="{00000000-0005-0000-0000-00006E040000}"/>
    <cellStyle name="20 % - Akzent4 3 9 2" xfId="4664" xr:uid="{00000000-0005-0000-0000-00006F040000}"/>
    <cellStyle name="20 % - Akzent4 4" xfId="126" xr:uid="{00000000-0005-0000-0000-000070040000}"/>
    <cellStyle name="20 % - Akzent4 4 2" xfId="195" xr:uid="{00000000-0005-0000-0000-000071040000}"/>
    <cellStyle name="20 % - Akzent4 4 2 2" xfId="516" xr:uid="{00000000-0005-0000-0000-000072040000}"/>
    <cellStyle name="20 % - Akzent4 4 2 2 2" xfId="1656" xr:uid="{00000000-0005-0000-0000-000073040000}"/>
    <cellStyle name="20 % - Akzent4 4 2 2 2 2" xfId="2777" xr:uid="{00000000-0005-0000-0000-000074040000}"/>
    <cellStyle name="20 % - Akzent4 4 2 2 2 2 2" xfId="5586" xr:uid="{00000000-0005-0000-0000-000075040000}"/>
    <cellStyle name="20 % - Akzent4 4 2 2 2 3" xfId="4466" xr:uid="{00000000-0005-0000-0000-000076040000}"/>
    <cellStyle name="20 % - Akzent4 4 2 2 3" xfId="1094" xr:uid="{00000000-0005-0000-0000-000077040000}"/>
    <cellStyle name="20 % - Akzent4 4 2 2 3 2" xfId="3907" xr:uid="{00000000-0005-0000-0000-000078040000}"/>
    <cellStyle name="20 % - Akzent4 4 2 2 4" xfId="2218" xr:uid="{00000000-0005-0000-0000-000079040000}"/>
    <cellStyle name="20 % - Akzent4 4 2 2 4 2" xfId="5027" xr:uid="{00000000-0005-0000-0000-00007A040000}"/>
    <cellStyle name="20 % - Akzent4 4 2 2 5" xfId="3335" xr:uid="{00000000-0005-0000-0000-00007B040000}"/>
    <cellStyle name="20 % - Akzent4 4 2 3" xfId="1379" xr:uid="{00000000-0005-0000-0000-00007C040000}"/>
    <cellStyle name="20 % - Akzent4 4 2 3 2" xfId="2501" xr:uid="{00000000-0005-0000-0000-00007D040000}"/>
    <cellStyle name="20 % - Akzent4 4 2 3 2 2" xfId="5310" xr:uid="{00000000-0005-0000-0000-00007E040000}"/>
    <cellStyle name="20 % - Akzent4 4 2 3 3" xfId="4190" xr:uid="{00000000-0005-0000-0000-00007F040000}"/>
    <cellStyle name="20 % - Akzent4 4 2 4" xfId="818" xr:uid="{00000000-0005-0000-0000-000080040000}"/>
    <cellStyle name="20 % - Akzent4 4 2 4 2" xfId="3631" xr:uid="{00000000-0005-0000-0000-000081040000}"/>
    <cellStyle name="20 % - Akzent4 4 2 5" xfId="1942" xr:uid="{00000000-0005-0000-0000-000082040000}"/>
    <cellStyle name="20 % - Akzent4 4 2 5 2" xfId="4751" xr:uid="{00000000-0005-0000-0000-000083040000}"/>
    <cellStyle name="20 % - Akzent4 4 2 6" xfId="3059" xr:uid="{00000000-0005-0000-0000-000084040000}"/>
    <cellStyle name="20 % - Akzent4 4 3" xfId="266" xr:uid="{00000000-0005-0000-0000-000085040000}"/>
    <cellStyle name="20 % - Akzent4 4 3 2" xfId="587" xr:uid="{00000000-0005-0000-0000-000086040000}"/>
    <cellStyle name="20 % - Akzent4 4 3 2 2" xfId="1726" xr:uid="{00000000-0005-0000-0000-000087040000}"/>
    <cellStyle name="20 % - Akzent4 4 3 2 2 2" xfId="2847" xr:uid="{00000000-0005-0000-0000-000088040000}"/>
    <cellStyle name="20 % - Akzent4 4 3 2 2 2 2" xfId="5656" xr:uid="{00000000-0005-0000-0000-000089040000}"/>
    <cellStyle name="20 % - Akzent4 4 3 2 2 3" xfId="4536" xr:uid="{00000000-0005-0000-0000-00008A040000}"/>
    <cellStyle name="20 % - Akzent4 4 3 2 3" xfId="1164" xr:uid="{00000000-0005-0000-0000-00008B040000}"/>
    <cellStyle name="20 % - Akzent4 4 3 2 3 2" xfId="3977" xr:uid="{00000000-0005-0000-0000-00008C040000}"/>
    <cellStyle name="20 % - Akzent4 4 3 2 4" xfId="2288" xr:uid="{00000000-0005-0000-0000-00008D040000}"/>
    <cellStyle name="20 % - Akzent4 4 3 2 4 2" xfId="5097" xr:uid="{00000000-0005-0000-0000-00008E040000}"/>
    <cellStyle name="20 % - Akzent4 4 3 2 5" xfId="3405" xr:uid="{00000000-0005-0000-0000-00008F040000}"/>
    <cellStyle name="20 % - Akzent4 4 3 3" xfId="1449" xr:uid="{00000000-0005-0000-0000-000090040000}"/>
    <cellStyle name="20 % - Akzent4 4 3 3 2" xfId="2571" xr:uid="{00000000-0005-0000-0000-000091040000}"/>
    <cellStyle name="20 % - Akzent4 4 3 3 2 2" xfId="5380" xr:uid="{00000000-0005-0000-0000-000092040000}"/>
    <cellStyle name="20 % - Akzent4 4 3 3 3" xfId="4260" xr:uid="{00000000-0005-0000-0000-000093040000}"/>
    <cellStyle name="20 % - Akzent4 4 3 4" xfId="888" xr:uid="{00000000-0005-0000-0000-000094040000}"/>
    <cellStyle name="20 % - Akzent4 4 3 4 2" xfId="3701" xr:uid="{00000000-0005-0000-0000-000095040000}"/>
    <cellStyle name="20 % - Akzent4 4 3 5" xfId="2012" xr:uid="{00000000-0005-0000-0000-000096040000}"/>
    <cellStyle name="20 % - Akzent4 4 3 5 2" xfId="4821" xr:uid="{00000000-0005-0000-0000-000097040000}"/>
    <cellStyle name="20 % - Akzent4 4 3 6" xfId="3129" xr:uid="{00000000-0005-0000-0000-000098040000}"/>
    <cellStyle name="20 % - Akzent4 4 4" xfId="334" xr:uid="{00000000-0005-0000-0000-000099040000}"/>
    <cellStyle name="20 % - Akzent4 4 4 2" xfId="655" xr:uid="{00000000-0005-0000-0000-00009A040000}"/>
    <cellStyle name="20 % - Akzent4 4 4 2 2" xfId="1794" xr:uid="{00000000-0005-0000-0000-00009B040000}"/>
    <cellStyle name="20 % - Akzent4 4 4 2 2 2" xfId="2915" xr:uid="{00000000-0005-0000-0000-00009C040000}"/>
    <cellStyle name="20 % - Akzent4 4 4 2 2 2 2" xfId="5724" xr:uid="{00000000-0005-0000-0000-00009D040000}"/>
    <cellStyle name="20 % - Akzent4 4 4 2 2 3" xfId="4604" xr:uid="{00000000-0005-0000-0000-00009E040000}"/>
    <cellStyle name="20 % - Akzent4 4 4 2 3" xfId="1232" xr:uid="{00000000-0005-0000-0000-00009F040000}"/>
    <cellStyle name="20 % - Akzent4 4 4 2 3 2" xfId="4045" xr:uid="{00000000-0005-0000-0000-0000A0040000}"/>
    <cellStyle name="20 % - Akzent4 4 4 2 4" xfId="2356" xr:uid="{00000000-0005-0000-0000-0000A1040000}"/>
    <cellStyle name="20 % - Akzent4 4 4 2 4 2" xfId="5165" xr:uid="{00000000-0005-0000-0000-0000A2040000}"/>
    <cellStyle name="20 % - Akzent4 4 4 2 5" xfId="3473" xr:uid="{00000000-0005-0000-0000-0000A3040000}"/>
    <cellStyle name="20 % - Akzent4 4 4 3" xfId="1518" xr:uid="{00000000-0005-0000-0000-0000A4040000}"/>
    <cellStyle name="20 % - Akzent4 4 4 3 2" xfId="2639" xr:uid="{00000000-0005-0000-0000-0000A5040000}"/>
    <cellStyle name="20 % - Akzent4 4 4 3 2 2" xfId="5448" xr:uid="{00000000-0005-0000-0000-0000A6040000}"/>
    <cellStyle name="20 % - Akzent4 4 4 3 3" xfId="4328" xr:uid="{00000000-0005-0000-0000-0000A7040000}"/>
    <cellStyle name="20 % - Akzent4 4 4 4" xfId="956" xr:uid="{00000000-0005-0000-0000-0000A8040000}"/>
    <cellStyle name="20 % - Akzent4 4 4 4 2" xfId="3769" xr:uid="{00000000-0005-0000-0000-0000A9040000}"/>
    <cellStyle name="20 % - Akzent4 4 4 5" xfId="2080" xr:uid="{00000000-0005-0000-0000-0000AA040000}"/>
    <cellStyle name="20 % - Akzent4 4 4 5 2" xfId="4889" xr:uid="{00000000-0005-0000-0000-0000AB040000}"/>
    <cellStyle name="20 % - Akzent4 4 4 6" xfId="3197" xr:uid="{00000000-0005-0000-0000-0000AC040000}"/>
    <cellStyle name="20 % - Akzent4 4 5" xfId="448" xr:uid="{00000000-0005-0000-0000-0000AD040000}"/>
    <cellStyle name="20 % - Akzent4 4 5 2" xfId="1588" xr:uid="{00000000-0005-0000-0000-0000AE040000}"/>
    <cellStyle name="20 % - Akzent4 4 5 2 2" xfId="2709" xr:uid="{00000000-0005-0000-0000-0000AF040000}"/>
    <cellStyle name="20 % - Akzent4 4 5 2 2 2" xfId="5518" xr:uid="{00000000-0005-0000-0000-0000B0040000}"/>
    <cellStyle name="20 % - Akzent4 4 5 2 3" xfId="4398" xr:uid="{00000000-0005-0000-0000-0000B1040000}"/>
    <cellStyle name="20 % - Akzent4 4 5 3" xfId="1026" xr:uid="{00000000-0005-0000-0000-0000B2040000}"/>
    <cellStyle name="20 % - Akzent4 4 5 3 2" xfId="3839" xr:uid="{00000000-0005-0000-0000-0000B3040000}"/>
    <cellStyle name="20 % - Akzent4 4 5 4" xfId="2150" xr:uid="{00000000-0005-0000-0000-0000B4040000}"/>
    <cellStyle name="20 % - Akzent4 4 5 4 2" xfId="4959" xr:uid="{00000000-0005-0000-0000-0000B5040000}"/>
    <cellStyle name="20 % - Akzent4 4 5 5" xfId="3267" xr:uid="{00000000-0005-0000-0000-0000B6040000}"/>
    <cellStyle name="20 % - Akzent4 4 6" xfId="1311" xr:uid="{00000000-0005-0000-0000-0000B7040000}"/>
    <cellStyle name="20 % - Akzent4 4 6 2" xfId="2433" xr:uid="{00000000-0005-0000-0000-0000B8040000}"/>
    <cellStyle name="20 % - Akzent4 4 6 2 2" xfId="5242" xr:uid="{00000000-0005-0000-0000-0000B9040000}"/>
    <cellStyle name="20 % - Akzent4 4 6 3" xfId="4122" xr:uid="{00000000-0005-0000-0000-0000BA040000}"/>
    <cellStyle name="20 % - Akzent4 4 7" xfId="750" xr:uid="{00000000-0005-0000-0000-0000BB040000}"/>
    <cellStyle name="20 % - Akzent4 4 7 2" xfId="3563" xr:uid="{00000000-0005-0000-0000-0000BC040000}"/>
    <cellStyle name="20 % - Akzent4 4 8" xfId="1874" xr:uid="{00000000-0005-0000-0000-0000BD040000}"/>
    <cellStyle name="20 % - Akzent4 4 8 2" xfId="4683" xr:uid="{00000000-0005-0000-0000-0000BE040000}"/>
    <cellStyle name="20 % - Akzent4 4 9" xfId="2991" xr:uid="{00000000-0005-0000-0000-0000BF040000}"/>
    <cellStyle name="20 % - Akzent4 5" xfId="161" xr:uid="{00000000-0005-0000-0000-0000C0040000}"/>
    <cellStyle name="20 % - Akzent4 5 2" xfId="482" xr:uid="{00000000-0005-0000-0000-0000C1040000}"/>
    <cellStyle name="20 % - Akzent4 5 2 2" xfId="1622" xr:uid="{00000000-0005-0000-0000-0000C2040000}"/>
    <cellStyle name="20 % - Akzent4 5 2 2 2" xfId="2743" xr:uid="{00000000-0005-0000-0000-0000C3040000}"/>
    <cellStyle name="20 % - Akzent4 5 2 2 2 2" xfId="5552" xr:uid="{00000000-0005-0000-0000-0000C4040000}"/>
    <cellStyle name="20 % - Akzent4 5 2 2 3" xfId="4432" xr:uid="{00000000-0005-0000-0000-0000C5040000}"/>
    <cellStyle name="20 % - Akzent4 5 2 3" xfId="1060" xr:uid="{00000000-0005-0000-0000-0000C6040000}"/>
    <cellStyle name="20 % - Akzent4 5 2 3 2" xfId="3873" xr:uid="{00000000-0005-0000-0000-0000C7040000}"/>
    <cellStyle name="20 % - Akzent4 5 2 4" xfId="2184" xr:uid="{00000000-0005-0000-0000-0000C8040000}"/>
    <cellStyle name="20 % - Akzent4 5 2 4 2" xfId="4993" xr:uid="{00000000-0005-0000-0000-0000C9040000}"/>
    <cellStyle name="20 % - Akzent4 5 2 5" xfId="3301" xr:uid="{00000000-0005-0000-0000-0000CA040000}"/>
    <cellStyle name="20 % - Akzent4 5 3" xfId="1345" xr:uid="{00000000-0005-0000-0000-0000CB040000}"/>
    <cellStyle name="20 % - Akzent4 5 3 2" xfId="2467" xr:uid="{00000000-0005-0000-0000-0000CC040000}"/>
    <cellStyle name="20 % - Akzent4 5 3 2 2" xfId="5276" xr:uid="{00000000-0005-0000-0000-0000CD040000}"/>
    <cellStyle name="20 % - Akzent4 5 3 3" xfId="4156" xr:uid="{00000000-0005-0000-0000-0000CE040000}"/>
    <cellStyle name="20 % - Akzent4 5 4" xfId="784" xr:uid="{00000000-0005-0000-0000-0000CF040000}"/>
    <cellStyle name="20 % - Akzent4 5 4 2" xfId="3597" xr:uid="{00000000-0005-0000-0000-0000D0040000}"/>
    <cellStyle name="20 % - Akzent4 5 5" xfId="1908" xr:uid="{00000000-0005-0000-0000-0000D1040000}"/>
    <cellStyle name="20 % - Akzent4 5 5 2" xfId="4717" xr:uid="{00000000-0005-0000-0000-0000D2040000}"/>
    <cellStyle name="20 % - Akzent4 5 6" xfId="3025" xr:uid="{00000000-0005-0000-0000-0000D3040000}"/>
    <cellStyle name="20 % - Akzent4 6" xfId="231" xr:uid="{00000000-0005-0000-0000-0000D4040000}"/>
    <cellStyle name="20 % - Akzent4 6 2" xfId="552" xr:uid="{00000000-0005-0000-0000-0000D5040000}"/>
    <cellStyle name="20 % - Akzent4 6 2 2" xfId="1692" xr:uid="{00000000-0005-0000-0000-0000D6040000}"/>
    <cellStyle name="20 % - Akzent4 6 2 2 2" xfId="2813" xr:uid="{00000000-0005-0000-0000-0000D7040000}"/>
    <cellStyle name="20 % - Akzent4 6 2 2 2 2" xfId="5622" xr:uid="{00000000-0005-0000-0000-0000D8040000}"/>
    <cellStyle name="20 % - Akzent4 6 2 2 3" xfId="4502" xr:uid="{00000000-0005-0000-0000-0000D9040000}"/>
    <cellStyle name="20 % - Akzent4 6 2 3" xfId="1130" xr:uid="{00000000-0005-0000-0000-0000DA040000}"/>
    <cellStyle name="20 % - Akzent4 6 2 3 2" xfId="3943" xr:uid="{00000000-0005-0000-0000-0000DB040000}"/>
    <cellStyle name="20 % - Akzent4 6 2 4" xfId="2254" xr:uid="{00000000-0005-0000-0000-0000DC040000}"/>
    <cellStyle name="20 % - Akzent4 6 2 4 2" xfId="5063" xr:uid="{00000000-0005-0000-0000-0000DD040000}"/>
    <cellStyle name="20 % - Akzent4 6 2 5" xfId="3371" xr:uid="{00000000-0005-0000-0000-0000DE040000}"/>
    <cellStyle name="20 % - Akzent4 6 3" xfId="1415" xr:uid="{00000000-0005-0000-0000-0000DF040000}"/>
    <cellStyle name="20 % - Akzent4 6 3 2" xfId="2537" xr:uid="{00000000-0005-0000-0000-0000E0040000}"/>
    <cellStyle name="20 % - Akzent4 6 3 2 2" xfId="5346" xr:uid="{00000000-0005-0000-0000-0000E1040000}"/>
    <cellStyle name="20 % - Akzent4 6 3 3" xfId="4226" xr:uid="{00000000-0005-0000-0000-0000E2040000}"/>
    <cellStyle name="20 % - Akzent4 6 4" xfId="854" xr:uid="{00000000-0005-0000-0000-0000E3040000}"/>
    <cellStyle name="20 % - Akzent4 6 4 2" xfId="3667" xr:uid="{00000000-0005-0000-0000-0000E4040000}"/>
    <cellStyle name="20 % - Akzent4 6 5" xfId="1978" xr:uid="{00000000-0005-0000-0000-0000E5040000}"/>
    <cellStyle name="20 % - Akzent4 6 5 2" xfId="4787" xr:uid="{00000000-0005-0000-0000-0000E6040000}"/>
    <cellStyle name="20 % - Akzent4 6 6" xfId="3095" xr:uid="{00000000-0005-0000-0000-0000E7040000}"/>
    <cellStyle name="20 % - Akzent4 7" xfId="300" xr:uid="{00000000-0005-0000-0000-0000E8040000}"/>
    <cellStyle name="20 % - Akzent4 7 2" xfId="621" xr:uid="{00000000-0005-0000-0000-0000E9040000}"/>
    <cellStyle name="20 % - Akzent4 7 2 2" xfId="1760" xr:uid="{00000000-0005-0000-0000-0000EA040000}"/>
    <cellStyle name="20 % - Akzent4 7 2 2 2" xfId="2881" xr:uid="{00000000-0005-0000-0000-0000EB040000}"/>
    <cellStyle name="20 % - Akzent4 7 2 2 2 2" xfId="5690" xr:uid="{00000000-0005-0000-0000-0000EC040000}"/>
    <cellStyle name="20 % - Akzent4 7 2 2 3" xfId="4570" xr:uid="{00000000-0005-0000-0000-0000ED040000}"/>
    <cellStyle name="20 % - Akzent4 7 2 3" xfId="1198" xr:uid="{00000000-0005-0000-0000-0000EE040000}"/>
    <cellStyle name="20 % - Akzent4 7 2 3 2" xfId="4011" xr:uid="{00000000-0005-0000-0000-0000EF040000}"/>
    <cellStyle name="20 % - Akzent4 7 2 4" xfId="2322" xr:uid="{00000000-0005-0000-0000-0000F0040000}"/>
    <cellStyle name="20 % - Akzent4 7 2 4 2" xfId="5131" xr:uid="{00000000-0005-0000-0000-0000F1040000}"/>
    <cellStyle name="20 % - Akzent4 7 2 5" xfId="3439" xr:uid="{00000000-0005-0000-0000-0000F2040000}"/>
    <cellStyle name="20 % - Akzent4 7 3" xfId="1484" xr:uid="{00000000-0005-0000-0000-0000F3040000}"/>
    <cellStyle name="20 % - Akzent4 7 3 2" xfId="2605" xr:uid="{00000000-0005-0000-0000-0000F4040000}"/>
    <cellStyle name="20 % - Akzent4 7 3 2 2" xfId="5414" xr:uid="{00000000-0005-0000-0000-0000F5040000}"/>
    <cellStyle name="20 % - Akzent4 7 3 3" xfId="4294" xr:uid="{00000000-0005-0000-0000-0000F6040000}"/>
    <cellStyle name="20 % - Akzent4 7 4" xfId="922" xr:uid="{00000000-0005-0000-0000-0000F7040000}"/>
    <cellStyle name="20 % - Akzent4 7 4 2" xfId="3735" xr:uid="{00000000-0005-0000-0000-0000F8040000}"/>
    <cellStyle name="20 % - Akzent4 7 5" xfId="2046" xr:uid="{00000000-0005-0000-0000-0000F9040000}"/>
    <cellStyle name="20 % - Akzent4 7 5 2" xfId="4855" xr:uid="{00000000-0005-0000-0000-0000FA040000}"/>
    <cellStyle name="20 % - Akzent4 7 6" xfId="3163" xr:uid="{00000000-0005-0000-0000-0000FB040000}"/>
    <cellStyle name="20 % - Akzent4 8" xfId="411" xr:uid="{00000000-0005-0000-0000-0000FC040000}"/>
    <cellStyle name="20 % - Akzent4 8 2" xfId="1551" xr:uid="{00000000-0005-0000-0000-0000FD040000}"/>
    <cellStyle name="20 % - Akzent4 8 2 2" xfId="2672" xr:uid="{00000000-0005-0000-0000-0000FE040000}"/>
    <cellStyle name="20 % - Akzent4 8 2 2 2" xfId="5481" xr:uid="{00000000-0005-0000-0000-0000FF040000}"/>
    <cellStyle name="20 % - Akzent4 8 2 3" xfId="4361" xr:uid="{00000000-0005-0000-0000-000000050000}"/>
    <cellStyle name="20 % - Akzent4 8 3" xfId="989" xr:uid="{00000000-0005-0000-0000-000001050000}"/>
    <cellStyle name="20 % - Akzent4 8 3 2" xfId="3802" xr:uid="{00000000-0005-0000-0000-000002050000}"/>
    <cellStyle name="20 % - Akzent4 8 4" xfId="2113" xr:uid="{00000000-0005-0000-0000-000003050000}"/>
    <cellStyle name="20 % - Akzent4 8 4 2" xfId="4922" xr:uid="{00000000-0005-0000-0000-000004050000}"/>
    <cellStyle name="20 % - Akzent4 8 5" xfId="3230" xr:uid="{00000000-0005-0000-0000-000005050000}"/>
    <cellStyle name="20 % - Akzent4 9" xfId="701" xr:uid="{00000000-0005-0000-0000-000006050000}"/>
    <cellStyle name="20 % - Akzent4 9 2" xfId="1272" xr:uid="{00000000-0005-0000-0000-000007050000}"/>
    <cellStyle name="20 % - Akzent4 9 2 2" xfId="4085" xr:uid="{00000000-0005-0000-0000-000008050000}"/>
    <cellStyle name="20 % - Akzent4 9 3" xfId="2396" xr:uid="{00000000-0005-0000-0000-000009050000}"/>
    <cellStyle name="20 % - Akzent4 9 3 2" xfId="5205" xr:uid="{00000000-0005-0000-0000-00000A050000}"/>
    <cellStyle name="20 % - Akzent4 9 4" xfId="3514" xr:uid="{00000000-0005-0000-0000-00000B050000}"/>
    <cellStyle name="20 % - Akzent5" xfId="34" builtinId="46" customBuiltin="1"/>
    <cellStyle name="20 % - Akzent5 10" xfId="715" xr:uid="{00000000-0005-0000-0000-00000D050000}"/>
    <cellStyle name="20 % - Akzent5 10 2" xfId="3528" xr:uid="{00000000-0005-0000-0000-00000E050000}"/>
    <cellStyle name="20 % - Akzent5 11" xfId="1839" xr:uid="{00000000-0005-0000-0000-00000F050000}"/>
    <cellStyle name="20 % - Akzent5 11 2" xfId="4648" xr:uid="{00000000-0005-0000-0000-000010050000}"/>
    <cellStyle name="20 % - Akzent5 12" xfId="2956" xr:uid="{00000000-0005-0000-0000-000011050000}"/>
    <cellStyle name="20 % - Akzent5 2" xfId="46" xr:uid="{00000000-0005-0000-0000-000012050000}"/>
    <cellStyle name="20 % - Akzent5 3" xfId="108" xr:uid="{00000000-0005-0000-0000-000013050000}"/>
    <cellStyle name="20 % - Akzent5 3 10" xfId="2974" xr:uid="{00000000-0005-0000-0000-000014050000}"/>
    <cellStyle name="20 % - Akzent5 3 2" xfId="143" xr:uid="{00000000-0005-0000-0000-000015050000}"/>
    <cellStyle name="20 % - Akzent5 3 2 2" xfId="212" xr:uid="{00000000-0005-0000-0000-000016050000}"/>
    <cellStyle name="20 % - Akzent5 3 2 2 2" xfId="533" xr:uid="{00000000-0005-0000-0000-000017050000}"/>
    <cellStyle name="20 % - Akzent5 3 2 2 2 2" xfId="1673" xr:uid="{00000000-0005-0000-0000-000018050000}"/>
    <cellStyle name="20 % - Akzent5 3 2 2 2 2 2" xfId="2794" xr:uid="{00000000-0005-0000-0000-000019050000}"/>
    <cellStyle name="20 % - Akzent5 3 2 2 2 2 2 2" xfId="5603" xr:uid="{00000000-0005-0000-0000-00001A050000}"/>
    <cellStyle name="20 % - Akzent5 3 2 2 2 2 3" xfId="4483" xr:uid="{00000000-0005-0000-0000-00001B050000}"/>
    <cellStyle name="20 % - Akzent5 3 2 2 2 3" xfId="1111" xr:uid="{00000000-0005-0000-0000-00001C050000}"/>
    <cellStyle name="20 % - Akzent5 3 2 2 2 3 2" xfId="3924" xr:uid="{00000000-0005-0000-0000-00001D050000}"/>
    <cellStyle name="20 % - Akzent5 3 2 2 2 4" xfId="2235" xr:uid="{00000000-0005-0000-0000-00001E050000}"/>
    <cellStyle name="20 % - Akzent5 3 2 2 2 4 2" xfId="5044" xr:uid="{00000000-0005-0000-0000-00001F050000}"/>
    <cellStyle name="20 % - Akzent5 3 2 2 2 5" xfId="3352" xr:uid="{00000000-0005-0000-0000-000020050000}"/>
    <cellStyle name="20 % - Akzent5 3 2 2 3" xfId="1396" xr:uid="{00000000-0005-0000-0000-000021050000}"/>
    <cellStyle name="20 % - Akzent5 3 2 2 3 2" xfId="2518" xr:uid="{00000000-0005-0000-0000-000022050000}"/>
    <cellStyle name="20 % - Akzent5 3 2 2 3 2 2" xfId="5327" xr:uid="{00000000-0005-0000-0000-000023050000}"/>
    <cellStyle name="20 % - Akzent5 3 2 2 3 3" xfId="4207" xr:uid="{00000000-0005-0000-0000-000024050000}"/>
    <cellStyle name="20 % - Akzent5 3 2 2 4" xfId="835" xr:uid="{00000000-0005-0000-0000-000025050000}"/>
    <cellStyle name="20 % - Akzent5 3 2 2 4 2" xfId="3648" xr:uid="{00000000-0005-0000-0000-000026050000}"/>
    <cellStyle name="20 % - Akzent5 3 2 2 5" xfId="1959" xr:uid="{00000000-0005-0000-0000-000027050000}"/>
    <cellStyle name="20 % - Akzent5 3 2 2 5 2" xfId="4768" xr:uid="{00000000-0005-0000-0000-000028050000}"/>
    <cellStyle name="20 % - Akzent5 3 2 2 6" xfId="3076" xr:uid="{00000000-0005-0000-0000-000029050000}"/>
    <cellStyle name="20 % - Akzent5 3 2 3" xfId="283" xr:uid="{00000000-0005-0000-0000-00002A050000}"/>
    <cellStyle name="20 % - Akzent5 3 2 3 2" xfId="604" xr:uid="{00000000-0005-0000-0000-00002B050000}"/>
    <cellStyle name="20 % - Akzent5 3 2 3 2 2" xfId="1743" xr:uid="{00000000-0005-0000-0000-00002C050000}"/>
    <cellStyle name="20 % - Akzent5 3 2 3 2 2 2" xfId="2864" xr:uid="{00000000-0005-0000-0000-00002D050000}"/>
    <cellStyle name="20 % - Akzent5 3 2 3 2 2 2 2" xfId="5673" xr:uid="{00000000-0005-0000-0000-00002E050000}"/>
    <cellStyle name="20 % - Akzent5 3 2 3 2 2 3" xfId="4553" xr:uid="{00000000-0005-0000-0000-00002F050000}"/>
    <cellStyle name="20 % - Akzent5 3 2 3 2 3" xfId="1181" xr:uid="{00000000-0005-0000-0000-000030050000}"/>
    <cellStyle name="20 % - Akzent5 3 2 3 2 3 2" xfId="3994" xr:uid="{00000000-0005-0000-0000-000031050000}"/>
    <cellStyle name="20 % - Akzent5 3 2 3 2 4" xfId="2305" xr:uid="{00000000-0005-0000-0000-000032050000}"/>
    <cellStyle name="20 % - Akzent5 3 2 3 2 4 2" xfId="5114" xr:uid="{00000000-0005-0000-0000-000033050000}"/>
    <cellStyle name="20 % - Akzent5 3 2 3 2 5" xfId="3422" xr:uid="{00000000-0005-0000-0000-000034050000}"/>
    <cellStyle name="20 % - Akzent5 3 2 3 3" xfId="1466" xr:uid="{00000000-0005-0000-0000-000035050000}"/>
    <cellStyle name="20 % - Akzent5 3 2 3 3 2" xfId="2588" xr:uid="{00000000-0005-0000-0000-000036050000}"/>
    <cellStyle name="20 % - Akzent5 3 2 3 3 2 2" xfId="5397" xr:uid="{00000000-0005-0000-0000-000037050000}"/>
    <cellStyle name="20 % - Akzent5 3 2 3 3 3" xfId="4277" xr:uid="{00000000-0005-0000-0000-000038050000}"/>
    <cellStyle name="20 % - Akzent5 3 2 3 4" xfId="905" xr:uid="{00000000-0005-0000-0000-000039050000}"/>
    <cellStyle name="20 % - Akzent5 3 2 3 4 2" xfId="3718" xr:uid="{00000000-0005-0000-0000-00003A050000}"/>
    <cellStyle name="20 % - Akzent5 3 2 3 5" xfId="2029" xr:uid="{00000000-0005-0000-0000-00003B050000}"/>
    <cellStyle name="20 % - Akzent5 3 2 3 5 2" xfId="4838" xr:uid="{00000000-0005-0000-0000-00003C050000}"/>
    <cellStyle name="20 % - Akzent5 3 2 3 6" xfId="3146" xr:uid="{00000000-0005-0000-0000-00003D050000}"/>
    <cellStyle name="20 % - Akzent5 3 2 4" xfId="351" xr:uid="{00000000-0005-0000-0000-00003E050000}"/>
    <cellStyle name="20 % - Akzent5 3 2 4 2" xfId="672" xr:uid="{00000000-0005-0000-0000-00003F050000}"/>
    <cellStyle name="20 % - Akzent5 3 2 4 2 2" xfId="1811" xr:uid="{00000000-0005-0000-0000-000040050000}"/>
    <cellStyle name="20 % - Akzent5 3 2 4 2 2 2" xfId="2932" xr:uid="{00000000-0005-0000-0000-000041050000}"/>
    <cellStyle name="20 % - Akzent5 3 2 4 2 2 2 2" xfId="5741" xr:uid="{00000000-0005-0000-0000-000042050000}"/>
    <cellStyle name="20 % - Akzent5 3 2 4 2 2 3" xfId="4621" xr:uid="{00000000-0005-0000-0000-000043050000}"/>
    <cellStyle name="20 % - Akzent5 3 2 4 2 3" xfId="1249" xr:uid="{00000000-0005-0000-0000-000044050000}"/>
    <cellStyle name="20 % - Akzent5 3 2 4 2 3 2" xfId="4062" xr:uid="{00000000-0005-0000-0000-000045050000}"/>
    <cellStyle name="20 % - Akzent5 3 2 4 2 4" xfId="2373" xr:uid="{00000000-0005-0000-0000-000046050000}"/>
    <cellStyle name="20 % - Akzent5 3 2 4 2 4 2" xfId="5182" xr:uid="{00000000-0005-0000-0000-000047050000}"/>
    <cellStyle name="20 % - Akzent5 3 2 4 2 5" xfId="3490" xr:uid="{00000000-0005-0000-0000-000048050000}"/>
    <cellStyle name="20 % - Akzent5 3 2 4 3" xfId="1535" xr:uid="{00000000-0005-0000-0000-000049050000}"/>
    <cellStyle name="20 % - Akzent5 3 2 4 3 2" xfId="2656" xr:uid="{00000000-0005-0000-0000-00004A050000}"/>
    <cellStyle name="20 % - Akzent5 3 2 4 3 2 2" xfId="5465" xr:uid="{00000000-0005-0000-0000-00004B050000}"/>
    <cellStyle name="20 % - Akzent5 3 2 4 3 3" xfId="4345" xr:uid="{00000000-0005-0000-0000-00004C050000}"/>
    <cellStyle name="20 % - Akzent5 3 2 4 4" xfId="973" xr:uid="{00000000-0005-0000-0000-00004D050000}"/>
    <cellStyle name="20 % - Akzent5 3 2 4 4 2" xfId="3786" xr:uid="{00000000-0005-0000-0000-00004E050000}"/>
    <cellStyle name="20 % - Akzent5 3 2 4 5" xfId="2097" xr:uid="{00000000-0005-0000-0000-00004F050000}"/>
    <cellStyle name="20 % - Akzent5 3 2 4 5 2" xfId="4906" xr:uid="{00000000-0005-0000-0000-000050050000}"/>
    <cellStyle name="20 % - Akzent5 3 2 4 6" xfId="3214" xr:uid="{00000000-0005-0000-0000-000051050000}"/>
    <cellStyle name="20 % - Akzent5 3 2 5" xfId="465" xr:uid="{00000000-0005-0000-0000-000052050000}"/>
    <cellStyle name="20 % - Akzent5 3 2 5 2" xfId="1605" xr:uid="{00000000-0005-0000-0000-000053050000}"/>
    <cellStyle name="20 % - Akzent5 3 2 5 2 2" xfId="2726" xr:uid="{00000000-0005-0000-0000-000054050000}"/>
    <cellStyle name="20 % - Akzent5 3 2 5 2 2 2" xfId="5535" xr:uid="{00000000-0005-0000-0000-000055050000}"/>
    <cellStyle name="20 % - Akzent5 3 2 5 2 3" xfId="4415" xr:uid="{00000000-0005-0000-0000-000056050000}"/>
    <cellStyle name="20 % - Akzent5 3 2 5 3" xfId="1043" xr:uid="{00000000-0005-0000-0000-000057050000}"/>
    <cellStyle name="20 % - Akzent5 3 2 5 3 2" xfId="3856" xr:uid="{00000000-0005-0000-0000-000058050000}"/>
    <cellStyle name="20 % - Akzent5 3 2 5 4" xfId="2167" xr:uid="{00000000-0005-0000-0000-000059050000}"/>
    <cellStyle name="20 % - Akzent5 3 2 5 4 2" xfId="4976" xr:uid="{00000000-0005-0000-0000-00005A050000}"/>
    <cellStyle name="20 % - Akzent5 3 2 5 5" xfId="3284" xr:uid="{00000000-0005-0000-0000-00005B050000}"/>
    <cellStyle name="20 % - Akzent5 3 2 6" xfId="1328" xr:uid="{00000000-0005-0000-0000-00005C050000}"/>
    <cellStyle name="20 % - Akzent5 3 2 6 2" xfId="2450" xr:uid="{00000000-0005-0000-0000-00005D050000}"/>
    <cellStyle name="20 % - Akzent5 3 2 6 2 2" xfId="5259" xr:uid="{00000000-0005-0000-0000-00005E050000}"/>
    <cellStyle name="20 % - Akzent5 3 2 6 3" xfId="4139" xr:uid="{00000000-0005-0000-0000-00005F050000}"/>
    <cellStyle name="20 % - Akzent5 3 2 7" xfId="767" xr:uid="{00000000-0005-0000-0000-000060050000}"/>
    <cellStyle name="20 % - Akzent5 3 2 7 2" xfId="3580" xr:uid="{00000000-0005-0000-0000-000061050000}"/>
    <cellStyle name="20 % - Akzent5 3 2 8" xfId="1891" xr:uid="{00000000-0005-0000-0000-000062050000}"/>
    <cellStyle name="20 % - Akzent5 3 2 8 2" xfId="4700" xr:uid="{00000000-0005-0000-0000-000063050000}"/>
    <cellStyle name="20 % - Akzent5 3 2 9" xfId="3008" xr:uid="{00000000-0005-0000-0000-000064050000}"/>
    <cellStyle name="20 % - Akzent5 3 3" xfId="178" xr:uid="{00000000-0005-0000-0000-000065050000}"/>
    <cellStyle name="20 % - Akzent5 3 3 2" xfId="499" xr:uid="{00000000-0005-0000-0000-000066050000}"/>
    <cellStyle name="20 % - Akzent5 3 3 2 2" xfId="1639" xr:uid="{00000000-0005-0000-0000-000067050000}"/>
    <cellStyle name="20 % - Akzent5 3 3 2 2 2" xfId="2760" xr:uid="{00000000-0005-0000-0000-000068050000}"/>
    <cellStyle name="20 % - Akzent5 3 3 2 2 2 2" xfId="5569" xr:uid="{00000000-0005-0000-0000-000069050000}"/>
    <cellStyle name="20 % - Akzent5 3 3 2 2 3" xfId="4449" xr:uid="{00000000-0005-0000-0000-00006A050000}"/>
    <cellStyle name="20 % - Akzent5 3 3 2 3" xfId="1077" xr:uid="{00000000-0005-0000-0000-00006B050000}"/>
    <cellStyle name="20 % - Akzent5 3 3 2 3 2" xfId="3890" xr:uid="{00000000-0005-0000-0000-00006C050000}"/>
    <cellStyle name="20 % - Akzent5 3 3 2 4" xfId="2201" xr:uid="{00000000-0005-0000-0000-00006D050000}"/>
    <cellStyle name="20 % - Akzent5 3 3 2 4 2" xfId="5010" xr:uid="{00000000-0005-0000-0000-00006E050000}"/>
    <cellStyle name="20 % - Akzent5 3 3 2 5" xfId="3318" xr:uid="{00000000-0005-0000-0000-00006F050000}"/>
    <cellStyle name="20 % - Akzent5 3 3 3" xfId="1362" xr:uid="{00000000-0005-0000-0000-000070050000}"/>
    <cellStyle name="20 % - Akzent5 3 3 3 2" xfId="2484" xr:uid="{00000000-0005-0000-0000-000071050000}"/>
    <cellStyle name="20 % - Akzent5 3 3 3 2 2" xfId="5293" xr:uid="{00000000-0005-0000-0000-000072050000}"/>
    <cellStyle name="20 % - Akzent5 3 3 3 3" xfId="4173" xr:uid="{00000000-0005-0000-0000-000073050000}"/>
    <cellStyle name="20 % - Akzent5 3 3 4" xfId="801" xr:uid="{00000000-0005-0000-0000-000074050000}"/>
    <cellStyle name="20 % - Akzent5 3 3 4 2" xfId="3614" xr:uid="{00000000-0005-0000-0000-000075050000}"/>
    <cellStyle name="20 % - Akzent5 3 3 5" xfId="1925" xr:uid="{00000000-0005-0000-0000-000076050000}"/>
    <cellStyle name="20 % - Akzent5 3 3 5 2" xfId="4734" xr:uid="{00000000-0005-0000-0000-000077050000}"/>
    <cellStyle name="20 % - Akzent5 3 3 6" xfId="3042" xr:uid="{00000000-0005-0000-0000-000078050000}"/>
    <cellStyle name="20 % - Akzent5 3 4" xfId="248" xr:uid="{00000000-0005-0000-0000-000079050000}"/>
    <cellStyle name="20 % - Akzent5 3 4 2" xfId="569" xr:uid="{00000000-0005-0000-0000-00007A050000}"/>
    <cellStyle name="20 % - Akzent5 3 4 2 2" xfId="1709" xr:uid="{00000000-0005-0000-0000-00007B050000}"/>
    <cellStyle name="20 % - Akzent5 3 4 2 2 2" xfId="2830" xr:uid="{00000000-0005-0000-0000-00007C050000}"/>
    <cellStyle name="20 % - Akzent5 3 4 2 2 2 2" xfId="5639" xr:uid="{00000000-0005-0000-0000-00007D050000}"/>
    <cellStyle name="20 % - Akzent5 3 4 2 2 3" xfId="4519" xr:uid="{00000000-0005-0000-0000-00007E050000}"/>
    <cellStyle name="20 % - Akzent5 3 4 2 3" xfId="1147" xr:uid="{00000000-0005-0000-0000-00007F050000}"/>
    <cellStyle name="20 % - Akzent5 3 4 2 3 2" xfId="3960" xr:uid="{00000000-0005-0000-0000-000080050000}"/>
    <cellStyle name="20 % - Akzent5 3 4 2 4" xfId="2271" xr:uid="{00000000-0005-0000-0000-000081050000}"/>
    <cellStyle name="20 % - Akzent5 3 4 2 4 2" xfId="5080" xr:uid="{00000000-0005-0000-0000-000082050000}"/>
    <cellStyle name="20 % - Akzent5 3 4 2 5" xfId="3388" xr:uid="{00000000-0005-0000-0000-000083050000}"/>
    <cellStyle name="20 % - Akzent5 3 4 3" xfId="1432" xr:uid="{00000000-0005-0000-0000-000084050000}"/>
    <cellStyle name="20 % - Akzent5 3 4 3 2" xfId="2554" xr:uid="{00000000-0005-0000-0000-000085050000}"/>
    <cellStyle name="20 % - Akzent5 3 4 3 2 2" xfId="5363" xr:uid="{00000000-0005-0000-0000-000086050000}"/>
    <cellStyle name="20 % - Akzent5 3 4 3 3" xfId="4243" xr:uid="{00000000-0005-0000-0000-000087050000}"/>
    <cellStyle name="20 % - Akzent5 3 4 4" xfId="871" xr:uid="{00000000-0005-0000-0000-000088050000}"/>
    <cellStyle name="20 % - Akzent5 3 4 4 2" xfId="3684" xr:uid="{00000000-0005-0000-0000-000089050000}"/>
    <cellStyle name="20 % - Akzent5 3 4 5" xfId="1995" xr:uid="{00000000-0005-0000-0000-00008A050000}"/>
    <cellStyle name="20 % - Akzent5 3 4 5 2" xfId="4804" xr:uid="{00000000-0005-0000-0000-00008B050000}"/>
    <cellStyle name="20 % - Akzent5 3 4 6" xfId="3112" xr:uid="{00000000-0005-0000-0000-00008C050000}"/>
    <cellStyle name="20 % - Akzent5 3 5" xfId="317" xr:uid="{00000000-0005-0000-0000-00008D050000}"/>
    <cellStyle name="20 % - Akzent5 3 5 2" xfId="638" xr:uid="{00000000-0005-0000-0000-00008E050000}"/>
    <cellStyle name="20 % - Akzent5 3 5 2 2" xfId="1777" xr:uid="{00000000-0005-0000-0000-00008F050000}"/>
    <cellStyle name="20 % - Akzent5 3 5 2 2 2" xfId="2898" xr:uid="{00000000-0005-0000-0000-000090050000}"/>
    <cellStyle name="20 % - Akzent5 3 5 2 2 2 2" xfId="5707" xr:uid="{00000000-0005-0000-0000-000091050000}"/>
    <cellStyle name="20 % - Akzent5 3 5 2 2 3" xfId="4587" xr:uid="{00000000-0005-0000-0000-000092050000}"/>
    <cellStyle name="20 % - Akzent5 3 5 2 3" xfId="1215" xr:uid="{00000000-0005-0000-0000-000093050000}"/>
    <cellStyle name="20 % - Akzent5 3 5 2 3 2" xfId="4028" xr:uid="{00000000-0005-0000-0000-000094050000}"/>
    <cellStyle name="20 % - Akzent5 3 5 2 4" xfId="2339" xr:uid="{00000000-0005-0000-0000-000095050000}"/>
    <cellStyle name="20 % - Akzent5 3 5 2 4 2" xfId="5148" xr:uid="{00000000-0005-0000-0000-000096050000}"/>
    <cellStyle name="20 % - Akzent5 3 5 2 5" xfId="3456" xr:uid="{00000000-0005-0000-0000-000097050000}"/>
    <cellStyle name="20 % - Akzent5 3 5 3" xfId="1501" xr:uid="{00000000-0005-0000-0000-000098050000}"/>
    <cellStyle name="20 % - Akzent5 3 5 3 2" xfId="2622" xr:uid="{00000000-0005-0000-0000-000099050000}"/>
    <cellStyle name="20 % - Akzent5 3 5 3 2 2" xfId="5431" xr:uid="{00000000-0005-0000-0000-00009A050000}"/>
    <cellStyle name="20 % - Akzent5 3 5 3 3" xfId="4311" xr:uid="{00000000-0005-0000-0000-00009B050000}"/>
    <cellStyle name="20 % - Akzent5 3 5 4" xfId="939" xr:uid="{00000000-0005-0000-0000-00009C050000}"/>
    <cellStyle name="20 % - Akzent5 3 5 4 2" xfId="3752" xr:uid="{00000000-0005-0000-0000-00009D050000}"/>
    <cellStyle name="20 % - Akzent5 3 5 5" xfId="2063" xr:uid="{00000000-0005-0000-0000-00009E050000}"/>
    <cellStyle name="20 % - Akzent5 3 5 5 2" xfId="4872" xr:uid="{00000000-0005-0000-0000-00009F050000}"/>
    <cellStyle name="20 % - Akzent5 3 5 6" xfId="3180" xr:uid="{00000000-0005-0000-0000-0000A0050000}"/>
    <cellStyle name="20 % - Akzent5 3 6" xfId="431" xr:uid="{00000000-0005-0000-0000-0000A1050000}"/>
    <cellStyle name="20 % - Akzent5 3 6 2" xfId="1571" xr:uid="{00000000-0005-0000-0000-0000A2050000}"/>
    <cellStyle name="20 % - Akzent5 3 6 2 2" xfId="2692" xr:uid="{00000000-0005-0000-0000-0000A3050000}"/>
    <cellStyle name="20 % - Akzent5 3 6 2 2 2" xfId="5501" xr:uid="{00000000-0005-0000-0000-0000A4050000}"/>
    <cellStyle name="20 % - Akzent5 3 6 2 3" xfId="4381" xr:uid="{00000000-0005-0000-0000-0000A5050000}"/>
    <cellStyle name="20 % - Akzent5 3 6 3" xfId="1009" xr:uid="{00000000-0005-0000-0000-0000A6050000}"/>
    <cellStyle name="20 % - Akzent5 3 6 3 2" xfId="3822" xr:uid="{00000000-0005-0000-0000-0000A7050000}"/>
    <cellStyle name="20 % - Akzent5 3 6 4" xfId="2133" xr:uid="{00000000-0005-0000-0000-0000A8050000}"/>
    <cellStyle name="20 % - Akzent5 3 6 4 2" xfId="4942" xr:uid="{00000000-0005-0000-0000-0000A9050000}"/>
    <cellStyle name="20 % - Akzent5 3 6 5" xfId="3250" xr:uid="{00000000-0005-0000-0000-0000AA050000}"/>
    <cellStyle name="20 % - Akzent5 3 7" xfId="1294" xr:uid="{00000000-0005-0000-0000-0000AB050000}"/>
    <cellStyle name="20 % - Akzent5 3 7 2" xfId="2416" xr:uid="{00000000-0005-0000-0000-0000AC050000}"/>
    <cellStyle name="20 % - Akzent5 3 7 2 2" xfId="5225" xr:uid="{00000000-0005-0000-0000-0000AD050000}"/>
    <cellStyle name="20 % - Akzent5 3 7 3" xfId="4105" xr:uid="{00000000-0005-0000-0000-0000AE050000}"/>
    <cellStyle name="20 % - Akzent5 3 8" xfId="733" xr:uid="{00000000-0005-0000-0000-0000AF050000}"/>
    <cellStyle name="20 % - Akzent5 3 8 2" xfId="3546" xr:uid="{00000000-0005-0000-0000-0000B0050000}"/>
    <cellStyle name="20 % - Akzent5 3 9" xfId="1857" xr:uid="{00000000-0005-0000-0000-0000B1050000}"/>
    <cellStyle name="20 % - Akzent5 3 9 2" xfId="4666" xr:uid="{00000000-0005-0000-0000-0000B2050000}"/>
    <cellStyle name="20 % - Akzent5 4" xfId="128" xr:uid="{00000000-0005-0000-0000-0000B3050000}"/>
    <cellStyle name="20 % - Akzent5 4 2" xfId="197" xr:uid="{00000000-0005-0000-0000-0000B4050000}"/>
    <cellStyle name="20 % - Akzent5 4 2 2" xfId="518" xr:uid="{00000000-0005-0000-0000-0000B5050000}"/>
    <cellStyle name="20 % - Akzent5 4 2 2 2" xfId="1658" xr:uid="{00000000-0005-0000-0000-0000B6050000}"/>
    <cellStyle name="20 % - Akzent5 4 2 2 2 2" xfId="2779" xr:uid="{00000000-0005-0000-0000-0000B7050000}"/>
    <cellStyle name="20 % - Akzent5 4 2 2 2 2 2" xfId="5588" xr:uid="{00000000-0005-0000-0000-0000B8050000}"/>
    <cellStyle name="20 % - Akzent5 4 2 2 2 3" xfId="4468" xr:uid="{00000000-0005-0000-0000-0000B9050000}"/>
    <cellStyle name="20 % - Akzent5 4 2 2 3" xfId="1096" xr:uid="{00000000-0005-0000-0000-0000BA050000}"/>
    <cellStyle name="20 % - Akzent5 4 2 2 3 2" xfId="3909" xr:uid="{00000000-0005-0000-0000-0000BB050000}"/>
    <cellStyle name="20 % - Akzent5 4 2 2 4" xfId="2220" xr:uid="{00000000-0005-0000-0000-0000BC050000}"/>
    <cellStyle name="20 % - Akzent5 4 2 2 4 2" xfId="5029" xr:uid="{00000000-0005-0000-0000-0000BD050000}"/>
    <cellStyle name="20 % - Akzent5 4 2 2 5" xfId="3337" xr:uid="{00000000-0005-0000-0000-0000BE050000}"/>
    <cellStyle name="20 % - Akzent5 4 2 3" xfId="1381" xr:uid="{00000000-0005-0000-0000-0000BF050000}"/>
    <cellStyle name="20 % - Akzent5 4 2 3 2" xfId="2503" xr:uid="{00000000-0005-0000-0000-0000C0050000}"/>
    <cellStyle name="20 % - Akzent5 4 2 3 2 2" xfId="5312" xr:uid="{00000000-0005-0000-0000-0000C1050000}"/>
    <cellStyle name="20 % - Akzent5 4 2 3 3" xfId="4192" xr:uid="{00000000-0005-0000-0000-0000C2050000}"/>
    <cellStyle name="20 % - Akzent5 4 2 4" xfId="820" xr:uid="{00000000-0005-0000-0000-0000C3050000}"/>
    <cellStyle name="20 % - Akzent5 4 2 4 2" xfId="3633" xr:uid="{00000000-0005-0000-0000-0000C4050000}"/>
    <cellStyle name="20 % - Akzent5 4 2 5" xfId="1944" xr:uid="{00000000-0005-0000-0000-0000C5050000}"/>
    <cellStyle name="20 % - Akzent5 4 2 5 2" xfId="4753" xr:uid="{00000000-0005-0000-0000-0000C6050000}"/>
    <cellStyle name="20 % - Akzent5 4 2 6" xfId="3061" xr:uid="{00000000-0005-0000-0000-0000C7050000}"/>
    <cellStyle name="20 % - Akzent5 4 3" xfId="268" xr:uid="{00000000-0005-0000-0000-0000C8050000}"/>
    <cellStyle name="20 % - Akzent5 4 3 2" xfId="589" xr:uid="{00000000-0005-0000-0000-0000C9050000}"/>
    <cellStyle name="20 % - Akzent5 4 3 2 2" xfId="1728" xr:uid="{00000000-0005-0000-0000-0000CA050000}"/>
    <cellStyle name="20 % - Akzent5 4 3 2 2 2" xfId="2849" xr:uid="{00000000-0005-0000-0000-0000CB050000}"/>
    <cellStyle name="20 % - Akzent5 4 3 2 2 2 2" xfId="5658" xr:uid="{00000000-0005-0000-0000-0000CC050000}"/>
    <cellStyle name="20 % - Akzent5 4 3 2 2 3" xfId="4538" xr:uid="{00000000-0005-0000-0000-0000CD050000}"/>
    <cellStyle name="20 % - Akzent5 4 3 2 3" xfId="1166" xr:uid="{00000000-0005-0000-0000-0000CE050000}"/>
    <cellStyle name="20 % - Akzent5 4 3 2 3 2" xfId="3979" xr:uid="{00000000-0005-0000-0000-0000CF050000}"/>
    <cellStyle name="20 % - Akzent5 4 3 2 4" xfId="2290" xr:uid="{00000000-0005-0000-0000-0000D0050000}"/>
    <cellStyle name="20 % - Akzent5 4 3 2 4 2" xfId="5099" xr:uid="{00000000-0005-0000-0000-0000D1050000}"/>
    <cellStyle name="20 % - Akzent5 4 3 2 5" xfId="3407" xr:uid="{00000000-0005-0000-0000-0000D2050000}"/>
    <cellStyle name="20 % - Akzent5 4 3 3" xfId="1451" xr:uid="{00000000-0005-0000-0000-0000D3050000}"/>
    <cellStyle name="20 % - Akzent5 4 3 3 2" xfId="2573" xr:uid="{00000000-0005-0000-0000-0000D4050000}"/>
    <cellStyle name="20 % - Akzent5 4 3 3 2 2" xfId="5382" xr:uid="{00000000-0005-0000-0000-0000D5050000}"/>
    <cellStyle name="20 % - Akzent5 4 3 3 3" xfId="4262" xr:uid="{00000000-0005-0000-0000-0000D6050000}"/>
    <cellStyle name="20 % - Akzent5 4 3 4" xfId="890" xr:uid="{00000000-0005-0000-0000-0000D7050000}"/>
    <cellStyle name="20 % - Akzent5 4 3 4 2" xfId="3703" xr:uid="{00000000-0005-0000-0000-0000D8050000}"/>
    <cellStyle name="20 % - Akzent5 4 3 5" xfId="2014" xr:uid="{00000000-0005-0000-0000-0000D9050000}"/>
    <cellStyle name="20 % - Akzent5 4 3 5 2" xfId="4823" xr:uid="{00000000-0005-0000-0000-0000DA050000}"/>
    <cellStyle name="20 % - Akzent5 4 3 6" xfId="3131" xr:uid="{00000000-0005-0000-0000-0000DB050000}"/>
    <cellStyle name="20 % - Akzent5 4 4" xfId="336" xr:uid="{00000000-0005-0000-0000-0000DC050000}"/>
    <cellStyle name="20 % - Akzent5 4 4 2" xfId="657" xr:uid="{00000000-0005-0000-0000-0000DD050000}"/>
    <cellStyle name="20 % - Akzent5 4 4 2 2" xfId="1796" xr:uid="{00000000-0005-0000-0000-0000DE050000}"/>
    <cellStyle name="20 % - Akzent5 4 4 2 2 2" xfId="2917" xr:uid="{00000000-0005-0000-0000-0000DF050000}"/>
    <cellStyle name="20 % - Akzent5 4 4 2 2 2 2" xfId="5726" xr:uid="{00000000-0005-0000-0000-0000E0050000}"/>
    <cellStyle name="20 % - Akzent5 4 4 2 2 3" xfId="4606" xr:uid="{00000000-0005-0000-0000-0000E1050000}"/>
    <cellStyle name="20 % - Akzent5 4 4 2 3" xfId="1234" xr:uid="{00000000-0005-0000-0000-0000E2050000}"/>
    <cellStyle name="20 % - Akzent5 4 4 2 3 2" xfId="4047" xr:uid="{00000000-0005-0000-0000-0000E3050000}"/>
    <cellStyle name="20 % - Akzent5 4 4 2 4" xfId="2358" xr:uid="{00000000-0005-0000-0000-0000E4050000}"/>
    <cellStyle name="20 % - Akzent5 4 4 2 4 2" xfId="5167" xr:uid="{00000000-0005-0000-0000-0000E5050000}"/>
    <cellStyle name="20 % - Akzent5 4 4 2 5" xfId="3475" xr:uid="{00000000-0005-0000-0000-0000E6050000}"/>
    <cellStyle name="20 % - Akzent5 4 4 3" xfId="1520" xr:uid="{00000000-0005-0000-0000-0000E7050000}"/>
    <cellStyle name="20 % - Akzent5 4 4 3 2" xfId="2641" xr:uid="{00000000-0005-0000-0000-0000E8050000}"/>
    <cellStyle name="20 % - Akzent5 4 4 3 2 2" xfId="5450" xr:uid="{00000000-0005-0000-0000-0000E9050000}"/>
    <cellStyle name="20 % - Akzent5 4 4 3 3" xfId="4330" xr:uid="{00000000-0005-0000-0000-0000EA050000}"/>
    <cellStyle name="20 % - Akzent5 4 4 4" xfId="958" xr:uid="{00000000-0005-0000-0000-0000EB050000}"/>
    <cellStyle name="20 % - Akzent5 4 4 4 2" xfId="3771" xr:uid="{00000000-0005-0000-0000-0000EC050000}"/>
    <cellStyle name="20 % - Akzent5 4 4 5" xfId="2082" xr:uid="{00000000-0005-0000-0000-0000ED050000}"/>
    <cellStyle name="20 % - Akzent5 4 4 5 2" xfId="4891" xr:uid="{00000000-0005-0000-0000-0000EE050000}"/>
    <cellStyle name="20 % - Akzent5 4 4 6" xfId="3199" xr:uid="{00000000-0005-0000-0000-0000EF050000}"/>
    <cellStyle name="20 % - Akzent5 4 5" xfId="450" xr:uid="{00000000-0005-0000-0000-0000F0050000}"/>
    <cellStyle name="20 % - Akzent5 4 5 2" xfId="1590" xr:uid="{00000000-0005-0000-0000-0000F1050000}"/>
    <cellStyle name="20 % - Akzent5 4 5 2 2" xfId="2711" xr:uid="{00000000-0005-0000-0000-0000F2050000}"/>
    <cellStyle name="20 % - Akzent5 4 5 2 2 2" xfId="5520" xr:uid="{00000000-0005-0000-0000-0000F3050000}"/>
    <cellStyle name="20 % - Akzent5 4 5 2 3" xfId="4400" xr:uid="{00000000-0005-0000-0000-0000F4050000}"/>
    <cellStyle name="20 % - Akzent5 4 5 3" xfId="1028" xr:uid="{00000000-0005-0000-0000-0000F5050000}"/>
    <cellStyle name="20 % - Akzent5 4 5 3 2" xfId="3841" xr:uid="{00000000-0005-0000-0000-0000F6050000}"/>
    <cellStyle name="20 % - Akzent5 4 5 4" xfId="2152" xr:uid="{00000000-0005-0000-0000-0000F7050000}"/>
    <cellStyle name="20 % - Akzent5 4 5 4 2" xfId="4961" xr:uid="{00000000-0005-0000-0000-0000F8050000}"/>
    <cellStyle name="20 % - Akzent5 4 5 5" xfId="3269" xr:uid="{00000000-0005-0000-0000-0000F9050000}"/>
    <cellStyle name="20 % - Akzent5 4 6" xfId="1313" xr:uid="{00000000-0005-0000-0000-0000FA050000}"/>
    <cellStyle name="20 % - Akzent5 4 6 2" xfId="2435" xr:uid="{00000000-0005-0000-0000-0000FB050000}"/>
    <cellStyle name="20 % - Akzent5 4 6 2 2" xfId="5244" xr:uid="{00000000-0005-0000-0000-0000FC050000}"/>
    <cellStyle name="20 % - Akzent5 4 6 3" xfId="4124" xr:uid="{00000000-0005-0000-0000-0000FD050000}"/>
    <cellStyle name="20 % - Akzent5 4 7" xfId="752" xr:uid="{00000000-0005-0000-0000-0000FE050000}"/>
    <cellStyle name="20 % - Akzent5 4 7 2" xfId="3565" xr:uid="{00000000-0005-0000-0000-0000FF050000}"/>
    <cellStyle name="20 % - Akzent5 4 8" xfId="1876" xr:uid="{00000000-0005-0000-0000-000000060000}"/>
    <cellStyle name="20 % - Akzent5 4 8 2" xfId="4685" xr:uid="{00000000-0005-0000-0000-000001060000}"/>
    <cellStyle name="20 % - Akzent5 4 9" xfId="2993" xr:uid="{00000000-0005-0000-0000-000002060000}"/>
    <cellStyle name="20 % - Akzent5 5" xfId="163" xr:uid="{00000000-0005-0000-0000-000003060000}"/>
    <cellStyle name="20 % - Akzent5 5 2" xfId="484" xr:uid="{00000000-0005-0000-0000-000004060000}"/>
    <cellStyle name="20 % - Akzent5 5 2 2" xfId="1624" xr:uid="{00000000-0005-0000-0000-000005060000}"/>
    <cellStyle name="20 % - Akzent5 5 2 2 2" xfId="2745" xr:uid="{00000000-0005-0000-0000-000006060000}"/>
    <cellStyle name="20 % - Akzent5 5 2 2 2 2" xfId="5554" xr:uid="{00000000-0005-0000-0000-000007060000}"/>
    <cellStyle name="20 % - Akzent5 5 2 2 3" xfId="4434" xr:uid="{00000000-0005-0000-0000-000008060000}"/>
    <cellStyle name="20 % - Akzent5 5 2 3" xfId="1062" xr:uid="{00000000-0005-0000-0000-000009060000}"/>
    <cellStyle name="20 % - Akzent5 5 2 3 2" xfId="3875" xr:uid="{00000000-0005-0000-0000-00000A060000}"/>
    <cellStyle name="20 % - Akzent5 5 2 4" xfId="2186" xr:uid="{00000000-0005-0000-0000-00000B060000}"/>
    <cellStyle name="20 % - Akzent5 5 2 4 2" xfId="4995" xr:uid="{00000000-0005-0000-0000-00000C060000}"/>
    <cellStyle name="20 % - Akzent5 5 2 5" xfId="3303" xr:uid="{00000000-0005-0000-0000-00000D060000}"/>
    <cellStyle name="20 % - Akzent5 5 3" xfId="1347" xr:uid="{00000000-0005-0000-0000-00000E060000}"/>
    <cellStyle name="20 % - Akzent5 5 3 2" xfId="2469" xr:uid="{00000000-0005-0000-0000-00000F060000}"/>
    <cellStyle name="20 % - Akzent5 5 3 2 2" xfId="5278" xr:uid="{00000000-0005-0000-0000-000010060000}"/>
    <cellStyle name="20 % - Akzent5 5 3 3" xfId="4158" xr:uid="{00000000-0005-0000-0000-000011060000}"/>
    <cellStyle name="20 % - Akzent5 5 4" xfId="786" xr:uid="{00000000-0005-0000-0000-000012060000}"/>
    <cellStyle name="20 % - Akzent5 5 4 2" xfId="3599" xr:uid="{00000000-0005-0000-0000-000013060000}"/>
    <cellStyle name="20 % - Akzent5 5 5" xfId="1910" xr:uid="{00000000-0005-0000-0000-000014060000}"/>
    <cellStyle name="20 % - Akzent5 5 5 2" xfId="4719" xr:uid="{00000000-0005-0000-0000-000015060000}"/>
    <cellStyle name="20 % - Akzent5 5 6" xfId="3027" xr:uid="{00000000-0005-0000-0000-000016060000}"/>
    <cellStyle name="20 % - Akzent5 6" xfId="233" xr:uid="{00000000-0005-0000-0000-000017060000}"/>
    <cellStyle name="20 % - Akzent5 6 2" xfId="554" xr:uid="{00000000-0005-0000-0000-000018060000}"/>
    <cellStyle name="20 % - Akzent5 6 2 2" xfId="1694" xr:uid="{00000000-0005-0000-0000-000019060000}"/>
    <cellStyle name="20 % - Akzent5 6 2 2 2" xfId="2815" xr:uid="{00000000-0005-0000-0000-00001A060000}"/>
    <cellStyle name="20 % - Akzent5 6 2 2 2 2" xfId="5624" xr:uid="{00000000-0005-0000-0000-00001B060000}"/>
    <cellStyle name="20 % - Akzent5 6 2 2 3" xfId="4504" xr:uid="{00000000-0005-0000-0000-00001C060000}"/>
    <cellStyle name="20 % - Akzent5 6 2 3" xfId="1132" xr:uid="{00000000-0005-0000-0000-00001D060000}"/>
    <cellStyle name="20 % - Akzent5 6 2 3 2" xfId="3945" xr:uid="{00000000-0005-0000-0000-00001E060000}"/>
    <cellStyle name="20 % - Akzent5 6 2 4" xfId="2256" xr:uid="{00000000-0005-0000-0000-00001F060000}"/>
    <cellStyle name="20 % - Akzent5 6 2 4 2" xfId="5065" xr:uid="{00000000-0005-0000-0000-000020060000}"/>
    <cellStyle name="20 % - Akzent5 6 2 5" xfId="3373" xr:uid="{00000000-0005-0000-0000-000021060000}"/>
    <cellStyle name="20 % - Akzent5 6 3" xfId="1417" xr:uid="{00000000-0005-0000-0000-000022060000}"/>
    <cellStyle name="20 % - Akzent5 6 3 2" xfId="2539" xr:uid="{00000000-0005-0000-0000-000023060000}"/>
    <cellStyle name="20 % - Akzent5 6 3 2 2" xfId="5348" xr:uid="{00000000-0005-0000-0000-000024060000}"/>
    <cellStyle name="20 % - Akzent5 6 3 3" xfId="4228" xr:uid="{00000000-0005-0000-0000-000025060000}"/>
    <cellStyle name="20 % - Akzent5 6 4" xfId="856" xr:uid="{00000000-0005-0000-0000-000026060000}"/>
    <cellStyle name="20 % - Akzent5 6 4 2" xfId="3669" xr:uid="{00000000-0005-0000-0000-000027060000}"/>
    <cellStyle name="20 % - Akzent5 6 5" xfId="1980" xr:uid="{00000000-0005-0000-0000-000028060000}"/>
    <cellStyle name="20 % - Akzent5 6 5 2" xfId="4789" xr:uid="{00000000-0005-0000-0000-000029060000}"/>
    <cellStyle name="20 % - Akzent5 6 6" xfId="3097" xr:uid="{00000000-0005-0000-0000-00002A060000}"/>
    <cellStyle name="20 % - Akzent5 7" xfId="302" xr:uid="{00000000-0005-0000-0000-00002B060000}"/>
    <cellStyle name="20 % - Akzent5 7 2" xfId="623" xr:uid="{00000000-0005-0000-0000-00002C060000}"/>
    <cellStyle name="20 % - Akzent5 7 2 2" xfId="1762" xr:uid="{00000000-0005-0000-0000-00002D060000}"/>
    <cellStyle name="20 % - Akzent5 7 2 2 2" xfId="2883" xr:uid="{00000000-0005-0000-0000-00002E060000}"/>
    <cellStyle name="20 % - Akzent5 7 2 2 2 2" xfId="5692" xr:uid="{00000000-0005-0000-0000-00002F060000}"/>
    <cellStyle name="20 % - Akzent5 7 2 2 3" xfId="4572" xr:uid="{00000000-0005-0000-0000-000030060000}"/>
    <cellStyle name="20 % - Akzent5 7 2 3" xfId="1200" xr:uid="{00000000-0005-0000-0000-000031060000}"/>
    <cellStyle name="20 % - Akzent5 7 2 3 2" xfId="4013" xr:uid="{00000000-0005-0000-0000-000032060000}"/>
    <cellStyle name="20 % - Akzent5 7 2 4" xfId="2324" xr:uid="{00000000-0005-0000-0000-000033060000}"/>
    <cellStyle name="20 % - Akzent5 7 2 4 2" xfId="5133" xr:uid="{00000000-0005-0000-0000-000034060000}"/>
    <cellStyle name="20 % - Akzent5 7 2 5" xfId="3441" xr:uid="{00000000-0005-0000-0000-000035060000}"/>
    <cellStyle name="20 % - Akzent5 7 3" xfId="1486" xr:uid="{00000000-0005-0000-0000-000036060000}"/>
    <cellStyle name="20 % - Akzent5 7 3 2" xfId="2607" xr:uid="{00000000-0005-0000-0000-000037060000}"/>
    <cellStyle name="20 % - Akzent5 7 3 2 2" xfId="5416" xr:uid="{00000000-0005-0000-0000-000038060000}"/>
    <cellStyle name="20 % - Akzent5 7 3 3" xfId="4296" xr:uid="{00000000-0005-0000-0000-000039060000}"/>
    <cellStyle name="20 % - Akzent5 7 4" xfId="924" xr:uid="{00000000-0005-0000-0000-00003A060000}"/>
    <cellStyle name="20 % - Akzent5 7 4 2" xfId="3737" xr:uid="{00000000-0005-0000-0000-00003B060000}"/>
    <cellStyle name="20 % - Akzent5 7 5" xfId="2048" xr:uid="{00000000-0005-0000-0000-00003C060000}"/>
    <cellStyle name="20 % - Akzent5 7 5 2" xfId="4857" xr:uid="{00000000-0005-0000-0000-00003D060000}"/>
    <cellStyle name="20 % - Akzent5 7 6" xfId="3165" xr:uid="{00000000-0005-0000-0000-00003E060000}"/>
    <cellStyle name="20 % - Akzent5 8" xfId="413" xr:uid="{00000000-0005-0000-0000-00003F060000}"/>
    <cellStyle name="20 % - Akzent5 8 2" xfId="1553" xr:uid="{00000000-0005-0000-0000-000040060000}"/>
    <cellStyle name="20 % - Akzent5 8 2 2" xfId="2674" xr:uid="{00000000-0005-0000-0000-000041060000}"/>
    <cellStyle name="20 % - Akzent5 8 2 2 2" xfId="5483" xr:uid="{00000000-0005-0000-0000-000042060000}"/>
    <cellStyle name="20 % - Akzent5 8 2 3" xfId="4363" xr:uid="{00000000-0005-0000-0000-000043060000}"/>
    <cellStyle name="20 % - Akzent5 8 3" xfId="991" xr:uid="{00000000-0005-0000-0000-000044060000}"/>
    <cellStyle name="20 % - Akzent5 8 3 2" xfId="3804" xr:uid="{00000000-0005-0000-0000-000045060000}"/>
    <cellStyle name="20 % - Akzent5 8 4" xfId="2115" xr:uid="{00000000-0005-0000-0000-000046060000}"/>
    <cellStyle name="20 % - Akzent5 8 4 2" xfId="4924" xr:uid="{00000000-0005-0000-0000-000047060000}"/>
    <cellStyle name="20 % - Akzent5 8 5" xfId="3232" xr:uid="{00000000-0005-0000-0000-000048060000}"/>
    <cellStyle name="20 % - Akzent5 9" xfId="703" xr:uid="{00000000-0005-0000-0000-000049060000}"/>
    <cellStyle name="20 % - Akzent5 9 2" xfId="1274" xr:uid="{00000000-0005-0000-0000-00004A060000}"/>
    <cellStyle name="20 % - Akzent5 9 2 2" xfId="4087" xr:uid="{00000000-0005-0000-0000-00004B060000}"/>
    <cellStyle name="20 % - Akzent5 9 3" xfId="2398" xr:uid="{00000000-0005-0000-0000-00004C060000}"/>
    <cellStyle name="20 % - Akzent5 9 3 2" xfId="5207" xr:uid="{00000000-0005-0000-0000-00004D060000}"/>
    <cellStyle name="20 % - Akzent5 9 4" xfId="3516" xr:uid="{00000000-0005-0000-0000-00004E060000}"/>
    <cellStyle name="20 % - Akzent6" xfId="38" builtinId="50" customBuiltin="1"/>
    <cellStyle name="20 % - Akzent6 10" xfId="717" xr:uid="{00000000-0005-0000-0000-000050060000}"/>
    <cellStyle name="20 % - Akzent6 10 2" xfId="3530" xr:uid="{00000000-0005-0000-0000-000051060000}"/>
    <cellStyle name="20 % - Akzent6 11" xfId="1841" xr:uid="{00000000-0005-0000-0000-000052060000}"/>
    <cellStyle name="20 % - Akzent6 11 2" xfId="4650" xr:uid="{00000000-0005-0000-0000-000053060000}"/>
    <cellStyle name="20 % - Akzent6 12" xfId="2958" xr:uid="{00000000-0005-0000-0000-000054060000}"/>
    <cellStyle name="20 % - Akzent6 2" xfId="47" xr:uid="{00000000-0005-0000-0000-000055060000}"/>
    <cellStyle name="20 % - Akzent6 3" xfId="110" xr:uid="{00000000-0005-0000-0000-000056060000}"/>
    <cellStyle name="20 % - Akzent6 3 10" xfId="2976" xr:uid="{00000000-0005-0000-0000-000057060000}"/>
    <cellStyle name="20 % - Akzent6 3 2" xfId="145" xr:uid="{00000000-0005-0000-0000-000058060000}"/>
    <cellStyle name="20 % - Akzent6 3 2 2" xfId="214" xr:uid="{00000000-0005-0000-0000-000059060000}"/>
    <cellStyle name="20 % - Akzent6 3 2 2 2" xfId="535" xr:uid="{00000000-0005-0000-0000-00005A060000}"/>
    <cellStyle name="20 % - Akzent6 3 2 2 2 2" xfId="1675" xr:uid="{00000000-0005-0000-0000-00005B060000}"/>
    <cellStyle name="20 % - Akzent6 3 2 2 2 2 2" xfId="2796" xr:uid="{00000000-0005-0000-0000-00005C060000}"/>
    <cellStyle name="20 % - Akzent6 3 2 2 2 2 2 2" xfId="5605" xr:uid="{00000000-0005-0000-0000-00005D060000}"/>
    <cellStyle name="20 % - Akzent6 3 2 2 2 2 3" xfId="4485" xr:uid="{00000000-0005-0000-0000-00005E060000}"/>
    <cellStyle name="20 % - Akzent6 3 2 2 2 3" xfId="1113" xr:uid="{00000000-0005-0000-0000-00005F060000}"/>
    <cellStyle name="20 % - Akzent6 3 2 2 2 3 2" xfId="3926" xr:uid="{00000000-0005-0000-0000-000060060000}"/>
    <cellStyle name="20 % - Akzent6 3 2 2 2 4" xfId="2237" xr:uid="{00000000-0005-0000-0000-000061060000}"/>
    <cellStyle name="20 % - Akzent6 3 2 2 2 4 2" xfId="5046" xr:uid="{00000000-0005-0000-0000-000062060000}"/>
    <cellStyle name="20 % - Akzent6 3 2 2 2 5" xfId="3354" xr:uid="{00000000-0005-0000-0000-000063060000}"/>
    <cellStyle name="20 % - Akzent6 3 2 2 3" xfId="1398" xr:uid="{00000000-0005-0000-0000-000064060000}"/>
    <cellStyle name="20 % - Akzent6 3 2 2 3 2" xfId="2520" xr:uid="{00000000-0005-0000-0000-000065060000}"/>
    <cellStyle name="20 % - Akzent6 3 2 2 3 2 2" xfId="5329" xr:uid="{00000000-0005-0000-0000-000066060000}"/>
    <cellStyle name="20 % - Akzent6 3 2 2 3 3" xfId="4209" xr:uid="{00000000-0005-0000-0000-000067060000}"/>
    <cellStyle name="20 % - Akzent6 3 2 2 4" xfId="837" xr:uid="{00000000-0005-0000-0000-000068060000}"/>
    <cellStyle name="20 % - Akzent6 3 2 2 4 2" xfId="3650" xr:uid="{00000000-0005-0000-0000-000069060000}"/>
    <cellStyle name="20 % - Akzent6 3 2 2 5" xfId="1961" xr:uid="{00000000-0005-0000-0000-00006A060000}"/>
    <cellStyle name="20 % - Akzent6 3 2 2 5 2" xfId="4770" xr:uid="{00000000-0005-0000-0000-00006B060000}"/>
    <cellStyle name="20 % - Akzent6 3 2 2 6" xfId="3078" xr:uid="{00000000-0005-0000-0000-00006C060000}"/>
    <cellStyle name="20 % - Akzent6 3 2 3" xfId="285" xr:uid="{00000000-0005-0000-0000-00006D060000}"/>
    <cellStyle name="20 % - Akzent6 3 2 3 2" xfId="606" xr:uid="{00000000-0005-0000-0000-00006E060000}"/>
    <cellStyle name="20 % - Akzent6 3 2 3 2 2" xfId="1745" xr:uid="{00000000-0005-0000-0000-00006F060000}"/>
    <cellStyle name="20 % - Akzent6 3 2 3 2 2 2" xfId="2866" xr:uid="{00000000-0005-0000-0000-000070060000}"/>
    <cellStyle name="20 % - Akzent6 3 2 3 2 2 2 2" xfId="5675" xr:uid="{00000000-0005-0000-0000-000071060000}"/>
    <cellStyle name="20 % - Akzent6 3 2 3 2 2 3" xfId="4555" xr:uid="{00000000-0005-0000-0000-000072060000}"/>
    <cellStyle name="20 % - Akzent6 3 2 3 2 3" xfId="1183" xr:uid="{00000000-0005-0000-0000-000073060000}"/>
    <cellStyle name="20 % - Akzent6 3 2 3 2 3 2" xfId="3996" xr:uid="{00000000-0005-0000-0000-000074060000}"/>
    <cellStyle name="20 % - Akzent6 3 2 3 2 4" xfId="2307" xr:uid="{00000000-0005-0000-0000-000075060000}"/>
    <cellStyle name="20 % - Akzent6 3 2 3 2 4 2" xfId="5116" xr:uid="{00000000-0005-0000-0000-000076060000}"/>
    <cellStyle name="20 % - Akzent6 3 2 3 2 5" xfId="3424" xr:uid="{00000000-0005-0000-0000-000077060000}"/>
    <cellStyle name="20 % - Akzent6 3 2 3 3" xfId="1468" xr:uid="{00000000-0005-0000-0000-000078060000}"/>
    <cellStyle name="20 % - Akzent6 3 2 3 3 2" xfId="2590" xr:uid="{00000000-0005-0000-0000-000079060000}"/>
    <cellStyle name="20 % - Akzent6 3 2 3 3 2 2" xfId="5399" xr:uid="{00000000-0005-0000-0000-00007A060000}"/>
    <cellStyle name="20 % - Akzent6 3 2 3 3 3" xfId="4279" xr:uid="{00000000-0005-0000-0000-00007B060000}"/>
    <cellStyle name="20 % - Akzent6 3 2 3 4" xfId="907" xr:uid="{00000000-0005-0000-0000-00007C060000}"/>
    <cellStyle name="20 % - Akzent6 3 2 3 4 2" xfId="3720" xr:uid="{00000000-0005-0000-0000-00007D060000}"/>
    <cellStyle name="20 % - Akzent6 3 2 3 5" xfId="2031" xr:uid="{00000000-0005-0000-0000-00007E060000}"/>
    <cellStyle name="20 % - Akzent6 3 2 3 5 2" xfId="4840" xr:uid="{00000000-0005-0000-0000-00007F060000}"/>
    <cellStyle name="20 % - Akzent6 3 2 3 6" xfId="3148" xr:uid="{00000000-0005-0000-0000-000080060000}"/>
    <cellStyle name="20 % - Akzent6 3 2 4" xfId="353" xr:uid="{00000000-0005-0000-0000-000081060000}"/>
    <cellStyle name="20 % - Akzent6 3 2 4 2" xfId="674" xr:uid="{00000000-0005-0000-0000-000082060000}"/>
    <cellStyle name="20 % - Akzent6 3 2 4 2 2" xfId="1813" xr:uid="{00000000-0005-0000-0000-000083060000}"/>
    <cellStyle name="20 % - Akzent6 3 2 4 2 2 2" xfId="2934" xr:uid="{00000000-0005-0000-0000-000084060000}"/>
    <cellStyle name="20 % - Akzent6 3 2 4 2 2 2 2" xfId="5743" xr:uid="{00000000-0005-0000-0000-000085060000}"/>
    <cellStyle name="20 % - Akzent6 3 2 4 2 2 3" xfId="4623" xr:uid="{00000000-0005-0000-0000-000086060000}"/>
    <cellStyle name="20 % - Akzent6 3 2 4 2 3" xfId="1251" xr:uid="{00000000-0005-0000-0000-000087060000}"/>
    <cellStyle name="20 % - Akzent6 3 2 4 2 3 2" xfId="4064" xr:uid="{00000000-0005-0000-0000-000088060000}"/>
    <cellStyle name="20 % - Akzent6 3 2 4 2 4" xfId="2375" xr:uid="{00000000-0005-0000-0000-000089060000}"/>
    <cellStyle name="20 % - Akzent6 3 2 4 2 4 2" xfId="5184" xr:uid="{00000000-0005-0000-0000-00008A060000}"/>
    <cellStyle name="20 % - Akzent6 3 2 4 2 5" xfId="3492" xr:uid="{00000000-0005-0000-0000-00008B060000}"/>
    <cellStyle name="20 % - Akzent6 3 2 4 3" xfId="1537" xr:uid="{00000000-0005-0000-0000-00008C060000}"/>
    <cellStyle name="20 % - Akzent6 3 2 4 3 2" xfId="2658" xr:uid="{00000000-0005-0000-0000-00008D060000}"/>
    <cellStyle name="20 % - Akzent6 3 2 4 3 2 2" xfId="5467" xr:uid="{00000000-0005-0000-0000-00008E060000}"/>
    <cellStyle name="20 % - Akzent6 3 2 4 3 3" xfId="4347" xr:uid="{00000000-0005-0000-0000-00008F060000}"/>
    <cellStyle name="20 % - Akzent6 3 2 4 4" xfId="975" xr:uid="{00000000-0005-0000-0000-000090060000}"/>
    <cellStyle name="20 % - Akzent6 3 2 4 4 2" xfId="3788" xr:uid="{00000000-0005-0000-0000-000091060000}"/>
    <cellStyle name="20 % - Akzent6 3 2 4 5" xfId="2099" xr:uid="{00000000-0005-0000-0000-000092060000}"/>
    <cellStyle name="20 % - Akzent6 3 2 4 5 2" xfId="4908" xr:uid="{00000000-0005-0000-0000-000093060000}"/>
    <cellStyle name="20 % - Akzent6 3 2 4 6" xfId="3216" xr:uid="{00000000-0005-0000-0000-000094060000}"/>
    <cellStyle name="20 % - Akzent6 3 2 5" xfId="467" xr:uid="{00000000-0005-0000-0000-000095060000}"/>
    <cellStyle name="20 % - Akzent6 3 2 5 2" xfId="1607" xr:uid="{00000000-0005-0000-0000-000096060000}"/>
    <cellStyle name="20 % - Akzent6 3 2 5 2 2" xfId="2728" xr:uid="{00000000-0005-0000-0000-000097060000}"/>
    <cellStyle name="20 % - Akzent6 3 2 5 2 2 2" xfId="5537" xr:uid="{00000000-0005-0000-0000-000098060000}"/>
    <cellStyle name="20 % - Akzent6 3 2 5 2 3" xfId="4417" xr:uid="{00000000-0005-0000-0000-000099060000}"/>
    <cellStyle name="20 % - Akzent6 3 2 5 3" xfId="1045" xr:uid="{00000000-0005-0000-0000-00009A060000}"/>
    <cellStyle name="20 % - Akzent6 3 2 5 3 2" xfId="3858" xr:uid="{00000000-0005-0000-0000-00009B060000}"/>
    <cellStyle name="20 % - Akzent6 3 2 5 4" xfId="2169" xr:uid="{00000000-0005-0000-0000-00009C060000}"/>
    <cellStyle name="20 % - Akzent6 3 2 5 4 2" xfId="4978" xr:uid="{00000000-0005-0000-0000-00009D060000}"/>
    <cellStyle name="20 % - Akzent6 3 2 5 5" xfId="3286" xr:uid="{00000000-0005-0000-0000-00009E060000}"/>
    <cellStyle name="20 % - Akzent6 3 2 6" xfId="1330" xr:uid="{00000000-0005-0000-0000-00009F060000}"/>
    <cellStyle name="20 % - Akzent6 3 2 6 2" xfId="2452" xr:uid="{00000000-0005-0000-0000-0000A0060000}"/>
    <cellStyle name="20 % - Akzent6 3 2 6 2 2" xfId="5261" xr:uid="{00000000-0005-0000-0000-0000A1060000}"/>
    <cellStyle name="20 % - Akzent6 3 2 6 3" xfId="4141" xr:uid="{00000000-0005-0000-0000-0000A2060000}"/>
    <cellStyle name="20 % - Akzent6 3 2 7" xfId="769" xr:uid="{00000000-0005-0000-0000-0000A3060000}"/>
    <cellStyle name="20 % - Akzent6 3 2 7 2" xfId="3582" xr:uid="{00000000-0005-0000-0000-0000A4060000}"/>
    <cellStyle name="20 % - Akzent6 3 2 8" xfId="1893" xr:uid="{00000000-0005-0000-0000-0000A5060000}"/>
    <cellStyle name="20 % - Akzent6 3 2 8 2" xfId="4702" xr:uid="{00000000-0005-0000-0000-0000A6060000}"/>
    <cellStyle name="20 % - Akzent6 3 2 9" xfId="3010" xr:uid="{00000000-0005-0000-0000-0000A7060000}"/>
    <cellStyle name="20 % - Akzent6 3 3" xfId="180" xr:uid="{00000000-0005-0000-0000-0000A8060000}"/>
    <cellStyle name="20 % - Akzent6 3 3 2" xfId="501" xr:uid="{00000000-0005-0000-0000-0000A9060000}"/>
    <cellStyle name="20 % - Akzent6 3 3 2 2" xfId="1641" xr:uid="{00000000-0005-0000-0000-0000AA060000}"/>
    <cellStyle name="20 % - Akzent6 3 3 2 2 2" xfId="2762" xr:uid="{00000000-0005-0000-0000-0000AB060000}"/>
    <cellStyle name="20 % - Akzent6 3 3 2 2 2 2" xfId="5571" xr:uid="{00000000-0005-0000-0000-0000AC060000}"/>
    <cellStyle name="20 % - Akzent6 3 3 2 2 3" xfId="4451" xr:uid="{00000000-0005-0000-0000-0000AD060000}"/>
    <cellStyle name="20 % - Akzent6 3 3 2 3" xfId="1079" xr:uid="{00000000-0005-0000-0000-0000AE060000}"/>
    <cellStyle name="20 % - Akzent6 3 3 2 3 2" xfId="3892" xr:uid="{00000000-0005-0000-0000-0000AF060000}"/>
    <cellStyle name="20 % - Akzent6 3 3 2 4" xfId="2203" xr:uid="{00000000-0005-0000-0000-0000B0060000}"/>
    <cellStyle name="20 % - Akzent6 3 3 2 4 2" xfId="5012" xr:uid="{00000000-0005-0000-0000-0000B1060000}"/>
    <cellStyle name="20 % - Akzent6 3 3 2 5" xfId="3320" xr:uid="{00000000-0005-0000-0000-0000B2060000}"/>
    <cellStyle name="20 % - Akzent6 3 3 3" xfId="1364" xr:uid="{00000000-0005-0000-0000-0000B3060000}"/>
    <cellStyle name="20 % - Akzent6 3 3 3 2" xfId="2486" xr:uid="{00000000-0005-0000-0000-0000B4060000}"/>
    <cellStyle name="20 % - Akzent6 3 3 3 2 2" xfId="5295" xr:uid="{00000000-0005-0000-0000-0000B5060000}"/>
    <cellStyle name="20 % - Akzent6 3 3 3 3" xfId="4175" xr:uid="{00000000-0005-0000-0000-0000B6060000}"/>
    <cellStyle name="20 % - Akzent6 3 3 4" xfId="803" xr:uid="{00000000-0005-0000-0000-0000B7060000}"/>
    <cellStyle name="20 % - Akzent6 3 3 4 2" xfId="3616" xr:uid="{00000000-0005-0000-0000-0000B8060000}"/>
    <cellStyle name="20 % - Akzent6 3 3 5" xfId="1927" xr:uid="{00000000-0005-0000-0000-0000B9060000}"/>
    <cellStyle name="20 % - Akzent6 3 3 5 2" xfId="4736" xr:uid="{00000000-0005-0000-0000-0000BA060000}"/>
    <cellStyle name="20 % - Akzent6 3 3 6" xfId="3044" xr:uid="{00000000-0005-0000-0000-0000BB060000}"/>
    <cellStyle name="20 % - Akzent6 3 4" xfId="250" xr:uid="{00000000-0005-0000-0000-0000BC060000}"/>
    <cellStyle name="20 % - Akzent6 3 4 2" xfId="571" xr:uid="{00000000-0005-0000-0000-0000BD060000}"/>
    <cellStyle name="20 % - Akzent6 3 4 2 2" xfId="1711" xr:uid="{00000000-0005-0000-0000-0000BE060000}"/>
    <cellStyle name="20 % - Akzent6 3 4 2 2 2" xfId="2832" xr:uid="{00000000-0005-0000-0000-0000BF060000}"/>
    <cellStyle name="20 % - Akzent6 3 4 2 2 2 2" xfId="5641" xr:uid="{00000000-0005-0000-0000-0000C0060000}"/>
    <cellStyle name="20 % - Akzent6 3 4 2 2 3" xfId="4521" xr:uid="{00000000-0005-0000-0000-0000C1060000}"/>
    <cellStyle name="20 % - Akzent6 3 4 2 3" xfId="1149" xr:uid="{00000000-0005-0000-0000-0000C2060000}"/>
    <cellStyle name="20 % - Akzent6 3 4 2 3 2" xfId="3962" xr:uid="{00000000-0005-0000-0000-0000C3060000}"/>
    <cellStyle name="20 % - Akzent6 3 4 2 4" xfId="2273" xr:uid="{00000000-0005-0000-0000-0000C4060000}"/>
    <cellStyle name="20 % - Akzent6 3 4 2 4 2" xfId="5082" xr:uid="{00000000-0005-0000-0000-0000C5060000}"/>
    <cellStyle name="20 % - Akzent6 3 4 2 5" xfId="3390" xr:uid="{00000000-0005-0000-0000-0000C6060000}"/>
    <cellStyle name="20 % - Akzent6 3 4 3" xfId="1434" xr:uid="{00000000-0005-0000-0000-0000C7060000}"/>
    <cellStyle name="20 % - Akzent6 3 4 3 2" xfId="2556" xr:uid="{00000000-0005-0000-0000-0000C8060000}"/>
    <cellStyle name="20 % - Akzent6 3 4 3 2 2" xfId="5365" xr:uid="{00000000-0005-0000-0000-0000C9060000}"/>
    <cellStyle name="20 % - Akzent6 3 4 3 3" xfId="4245" xr:uid="{00000000-0005-0000-0000-0000CA060000}"/>
    <cellStyle name="20 % - Akzent6 3 4 4" xfId="873" xr:uid="{00000000-0005-0000-0000-0000CB060000}"/>
    <cellStyle name="20 % - Akzent6 3 4 4 2" xfId="3686" xr:uid="{00000000-0005-0000-0000-0000CC060000}"/>
    <cellStyle name="20 % - Akzent6 3 4 5" xfId="1997" xr:uid="{00000000-0005-0000-0000-0000CD060000}"/>
    <cellStyle name="20 % - Akzent6 3 4 5 2" xfId="4806" xr:uid="{00000000-0005-0000-0000-0000CE060000}"/>
    <cellStyle name="20 % - Akzent6 3 4 6" xfId="3114" xr:uid="{00000000-0005-0000-0000-0000CF060000}"/>
    <cellStyle name="20 % - Akzent6 3 5" xfId="319" xr:uid="{00000000-0005-0000-0000-0000D0060000}"/>
    <cellStyle name="20 % - Akzent6 3 5 2" xfId="640" xr:uid="{00000000-0005-0000-0000-0000D1060000}"/>
    <cellStyle name="20 % - Akzent6 3 5 2 2" xfId="1779" xr:uid="{00000000-0005-0000-0000-0000D2060000}"/>
    <cellStyle name="20 % - Akzent6 3 5 2 2 2" xfId="2900" xr:uid="{00000000-0005-0000-0000-0000D3060000}"/>
    <cellStyle name="20 % - Akzent6 3 5 2 2 2 2" xfId="5709" xr:uid="{00000000-0005-0000-0000-0000D4060000}"/>
    <cellStyle name="20 % - Akzent6 3 5 2 2 3" xfId="4589" xr:uid="{00000000-0005-0000-0000-0000D5060000}"/>
    <cellStyle name="20 % - Akzent6 3 5 2 3" xfId="1217" xr:uid="{00000000-0005-0000-0000-0000D6060000}"/>
    <cellStyle name="20 % - Akzent6 3 5 2 3 2" xfId="4030" xr:uid="{00000000-0005-0000-0000-0000D7060000}"/>
    <cellStyle name="20 % - Akzent6 3 5 2 4" xfId="2341" xr:uid="{00000000-0005-0000-0000-0000D8060000}"/>
    <cellStyle name="20 % - Akzent6 3 5 2 4 2" xfId="5150" xr:uid="{00000000-0005-0000-0000-0000D9060000}"/>
    <cellStyle name="20 % - Akzent6 3 5 2 5" xfId="3458" xr:uid="{00000000-0005-0000-0000-0000DA060000}"/>
    <cellStyle name="20 % - Akzent6 3 5 3" xfId="1503" xr:uid="{00000000-0005-0000-0000-0000DB060000}"/>
    <cellStyle name="20 % - Akzent6 3 5 3 2" xfId="2624" xr:uid="{00000000-0005-0000-0000-0000DC060000}"/>
    <cellStyle name="20 % - Akzent6 3 5 3 2 2" xfId="5433" xr:uid="{00000000-0005-0000-0000-0000DD060000}"/>
    <cellStyle name="20 % - Akzent6 3 5 3 3" xfId="4313" xr:uid="{00000000-0005-0000-0000-0000DE060000}"/>
    <cellStyle name="20 % - Akzent6 3 5 4" xfId="941" xr:uid="{00000000-0005-0000-0000-0000DF060000}"/>
    <cellStyle name="20 % - Akzent6 3 5 4 2" xfId="3754" xr:uid="{00000000-0005-0000-0000-0000E0060000}"/>
    <cellStyle name="20 % - Akzent6 3 5 5" xfId="2065" xr:uid="{00000000-0005-0000-0000-0000E1060000}"/>
    <cellStyle name="20 % - Akzent6 3 5 5 2" xfId="4874" xr:uid="{00000000-0005-0000-0000-0000E2060000}"/>
    <cellStyle name="20 % - Akzent6 3 5 6" xfId="3182" xr:uid="{00000000-0005-0000-0000-0000E3060000}"/>
    <cellStyle name="20 % - Akzent6 3 6" xfId="433" xr:uid="{00000000-0005-0000-0000-0000E4060000}"/>
    <cellStyle name="20 % - Akzent6 3 6 2" xfId="1573" xr:uid="{00000000-0005-0000-0000-0000E5060000}"/>
    <cellStyle name="20 % - Akzent6 3 6 2 2" xfId="2694" xr:uid="{00000000-0005-0000-0000-0000E6060000}"/>
    <cellStyle name="20 % - Akzent6 3 6 2 2 2" xfId="5503" xr:uid="{00000000-0005-0000-0000-0000E7060000}"/>
    <cellStyle name="20 % - Akzent6 3 6 2 3" xfId="4383" xr:uid="{00000000-0005-0000-0000-0000E8060000}"/>
    <cellStyle name="20 % - Akzent6 3 6 3" xfId="1011" xr:uid="{00000000-0005-0000-0000-0000E9060000}"/>
    <cellStyle name="20 % - Akzent6 3 6 3 2" xfId="3824" xr:uid="{00000000-0005-0000-0000-0000EA060000}"/>
    <cellStyle name="20 % - Akzent6 3 6 4" xfId="2135" xr:uid="{00000000-0005-0000-0000-0000EB060000}"/>
    <cellStyle name="20 % - Akzent6 3 6 4 2" xfId="4944" xr:uid="{00000000-0005-0000-0000-0000EC060000}"/>
    <cellStyle name="20 % - Akzent6 3 6 5" xfId="3252" xr:uid="{00000000-0005-0000-0000-0000ED060000}"/>
    <cellStyle name="20 % - Akzent6 3 7" xfId="1296" xr:uid="{00000000-0005-0000-0000-0000EE060000}"/>
    <cellStyle name="20 % - Akzent6 3 7 2" xfId="2418" xr:uid="{00000000-0005-0000-0000-0000EF060000}"/>
    <cellStyle name="20 % - Akzent6 3 7 2 2" xfId="5227" xr:uid="{00000000-0005-0000-0000-0000F0060000}"/>
    <cellStyle name="20 % - Akzent6 3 7 3" xfId="4107" xr:uid="{00000000-0005-0000-0000-0000F1060000}"/>
    <cellStyle name="20 % - Akzent6 3 8" xfId="735" xr:uid="{00000000-0005-0000-0000-0000F2060000}"/>
    <cellStyle name="20 % - Akzent6 3 8 2" xfId="3548" xr:uid="{00000000-0005-0000-0000-0000F3060000}"/>
    <cellStyle name="20 % - Akzent6 3 9" xfId="1859" xr:uid="{00000000-0005-0000-0000-0000F4060000}"/>
    <cellStyle name="20 % - Akzent6 3 9 2" xfId="4668" xr:uid="{00000000-0005-0000-0000-0000F5060000}"/>
    <cellStyle name="20 % - Akzent6 4" xfId="130" xr:uid="{00000000-0005-0000-0000-0000F6060000}"/>
    <cellStyle name="20 % - Akzent6 4 2" xfId="199" xr:uid="{00000000-0005-0000-0000-0000F7060000}"/>
    <cellStyle name="20 % - Akzent6 4 2 2" xfId="520" xr:uid="{00000000-0005-0000-0000-0000F8060000}"/>
    <cellStyle name="20 % - Akzent6 4 2 2 2" xfId="1660" xr:uid="{00000000-0005-0000-0000-0000F9060000}"/>
    <cellStyle name="20 % - Akzent6 4 2 2 2 2" xfId="2781" xr:uid="{00000000-0005-0000-0000-0000FA060000}"/>
    <cellStyle name="20 % - Akzent6 4 2 2 2 2 2" xfId="5590" xr:uid="{00000000-0005-0000-0000-0000FB060000}"/>
    <cellStyle name="20 % - Akzent6 4 2 2 2 3" xfId="4470" xr:uid="{00000000-0005-0000-0000-0000FC060000}"/>
    <cellStyle name="20 % - Akzent6 4 2 2 3" xfId="1098" xr:uid="{00000000-0005-0000-0000-0000FD060000}"/>
    <cellStyle name="20 % - Akzent6 4 2 2 3 2" xfId="3911" xr:uid="{00000000-0005-0000-0000-0000FE060000}"/>
    <cellStyle name="20 % - Akzent6 4 2 2 4" xfId="2222" xr:uid="{00000000-0005-0000-0000-0000FF060000}"/>
    <cellStyle name="20 % - Akzent6 4 2 2 4 2" xfId="5031" xr:uid="{00000000-0005-0000-0000-000000070000}"/>
    <cellStyle name="20 % - Akzent6 4 2 2 5" xfId="3339" xr:uid="{00000000-0005-0000-0000-000001070000}"/>
    <cellStyle name="20 % - Akzent6 4 2 3" xfId="1383" xr:uid="{00000000-0005-0000-0000-000002070000}"/>
    <cellStyle name="20 % - Akzent6 4 2 3 2" xfId="2505" xr:uid="{00000000-0005-0000-0000-000003070000}"/>
    <cellStyle name="20 % - Akzent6 4 2 3 2 2" xfId="5314" xr:uid="{00000000-0005-0000-0000-000004070000}"/>
    <cellStyle name="20 % - Akzent6 4 2 3 3" xfId="4194" xr:uid="{00000000-0005-0000-0000-000005070000}"/>
    <cellStyle name="20 % - Akzent6 4 2 4" xfId="822" xr:uid="{00000000-0005-0000-0000-000006070000}"/>
    <cellStyle name="20 % - Akzent6 4 2 4 2" xfId="3635" xr:uid="{00000000-0005-0000-0000-000007070000}"/>
    <cellStyle name="20 % - Akzent6 4 2 5" xfId="1946" xr:uid="{00000000-0005-0000-0000-000008070000}"/>
    <cellStyle name="20 % - Akzent6 4 2 5 2" xfId="4755" xr:uid="{00000000-0005-0000-0000-000009070000}"/>
    <cellStyle name="20 % - Akzent6 4 2 6" xfId="3063" xr:uid="{00000000-0005-0000-0000-00000A070000}"/>
    <cellStyle name="20 % - Akzent6 4 3" xfId="270" xr:uid="{00000000-0005-0000-0000-00000B070000}"/>
    <cellStyle name="20 % - Akzent6 4 3 2" xfId="591" xr:uid="{00000000-0005-0000-0000-00000C070000}"/>
    <cellStyle name="20 % - Akzent6 4 3 2 2" xfId="1730" xr:uid="{00000000-0005-0000-0000-00000D070000}"/>
    <cellStyle name="20 % - Akzent6 4 3 2 2 2" xfId="2851" xr:uid="{00000000-0005-0000-0000-00000E070000}"/>
    <cellStyle name="20 % - Akzent6 4 3 2 2 2 2" xfId="5660" xr:uid="{00000000-0005-0000-0000-00000F070000}"/>
    <cellStyle name="20 % - Akzent6 4 3 2 2 3" xfId="4540" xr:uid="{00000000-0005-0000-0000-000010070000}"/>
    <cellStyle name="20 % - Akzent6 4 3 2 3" xfId="1168" xr:uid="{00000000-0005-0000-0000-000011070000}"/>
    <cellStyle name="20 % - Akzent6 4 3 2 3 2" xfId="3981" xr:uid="{00000000-0005-0000-0000-000012070000}"/>
    <cellStyle name="20 % - Akzent6 4 3 2 4" xfId="2292" xr:uid="{00000000-0005-0000-0000-000013070000}"/>
    <cellStyle name="20 % - Akzent6 4 3 2 4 2" xfId="5101" xr:uid="{00000000-0005-0000-0000-000014070000}"/>
    <cellStyle name="20 % - Akzent6 4 3 2 5" xfId="3409" xr:uid="{00000000-0005-0000-0000-000015070000}"/>
    <cellStyle name="20 % - Akzent6 4 3 3" xfId="1453" xr:uid="{00000000-0005-0000-0000-000016070000}"/>
    <cellStyle name="20 % - Akzent6 4 3 3 2" xfId="2575" xr:uid="{00000000-0005-0000-0000-000017070000}"/>
    <cellStyle name="20 % - Akzent6 4 3 3 2 2" xfId="5384" xr:uid="{00000000-0005-0000-0000-000018070000}"/>
    <cellStyle name="20 % - Akzent6 4 3 3 3" xfId="4264" xr:uid="{00000000-0005-0000-0000-000019070000}"/>
    <cellStyle name="20 % - Akzent6 4 3 4" xfId="892" xr:uid="{00000000-0005-0000-0000-00001A070000}"/>
    <cellStyle name="20 % - Akzent6 4 3 4 2" xfId="3705" xr:uid="{00000000-0005-0000-0000-00001B070000}"/>
    <cellStyle name="20 % - Akzent6 4 3 5" xfId="2016" xr:uid="{00000000-0005-0000-0000-00001C070000}"/>
    <cellStyle name="20 % - Akzent6 4 3 5 2" xfId="4825" xr:uid="{00000000-0005-0000-0000-00001D070000}"/>
    <cellStyle name="20 % - Akzent6 4 3 6" xfId="3133" xr:uid="{00000000-0005-0000-0000-00001E070000}"/>
    <cellStyle name="20 % - Akzent6 4 4" xfId="338" xr:uid="{00000000-0005-0000-0000-00001F070000}"/>
    <cellStyle name="20 % - Akzent6 4 4 2" xfId="659" xr:uid="{00000000-0005-0000-0000-000020070000}"/>
    <cellStyle name="20 % - Akzent6 4 4 2 2" xfId="1798" xr:uid="{00000000-0005-0000-0000-000021070000}"/>
    <cellStyle name="20 % - Akzent6 4 4 2 2 2" xfId="2919" xr:uid="{00000000-0005-0000-0000-000022070000}"/>
    <cellStyle name="20 % - Akzent6 4 4 2 2 2 2" xfId="5728" xr:uid="{00000000-0005-0000-0000-000023070000}"/>
    <cellStyle name="20 % - Akzent6 4 4 2 2 3" xfId="4608" xr:uid="{00000000-0005-0000-0000-000024070000}"/>
    <cellStyle name="20 % - Akzent6 4 4 2 3" xfId="1236" xr:uid="{00000000-0005-0000-0000-000025070000}"/>
    <cellStyle name="20 % - Akzent6 4 4 2 3 2" xfId="4049" xr:uid="{00000000-0005-0000-0000-000026070000}"/>
    <cellStyle name="20 % - Akzent6 4 4 2 4" xfId="2360" xr:uid="{00000000-0005-0000-0000-000027070000}"/>
    <cellStyle name="20 % - Akzent6 4 4 2 4 2" xfId="5169" xr:uid="{00000000-0005-0000-0000-000028070000}"/>
    <cellStyle name="20 % - Akzent6 4 4 2 5" xfId="3477" xr:uid="{00000000-0005-0000-0000-000029070000}"/>
    <cellStyle name="20 % - Akzent6 4 4 3" xfId="1522" xr:uid="{00000000-0005-0000-0000-00002A070000}"/>
    <cellStyle name="20 % - Akzent6 4 4 3 2" xfId="2643" xr:uid="{00000000-0005-0000-0000-00002B070000}"/>
    <cellStyle name="20 % - Akzent6 4 4 3 2 2" xfId="5452" xr:uid="{00000000-0005-0000-0000-00002C070000}"/>
    <cellStyle name="20 % - Akzent6 4 4 3 3" xfId="4332" xr:uid="{00000000-0005-0000-0000-00002D070000}"/>
    <cellStyle name="20 % - Akzent6 4 4 4" xfId="960" xr:uid="{00000000-0005-0000-0000-00002E070000}"/>
    <cellStyle name="20 % - Akzent6 4 4 4 2" xfId="3773" xr:uid="{00000000-0005-0000-0000-00002F070000}"/>
    <cellStyle name="20 % - Akzent6 4 4 5" xfId="2084" xr:uid="{00000000-0005-0000-0000-000030070000}"/>
    <cellStyle name="20 % - Akzent6 4 4 5 2" xfId="4893" xr:uid="{00000000-0005-0000-0000-000031070000}"/>
    <cellStyle name="20 % - Akzent6 4 4 6" xfId="3201" xr:uid="{00000000-0005-0000-0000-000032070000}"/>
    <cellStyle name="20 % - Akzent6 4 5" xfId="452" xr:uid="{00000000-0005-0000-0000-000033070000}"/>
    <cellStyle name="20 % - Akzent6 4 5 2" xfId="1592" xr:uid="{00000000-0005-0000-0000-000034070000}"/>
    <cellStyle name="20 % - Akzent6 4 5 2 2" xfId="2713" xr:uid="{00000000-0005-0000-0000-000035070000}"/>
    <cellStyle name="20 % - Akzent6 4 5 2 2 2" xfId="5522" xr:uid="{00000000-0005-0000-0000-000036070000}"/>
    <cellStyle name="20 % - Akzent6 4 5 2 3" xfId="4402" xr:uid="{00000000-0005-0000-0000-000037070000}"/>
    <cellStyle name="20 % - Akzent6 4 5 3" xfId="1030" xr:uid="{00000000-0005-0000-0000-000038070000}"/>
    <cellStyle name="20 % - Akzent6 4 5 3 2" xfId="3843" xr:uid="{00000000-0005-0000-0000-000039070000}"/>
    <cellStyle name="20 % - Akzent6 4 5 4" xfId="2154" xr:uid="{00000000-0005-0000-0000-00003A070000}"/>
    <cellStyle name="20 % - Akzent6 4 5 4 2" xfId="4963" xr:uid="{00000000-0005-0000-0000-00003B070000}"/>
    <cellStyle name="20 % - Akzent6 4 5 5" xfId="3271" xr:uid="{00000000-0005-0000-0000-00003C070000}"/>
    <cellStyle name="20 % - Akzent6 4 6" xfId="1315" xr:uid="{00000000-0005-0000-0000-00003D070000}"/>
    <cellStyle name="20 % - Akzent6 4 6 2" xfId="2437" xr:uid="{00000000-0005-0000-0000-00003E070000}"/>
    <cellStyle name="20 % - Akzent6 4 6 2 2" xfId="5246" xr:uid="{00000000-0005-0000-0000-00003F070000}"/>
    <cellStyle name="20 % - Akzent6 4 6 3" xfId="4126" xr:uid="{00000000-0005-0000-0000-000040070000}"/>
    <cellStyle name="20 % - Akzent6 4 7" xfId="754" xr:uid="{00000000-0005-0000-0000-000041070000}"/>
    <cellStyle name="20 % - Akzent6 4 7 2" xfId="3567" xr:uid="{00000000-0005-0000-0000-000042070000}"/>
    <cellStyle name="20 % - Akzent6 4 8" xfId="1878" xr:uid="{00000000-0005-0000-0000-000043070000}"/>
    <cellStyle name="20 % - Akzent6 4 8 2" xfId="4687" xr:uid="{00000000-0005-0000-0000-000044070000}"/>
    <cellStyle name="20 % - Akzent6 4 9" xfId="2995" xr:uid="{00000000-0005-0000-0000-000045070000}"/>
    <cellStyle name="20 % - Akzent6 5" xfId="165" xr:uid="{00000000-0005-0000-0000-000046070000}"/>
    <cellStyle name="20 % - Akzent6 5 2" xfId="486" xr:uid="{00000000-0005-0000-0000-000047070000}"/>
    <cellStyle name="20 % - Akzent6 5 2 2" xfId="1626" xr:uid="{00000000-0005-0000-0000-000048070000}"/>
    <cellStyle name="20 % - Akzent6 5 2 2 2" xfId="2747" xr:uid="{00000000-0005-0000-0000-000049070000}"/>
    <cellStyle name="20 % - Akzent6 5 2 2 2 2" xfId="5556" xr:uid="{00000000-0005-0000-0000-00004A070000}"/>
    <cellStyle name="20 % - Akzent6 5 2 2 3" xfId="4436" xr:uid="{00000000-0005-0000-0000-00004B070000}"/>
    <cellStyle name="20 % - Akzent6 5 2 3" xfId="1064" xr:uid="{00000000-0005-0000-0000-00004C070000}"/>
    <cellStyle name="20 % - Akzent6 5 2 3 2" xfId="3877" xr:uid="{00000000-0005-0000-0000-00004D070000}"/>
    <cellStyle name="20 % - Akzent6 5 2 4" xfId="2188" xr:uid="{00000000-0005-0000-0000-00004E070000}"/>
    <cellStyle name="20 % - Akzent6 5 2 4 2" xfId="4997" xr:uid="{00000000-0005-0000-0000-00004F070000}"/>
    <cellStyle name="20 % - Akzent6 5 2 5" xfId="3305" xr:uid="{00000000-0005-0000-0000-000050070000}"/>
    <cellStyle name="20 % - Akzent6 5 3" xfId="1349" xr:uid="{00000000-0005-0000-0000-000051070000}"/>
    <cellStyle name="20 % - Akzent6 5 3 2" xfId="2471" xr:uid="{00000000-0005-0000-0000-000052070000}"/>
    <cellStyle name="20 % - Akzent6 5 3 2 2" xfId="5280" xr:uid="{00000000-0005-0000-0000-000053070000}"/>
    <cellStyle name="20 % - Akzent6 5 3 3" xfId="4160" xr:uid="{00000000-0005-0000-0000-000054070000}"/>
    <cellStyle name="20 % - Akzent6 5 4" xfId="788" xr:uid="{00000000-0005-0000-0000-000055070000}"/>
    <cellStyle name="20 % - Akzent6 5 4 2" xfId="3601" xr:uid="{00000000-0005-0000-0000-000056070000}"/>
    <cellStyle name="20 % - Akzent6 5 5" xfId="1912" xr:uid="{00000000-0005-0000-0000-000057070000}"/>
    <cellStyle name="20 % - Akzent6 5 5 2" xfId="4721" xr:uid="{00000000-0005-0000-0000-000058070000}"/>
    <cellStyle name="20 % - Akzent6 5 6" xfId="3029" xr:uid="{00000000-0005-0000-0000-000059070000}"/>
    <cellStyle name="20 % - Akzent6 6" xfId="235" xr:uid="{00000000-0005-0000-0000-00005A070000}"/>
    <cellStyle name="20 % - Akzent6 6 2" xfId="556" xr:uid="{00000000-0005-0000-0000-00005B070000}"/>
    <cellStyle name="20 % - Akzent6 6 2 2" xfId="1696" xr:uid="{00000000-0005-0000-0000-00005C070000}"/>
    <cellStyle name="20 % - Akzent6 6 2 2 2" xfId="2817" xr:uid="{00000000-0005-0000-0000-00005D070000}"/>
    <cellStyle name="20 % - Akzent6 6 2 2 2 2" xfId="5626" xr:uid="{00000000-0005-0000-0000-00005E070000}"/>
    <cellStyle name="20 % - Akzent6 6 2 2 3" xfId="4506" xr:uid="{00000000-0005-0000-0000-00005F070000}"/>
    <cellStyle name="20 % - Akzent6 6 2 3" xfId="1134" xr:uid="{00000000-0005-0000-0000-000060070000}"/>
    <cellStyle name="20 % - Akzent6 6 2 3 2" xfId="3947" xr:uid="{00000000-0005-0000-0000-000061070000}"/>
    <cellStyle name="20 % - Akzent6 6 2 4" xfId="2258" xr:uid="{00000000-0005-0000-0000-000062070000}"/>
    <cellStyle name="20 % - Akzent6 6 2 4 2" xfId="5067" xr:uid="{00000000-0005-0000-0000-000063070000}"/>
    <cellStyle name="20 % - Akzent6 6 2 5" xfId="3375" xr:uid="{00000000-0005-0000-0000-000064070000}"/>
    <cellStyle name="20 % - Akzent6 6 3" xfId="1419" xr:uid="{00000000-0005-0000-0000-000065070000}"/>
    <cellStyle name="20 % - Akzent6 6 3 2" xfId="2541" xr:uid="{00000000-0005-0000-0000-000066070000}"/>
    <cellStyle name="20 % - Akzent6 6 3 2 2" xfId="5350" xr:uid="{00000000-0005-0000-0000-000067070000}"/>
    <cellStyle name="20 % - Akzent6 6 3 3" xfId="4230" xr:uid="{00000000-0005-0000-0000-000068070000}"/>
    <cellStyle name="20 % - Akzent6 6 4" xfId="858" xr:uid="{00000000-0005-0000-0000-000069070000}"/>
    <cellStyle name="20 % - Akzent6 6 4 2" xfId="3671" xr:uid="{00000000-0005-0000-0000-00006A070000}"/>
    <cellStyle name="20 % - Akzent6 6 5" xfId="1982" xr:uid="{00000000-0005-0000-0000-00006B070000}"/>
    <cellStyle name="20 % - Akzent6 6 5 2" xfId="4791" xr:uid="{00000000-0005-0000-0000-00006C070000}"/>
    <cellStyle name="20 % - Akzent6 6 6" xfId="3099" xr:uid="{00000000-0005-0000-0000-00006D070000}"/>
    <cellStyle name="20 % - Akzent6 7" xfId="304" xr:uid="{00000000-0005-0000-0000-00006E070000}"/>
    <cellStyle name="20 % - Akzent6 7 2" xfId="625" xr:uid="{00000000-0005-0000-0000-00006F070000}"/>
    <cellStyle name="20 % - Akzent6 7 2 2" xfId="1764" xr:uid="{00000000-0005-0000-0000-000070070000}"/>
    <cellStyle name="20 % - Akzent6 7 2 2 2" xfId="2885" xr:uid="{00000000-0005-0000-0000-000071070000}"/>
    <cellStyle name="20 % - Akzent6 7 2 2 2 2" xfId="5694" xr:uid="{00000000-0005-0000-0000-000072070000}"/>
    <cellStyle name="20 % - Akzent6 7 2 2 3" xfId="4574" xr:uid="{00000000-0005-0000-0000-000073070000}"/>
    <cellStyle name="20 % - Akzent6 7 2 3" xfId="1202" xr:uid="{00000000-0005-0000-0000-000074070000}"/>
    <cellStyle name="20 % - Akzent6 7 2 3 2" xfId="4015" xr:uid="{00000000-0005-0000-0000-000075070000}"/>
    <cellStyle name="20 % - Akzent6 7 2 4" xfId="2326" xr:uid="{00000000-0005-0000-0000-000076070000}"/>
    <cellStyle name="20 % - Akzent6 7 2 4 2" xfId="5135" xr:uid="{00000000-0005-0000-0000-000077070000}"/>
    <cellStyle name="20 % - Akzent6 7 2 5" xfId="3443" xr:uid="{00000000-0005-0000-0000-000078070000}"/>
    <cellStyle name="20 % - Akzent6 7 3" xfId="1488" xr:uid="{00000000-0005-0000-0000-000079070000}"/>
    <cellStyle name="20 % - Akzent6 7 3 2" xfId="2609" xr:uid="{00000000-0005-0000-0000-00007A070000}"/>
    <cellStyle name="20 % - Akzent6 7 3 2 2" xfId="5418" xr:uid="{00000000-0005-0000-0000-00007B070000}"/>
    <cellStyle name="20 % - Akzent6 7 3 3" xfId="4298" xr:uid="{00000000-0005-0000-0000-00007C070000}"/>
    <cellStyle name="20 % - Akzent6 7 4" xfId="926" xr:uid="{00000000-0005-0000-0000-00007D070000}"/>
    <cellStyle name="20 % - Akzent6 7 4 2" xfId="3739" xr:uid="{00000000-0005-0000-0000-00007E070000}"/>
    <cellStyle name="20 % - Akzent6 7 5" xfId="2050" xr:uid="{00000000-0005-0000-0000-00007F070000}"/>
    <cellStyle name="20 % - Akzent6 7 5 2" xfId="4859" xr:uid="{00000000-0005-0000-0000-000080070000}"/>
    <cellStyle name="20 % - Akzent6 7 6" xfId="3167" xr:uid="{00000000-0005-0000-0000-000081070000}"/>
    <cellStyle name="20 % - Akzent6 8" xfId="415" xr:uid="{00000000-0005-0000-0000-000082070000}"/>
    <cellStyle name="20 % - Akzent6 8 2" xfId="1555" xr:uid="{00000000-0005-0000-0000-000083070000}"/>
    <cellStyle name="20 % - Akzent6 8 2 2" xfId="2676" xr:uid="{00000000-0005-0000-0000-000084070000}"/>
    <cellStyle name="20 % - Akzent6 8 2 2 2" xfId="5485" xr:uid="{00000000-0005-0000-0000-000085070000}"/>
    <cellStyle name="20 % - Akzent6 8 2 3" xfId="4365" xr:uid="{00000000-0005-0000-0000-000086070000}"/>
    <cellStyle name="20 % - Akzent6 8 3" xfId="993" xr:uid="{00000000-0005-0000-0000-000087070000}"/>
    <cellStyle name="20 % - Akzent6 8 3 2" xfId="3806" xr:uid="{00000000-0005-0000-0000-000088070000}"/>
    <cellStyle name="20 % - Akzent6 8 4" xfId="2117" xr:uid="{00000000-0005-0000-0000-000089070000}"/>
    <cellStyle name="20 % - Akzent6 8 4 2" xfId="4926" xr:uid="{00000000-0005-0000-0000-00008A070000}"/>
    <cellStyle name="20 % - Akzent6 8 5" xfId="3234" xr:uid="{00000000-0005-0000-0000-00008B070000}"/>
    <cellStyle name="20 % - Akzent6 9" xfId="705" xr:uid="{00000000-0005-0000-0000-00008C070000}"/>
    <cellStyle name="20 % - Akzent6 9 2" xfId="1276" xr:uid="{00000000-0005-0000-0000-00008D070000}"/>
    <cellStyle name="20 % - Akzent6 9 2 2" xfId="4089" xr:uid="{00000000-0005-0000-0000-00008E070000}"/>
    <cellStyle name="20 % - Akzent6 9 3" xfId="2400" xr:uid="{00000000-0005-0000-0000-00008F070000}"/>
    <cellStyle name="20 % - Akzent6 9 3 2" xfId="5209" xr:uid="{00000000-0005-0000-0000-000090070000}"/>
    <cellStyle name="20 % - Akzent6 9 4" xfId="3518" xr:uid="{00000000-0005-0000-0000-000091070000}"/>
    <cellStyle name="20% - Akzent1" xfId="361" xr:uid="{00000000-0005-0000-0000-000092070000}"/>
    <cellStyle name="20% - Akzent2" xfId="362" xr:uid="{00000000-0005-0000-0000-000093070000}"/>
    <cellStyle name="20% - Akzent3" xfId="363" xr:uid="{00000000-0005-0000-0000-000094070000}"/>
    <cellStyle name="20% - Akzent4" xfId="364" xr:uid="{00000000-0005-0000-0000-000095070000}"/>
    <cellStyle name="20% - Akzent5" xfId="365" xr:uid="{00000000-0005-0000-0000-000096070000}"/>
    <cellStyle name="20% - Akzent6" xfId="366" xr:uid="{00000000-0005-0000-0000-000097070000}"/>
    <cellStyle name="40 % - Akzent1" xfId="19" builtinId="31" customBuiltin="1"/>
    <cellStyle name="40 % - Akzent1 10" xfId="708" xr:uid="{00000000-0005-0000-0000-000099070000}"/>
    <cellStyle name="40 % - Akzent1 10 2" xfId="3521" xr:uid="{00000000-0005-0000-0000-00009A070000}"/>
    <cellStyle name="40 % - Akzent1 11" xfId="1832" xr:uid="{00000000-0005-0000-0000-00009B070000}"/>
    <cellStyle name="40 % - Akzent1 11 2" xfId="4641" xr:uid="{00000000-0005-0000-0000-00009C070000}"/>
    <cellStyle name="40 % - Akzent1 12" xfId="2949" xr:uid="{00000000-0005-0000-0000-00009D070000}"/>
    <cellStyle name="40 % - Akzent1 2" xfId="48" xr:uid="{00000000-0005-0000-0000-00009E070000}"/>
    <cellStyle name="40 % - Akzent1 3" xfId="101" xr:uid="{00000000-0005-0000-0000-00009F070000}"/>
    <cellStyle name="40 % - Akzent1 3 10" xfId="2967" xr:uid="{00000000-0005-0000-0000-0000A0070000}"/>
    <cellStyle name="40 % - Akzent1 3 2" xfId="136" xr:uid="{00000000-0005-0000-0000-0000A1070000}"/>
    <cellStyle name="40 % - Akzent1 3 2 2" xfId="205" xr:uid="{00000000-0005-0000-0000-0000A2070000}"/>
    <cellStyle name="40 % - Akzent1 3 2 2 2" xfId="526" xr:uid="{00000000-0005-0000-0000-0000A3070000}"/>
    <cellStyle name="40 % - Akzent1 3 2 2 2 2" xfId="1666" xr:uid="{00000000-0005-0000-0000-0000A4070000}"/>
    <cellStyle name="40 % - Akzent1 3 2 2 2 2 2" xfId="2787" xr:uid="{00000000-0005-0000-0000-0000A5070000}"/>
    <cellStyle name="40 % - Akzent1 3 2 2 2 2 2 2" xfId="5596" xr:uid="{00000000-0005-0000-0000-0000A6070000}"/>
    <cellStyle name="40 % - Akzent1 3 2 2 2 2 3" xfId="4476" xr:uid="{00000000-0005-0000-0000-0000A7070000}"/>
    <cellStyle name="40 % - Akzent1 3 2 2 2 3" xfId="1104" xr:uid="{00000000-0005-0000-0000-0000A8070000}"/>
    <cellStyle name="40 % - Akzent1 3 2 2 2 3 2" xfId="3917" xr:uid="{00000000-0005-0000-0000-0000A9070000}"/>
    <cellStyle name="40 % - Akzent1 3 2 2 2 4" xfId="2228" xr:uid="{00000000-0005-0000-0000-0000AA070000}"/>
    <cellStyle name="40 % - Akzent1 3 2 2 2 4 2" xfId="5037" xr:uid="{00000000-0005-0000-0000-0000AB070000}"/>
    <cellStyle name="40 % - Akzent1 3 2 2 2 5" xfId="3345" xr:uid="{00000000-0005-0000-0000-0000AC070000}"/>
    <cellStyle name="40 % - Akzent1 3 2 2 3" xfId="1389" xr:uid="{00000000-0005-0000-0000-0000AD070000}"/>
    <cellStyle name="40 % - Akzent1 3 2 2 3 2" xfId="2511" xr:uid="{00000000-0005-0000-0000-0000AE070000}"/>
    <cellStyle name="40 % - Akzent1 3 2 2 3 2 2" xfId="5320" xr:uid="{00000000-0005-0000-0000-0000AF070000}"/>
    <cellStyle name="40 % - Akzent1 3 2 2 3 3" xfId="4200" xr:uid="{00000000-0005-0000-0000-0000B0070000}"/>
    <cellStyle name="40 % - Akzent1 3 2 2 4" xfId="828" xr:uid="{00000000-0005-0000-0000-0000B1070000}"/>
    <cellStyle name="40 % - Akzent1 3 2 2 4 2" xfId="3641" xr:uid="{00000000-0005-0000-0000-0000B2070000}"/>
    <cellStyle name="40 % - Akzent1 3 2 2 5" xfId="1952" xr:uid="{00000000-0005-0000-0000-0000B3070000}"/>
    <cellStyle name="40 % - Akzent1 3 2 2 5 2" xfId="4761" xr:uid="{00000000-0005-0000-0000-0000B4070000}"/>
    <cellStyle name="40 % - Akzent1 3 2 2 6" xfId="3069" xr:uid="{00000000-0005-0000-0000-0000B5070000}"/>
    <cellStyle name="40 % - Akzent1 3 2 3" xfId="276" xr:uid="{00000000-0005-0000-0000-0000B6070000}"/>
    <cellStyle name="40 % - Akzent1 3 2 3 2" xfId="597" xr:uid="{00000000-0005-0000-0000-0000B7070000}"/>
    <cellStyle name="40 % - Akzent1 3 2 3 2 2" xfId="1736" xr:uid="{00000000-0005-0000-0000-0000B8070000}"/>
    <cellStyle name="40 % - Akzent1 3 2 3 2 2 2" xfId="2857" xr:uid="{00000000-0005-0000-0000-0000B9070000}"/>
    <cellStyle name="40 % - Akzent1 3 2 3 2 2 2 2" xfId="5666" xr:uid="{00000000-0005-0000-0000-0000BA070000}"/>
    <cellStyle name="40 % - Akzent1 3 2 3 2 2 3" xfId="4546" xr:uid="{00000000-0005-0000-0000-0000BB070000}"/>
    <cellStyle name="40 % - Akzent1 3 2 3 2 3" xfId="1174" xr:uid="{00000000-0005-0000-0000-0000BC070000}"/>
    <cellStyle name="40 % - Akzent1 3 2 3 2 3 2" xfId="3987" xr:uid="{00000000-0005-0000-0000-0000BD070000}"/>
    <cellStyle name="40 % - Akzent1 3 2 3 2 4" xfId="2298" xr:uid="{00000000-0005-0000-0000-0000BE070000}"/>
    <cellStyle name="40 % - Akzent1 3 2 3 2 4 2" xfId="5107" xr:uid="{00000000-0005-0000-0000-0000BF070000}"/>
    <cellStyle name="40 % - Akzent1 3 2 3 2 5" xfId="3415" xr:uid="{00000000-0005-0000-0000-0000C0070000}"/>
    <cellStyle name="40 % - Akzent1 3 2 3 3" xfId="1459" xr:uid="{00000000-0005-0000-0000-0000C1070000}"/>
    <cellStyle name="40 % - Akzent1 3 2 3 3 2" xfId="2581" xr:uid="{00000000-0005-0000-0000-0000C2070000}"/>
    <cellStyle name="40 % - Akzent1 3 2 3 3 2 2" xfId="5390" xr:uid="{00000000-0005-0000-0000-0000C3070000}"/>
    <cellStyle name="40 % - Akzent1 3 2 3 3 3" xfId="4270" xr:uid="{00000000-0005-0000-0000-0000C4070000}"/>
    <cellStyle name="40 % - Akzent1 3 2 3 4" xfId="898" xr:uid="{00000000-0005-0000-0000-0000C5070000}"/>
    <cellStyle name="40 % - Akzent1 3 2 3 4 2" xfId="3711" xr:uid="{00000000-0005-0000-0000-0000C6070000}"/>
    <cellStyle name="40 % - Akzent1 3 2 3 5" xfId="2022" xr:uid="{00000000-0005-0000-0000-0000C7070000}"/>
    <cellStyle name="40 % - Akzent1 3 2 3 5 2" xfId="4831" xr:uid="{00000000-0005-0000-0000-0000C8070000}"/>
    <cellStyle name="40 % - Akzent1 3 2 3 6" xfId="3139" xr:uid="{00000000-0005-0000-0000-0000C9070000}"/>
    <cellStyle name="40 % - Akzent1 3 2 4" xfId="344" xr:uid="{00000000-0005-0000-0000-0000CA070000}"/>
    <cellStyle name="40 % - Akzent1 3 2 4 2" xfId="665" xr:uid="{00000000-0005-0000-0000-0000CB070000}"/>
    <cellStyle name="40 % - Akzent1 3 2 4 2 2" xfId="1804" xr:uid="{00000000-0005-0000-0000-0000CC070000}"/>
    <cellStyle name="40 % - Akzent1 3 2 4 2 2 2" xfId="2925" xr:uid="{00000000-0005-0000-0000-0000CD070000}"/>
    <cellStyle name="40 % - Akzent1 3 2 4 2 2 2 2" xfId="5734" xr:uid="{00000000-0005-0000-0000-0000CE070000}"/>
    <cellStyle name="40 % - Akzent1 3 2 4 2 2 3" xfId="4614" xr:uid="{00000000-0005-0000-0000-0000CF070000}"/>
    <cellStyle name="40 % - Akzent1 3 2 4 2 3" xfId="1242" xr:uid="{00000000-0005-0000-0000-0000D0070000}"/>
    <cellStyle name="40 % - Akzent1 3 2 4 2 3 2" xfId="4055" xr:uid="{00000000-0005-0000-0000-0000D1070000}"/>
    <cellStyle name="40 % - Akzent1 3 2 4 2 4" xfId="2366" xr:uid="{00000000-0005-0000-0000-0000D2070000}"/>
    <cellStyle name="40 % - Akzent1 3 2 4 2 4 2" xfId="5175" xr:uid="{00000000-0005-0000-0000-0000D3070000}"/>
    <cellStyle name="40 % - Akzent1 3 2 4 2 5" xfId="3483" xr:uid="{00000000-0005-0000-0000-0000D4070000}"/>
    <cellStyle name="40 % - Akzent1 3 2 4 3" xfId="1528" xr:uid="{00000000-0005-0000-0000-0000D5070000}"/>
    <cellStyle name="40 % - Akzent1 3 2 4 3 2" xfId="2649" xr:uid="{00000000-0005-0000-0000-0000D6070000}"/>
    <cellStyle name="40 % - Akzent1 3 2 4 3 2 2" xfId="5458" xr:uid="{00000000-0005-0000-0000-0000D7070000}"/>
    <cellStyle name="40 % - Akzent1 3 2 4 3 3" xfId="4338" xr:uid="{00000000-0005-0000-0000-0000D8070000}"/>
    <cellStyle name="40 % - Akzent1 3 2 4 4" xfId="966" xr:uid="{00000000-0005-0000-0000-0000D9070000}"/>
    <cellStyle name="40 % - Akzent1 3 2 4 4 2" xfId="3779" xr:uid="{00000000-0005-0000-0000-0000DA070000}"/>
    <cellStyle name="40 % - Akzent1 3 2 4 5" xfId="2090" xr:uid="{00000000-0005-0000-0000-0000DB070000}"/>
    <cellStyle name="40 % - Akzent1 3 2 4 5 2" xfId="4899" xr:uid="{00000000-0005-0000-0000-0000DC070000}"/>
    <cellStyle name="40 % - Akzent1 3 2 4 6" xfId="3207" xr:uid="{00000000-0005-0000-0000-0000DD070000}"/>
    <cellStyle name="40 % - Akzent1 3 2 5" xfId="458" xr:uid="{00000000-0005-0000-0000-0000DE070000}"/>
    <cellStyle name="40 % - Akzent1 3 2 5 2" xfId="1598" xr:uid="{00000000-0005-0000-0000-0000DF070000}"/>
    <cellStyle name="40 % - Akzent1 3 2 5 2 2" xfId="2719" xr:uid="{00000000-0005-0000-0000-0000E0070000}"/>
    <cellStyle name="40 % - Akzent1 3 2 5 2 2 2" xfId="5528" xr:uid="{00000000-0005-0000-0000-0000E1070000}"/>
    <cellStyle name="40 % - Akzent1 3 2 5 2 3" xfId="4408" xr:uid="{00000000-0005-0000-0000-0000E2070000}"/>
    <cellStyle name="40 % - Akzent1 3 2 5 3" xfId="1036" xr:uid="{00000000-0005-0000-0000-0000E3070000}"/>
    <cellStyle name="40 % - Akzent1 3 2 5 3 2" xfId="3849" xr:uid="{00000000-0005-0000-0000-0000E4070000}"/>
    <cellStyle name="40 % - Akzent1 3 2 5 4" xfId="2160" xr:uid="{00000000-0005-0000-0000-0000E5070000}"/>
    <cellStyle name="40 % - Akzent1 3 2 5 4 2" xfId="4969" xr:uid="{00000000-0005-0000-0000-0000E6070000}"/>
    <cellStyle name="40 % - Akzent1 3 2 5 5" xfId="3277" xr:uid="{00000000-0005-0000-0000-0000E7070000}"/>
    <cellStyle name="40 % - Akzent1 3 2 6" xfId="1321" xr:uid="{00000000-0005-0000-0000-0000E8070000}"/>
    <cellStyle name="40 % - Akzent1 3 2 6 2" xfId="2443" xr:uid="{00000000-0005-0000-0000-0000E9070000}"/>
    <cellStyle name="40 % - Akzent1 3 2 6 2 2" xfId="5252" xr:uid="{00000000-0005-0000-0000-0000EA070000}"/>
    <cellStyle name="40 % - Akzent1 3 2 6 3" xfId="4132" xr:uid="{00000000-0005-0000-0000-0000EB070000}"/>
    <cellStyle name="40 % - Akzent1 3 2 7" xfId="760" xr:uid="{00000000-0005-0000-0000-0000EC070000}"/>
    <cellStyle name="40 % - Akzent1 3 2 7 2" xfId="3573" xr:uid="{00000000-0005-0000-0000-0000ED070000}"/>
    <cellStyle name="40 % - Akzent1 3 2 8" xfId="1884" xr:uid="{00000000-0005-0000-0000-0000EE070000}"/>
    <cellStyle name="40 % - Akzent1 3 2 8 2" xfId="4693" xr:uid="{00000000-0005-0000-0000-0000EF070000}"/>
    <cellStyle name="40 % - Akzent1 3 2 9" xfId="3001" xr:uid="{00000000-0005-0000-0000-0000F0070000}"/>
    <cellStyle name="40 % - Akzent1 3 3" xfId="171" xr:uid="{00000000-0005-0000-0000-0000F1070000}"/>
    <cellStyle name="40 % - Akzent1 3 3 2" xfId="492" xr:uid="{00000000-0005-0000-0000-0000F2070000}"/>
    <cellStyle name="40 % - Akzent1 3 3 2 2" xfId="1632" xr:uid="{00000000-0005-0000-0000-0000F3070000}"/>
    <cellStyle name="40 % - Akzent1 3 3 2 2 2" xfId="2753" xr:uid="{00000000-0005-0000-0000-0000F4070000}"/>
    <cellStyle name="40 % - Akzent1 3 3 2 2 2 2" xfId="5562" xr:uid="{00000000-0005-0000-0000-0000F5070000}"/>
    <cellStyle name="40 % - Akzent1 3 3 2 2 3" xfId="4442" xr:uid="{00000000-0005-0000-0000-0000F6070000}"/>
    <cellStyle name="40 % - Akzent1 3 3 2 3" xfId="1070" xr:uid="{00000000-0005-0000-0000-0000F7070000}"/>
    <cellStyle name="40 % - Akzent1 3 3 2 3 2" xfId="3883" xr:uid="{00000000-0005-0000-0000-0000F8070000}"/>
    <cellStyle name="40 % - Akzent1 3 3 2 4" xfId="2194" xr:uid="{00000000-0005-0000-0000-0000F9070000}"/>
    <cellStyle name="40 % - Akzent1 3 3 2 4 2" xfId="5003" xr:uid="{00000000-0005-0000-0000-0000FA070000}"/>
    <cellStyle name="40 % - Akzent1 3 3 2 5" xfId="3311" xr:uid="{00000000-0005-0000-0000-0000FB070000}"/>
    <cellStyle name="40 % - Akzent1 3 3 3" xfId="1355" xr:uid="{00000000-0005-0000-0000-0000FC070000}"/>
    <cellStyle name="40 % - Akzent1 3 3 3 2" xfId="2477" xr:uid="{00000000-0005-0000-0000-0000FD070000}"/>
    <cellStyle name="40 % - Akzent1 3 3 3 2 2" xfId="5286" xr:uid="{00000000-0005-0000-0000-0000FE070000}"/>
    <cellStyle name="40 % - Akzent1 3 3 3 3" xfId="4166" xr:uid="{00000000-0005-0000-0000-0000FF070000}"/>
    <cellStyle name="40 % - Akzent1 3 3 4" xfId="794" xr:uid="{00000000-0005-0000-0000-000000080000}"/>
    <cellStyle name="40 % - Akzent1 3 3 4 2" xfId="3607" xr:uid="{00000000-0005-0000-0000-000001080000}"/>
    <cellStyle name="40 % - Akzent1 3 3 5" xfId="1918" xr:uid="{00000000-0005-0000-0000-000002080000}"/>
    <cellStyle name="40 % - Akzent1 3 3 5 2" xfId="4727" xr:uid="{00000000-0005-0000-0000-000003080000}"/>
    <cellStyle name="40 % - Akzent1 3 3 6" xfId="3035" xr:uid="{00000000-0005-0000-0000-000004080000}"/>
    <cellStyle name="40 % - Akzent1 3 4" xfId="241" xr:uid="{00000000-0005-0000-0000-000005080000}"/>
    <cellStyle name="40 % - Akzent1 3 4 2" xfId="562" xr:uid="{00000000-0005-0000-0000-000006080000}"/>
    <cellStyle name="40 % - Akzent1 3 4 2 2" xfId="1702" xr:uid="{00000000-0005-0000-0000-000007080000}"/>
    <cellStyle name="40 % - Akzent1 3 4 2 2 2" xfId="2823" xr:uid="{00000000-0005-0000-0000-000008080000}"/>
    <cellStyle name="40 % - Akzent1 3 4 2 2 2 2" xfId="5632" xr:uid="{00000000-0005-0000-0000-000009080000}"/>
    <cellStyle name="40 % - Akzent1 3 4 2 2 3" xfId="4512" xr:uid="{00000000-0005-0000-0000-00000A080000}"/>
    <cellStyle name="40 % - Akzent1 3 4 2 3" xfId="1140" xr:uid="{00000000-0005-0000-0000-00000B080000}"/>
    <cellStyle name="40 % - Akzent1 3 4 2 3 2" xfId="3953" xr:uid="{00000000-0005-0000-0000-00000C080000}"/>
    <cellStyle name="40 % - Akzent1 3 4 2 4" xfId="2264" xr:uid="{00000000-0005-0000-0000-00000D080000}"/>
    <cellStyle name="40 % - Akzent1 3 4 2 4 2" xfId="5073" xr:uid="{00000000-0005-0000-0000-00000E080000}"/>
    <cellStyle name="40 % - Akzent1 3 4 2 5" xfId="3381" xr:uid="{00000000-0005-0000-0000-00000F080000}"/>
    <cellStyle name="40 % - Akzent1 3 4 3" xfId="1425" xr:uid="{00000000-0005-0000-0000-000010080000}"/>
    <cellStyle name="40 % - Akzent1 3 4 3 2" xfId="2547" xr:uid="{00000000-0005-0000-0000-000011080000}"/>
    <cellStyle name="40 % - Akzent1 3 4 3 2 2" xfId="5356" xr:uid="{00000000-0005-0000-0000-000012080000}"/>
    <cellStyle name="40 % - Akzent1 3 4 3 3" xfId="4236" xr:uid="{00000000-0005-0000-0000-000013080000}"/>
    <cellStyle name="40 % - Akzent1 3 4 4" xfId="864" xr:uid="{00000000-0005-0000-0000-000014080000}"/>
    <cellStyle name="40 % - Akzent1 3 4 4 2" xfId="3677" xr:uid="{00000000-0005-0000-0000-000015080000}"/>
    <cellStyle name="40 % - Akzent1 3 4 5" xfId="1988" xr:uid="{00000000-0005-0000-0000-000016080000}"/>
    <cellStyle name="40 % - Akzent1 3 4 5 2" xfId="4797" xr:uid="{00000000-0005-0000-0000-000017080000}"/>
    <cellStyle name="40 % - Akzent1 3 4 6" xfId="3105" xr:uid="{00000000-0005-0000-0000-000018080000}"/>
    <cellStyle name="40 % - Akzent1 3 5" xfId="310" xr:uid="{00000000-0005-0000-0000-000019080000}"/>
    <cellStyle name="40 % - Akzent1 3 5 2" xfId="631" xr:uid="{00000000-0005-0000-0000-00001A080000}"/>
    <cellStyle name="40 % - Akzent1 3 5 2 2" xfId="1770" xr:uid="{00000000-0005-0000-0000-00001B080000}"/>
    <cellStyle name="40 % - Akzent1 3 5 2 2 2" xfId="2891" xr:uid="{00000000-0005-0000-0000-00001C080000}"/>
    <cellStyle name="40 % - Akzent1 3 5 2 2 2 2" xfId="5700" xr:uid="{00000000-0005-0000-0000-00001D080000}"/>
    <cellStyle name="40 % - Akzent1 3 5 2 2 3" xfId="4580" xr:uid="{00000000-0005-0000-0000-00001E080000}"/>
    <cellStyle name="40 % - Akzent1 3 5 2 3" xfId="1208" xr:uid="{00000000-0005-0000-0000-00001F080000}"/>
    <cellStyle name="40 % - Akzent1 3 5 2 3 2" xfId="4021" xr:uid="{00000000-0005-0000-0000-000020080000}"/>
    <cellStyle name="40 % - Akzent1 3 5 2 4" xfId="2332" xr:uid="{00000000-0005-0000-0000-000021080000}"/>
    <cellStyle name="40 % - Akzent1 3 5 2 4 2" xfId="5141" xr:uid="{00000000-0005-0000-0000-000022080000}"/>
    <cellStyle name="40 % - Akzent1 3 5 2 5" xfId="3449" xr:uid="{00000000-0005-0000-0000-000023080000}"/>
    <cellStyle name="40 % - Akzent1 3 5 3" xfId="1494" xr:uid="{00000000-0005-0000-0000-000024080000}"/>
    <cellStyle name="40 % - Akzent1 3 5 3 2" xfId="2615" xr:uid="{00000000-0005-0000-0000-000025080000}"/>
    <cellStyle name="40 % - Akzent1 3 5 3 2 2" xfId="5424" xr:uid="{00000000-0005-0000-0000-000026080000}"/>
    <cellStyle name="40 % - Akzent1 3 5 3 3" xfId="4304" xr:uid="{00000000-0005-0000-0000-000027080000}"/>
    <cellStyle name="40 % - Akzent1 3 5 4" xfId="932" xr:uid="{00000000-0005-0000-0000-000028080000}"/>
    <cellStyle name="40 % - Akzent1 3 5 4 2" xfId="3745" xr:uid="{00000000-0005-0000-0000-000029080000}"/>
    <cellStyle name="40 % - Akzent1 3 5 5" xfId="2056" xr:uid="{00000000-0005-0000-0000-00002A080000}"/>
    <cellStyle name="40 % - Akzent1 3 5 5 2" xfId="4865" xr:uid="{00000000-0005-0000-0000-00002B080000}"/>
    <cellStyle name="40 % - Akzent1 3 5 6" xfId="3173" xr:uid="{00000000-0005-0000-0000-00002C080000}"/>
    <cellStyle name="40 % - Akzent1 3 6" xfId="424" xr:uid="{00000000-0005-0000-0000-00002D080000}"/>
    <cellStyle name="40 % - Akzent1 3 6 2" xfId="1564" xr:uid="{00000000-0005-0000-0000-00002E080000}"/>
    <cellStyle name="40 % - Akzent1 3 6 2 2" xfId="2685" xr:uid="{00000000-0005-0000-0000-00002F080000}"/>
    <cellStyle name="40 % - Akzent1 3 6 2 2 2" xfId="5494" xr:uid="{00000000-0005-0000-0000-000030080000}"/>
    <cellStyle name="40 % - Akzent1 3 6 2 3" xfId="4374" xr:uid="{00000000-0005-0000-0000-000031080000}"/>
    <cellStyle name="40 % - Akzent1 3 6 3" xfId="1002" xr:uid="{00000000-0005-0000-0000-000032080000}"/>
    <cellStyle name="40 % - Akzent1 3 6 3 2" xfId="3815" xr:uid="{00000000-0005-0000-0000-000033080000}"/>
    <cellStyle name="40 % - Akzent1 3 6 4" xfId="2126" xr:uid="{00000000-0005-0000-0000-000034080000}"/>
    <cellStyle name="40 % - Akzent1 3 6 4 2" xfId="4935" xr:uid="{00000000-0005-0000-0000-000035080000}"/>
    <cellStyle name="40 % - Akzent1 3 6 5" xfId="3243" xr:uid="{00000000-0005-0000-0000-000036080000}"/>
    <cellStyle name="40 % - Akzent1 3 7" xfId="1287" xr:uid="{00000000-0005-0000-0000-000037080000}"/>
    <cellStyle name="40 % - Akzent1 3 7 2" xfId="2409" xr:uid="{00000000-0005-0000-0000-000038080000}"/>
    <cellStyle name="40 % - Akzent1 3 7 2 2" xfId="5218" xr:uid="{00000000-0005-0000-0000-000039080000}"/>
    <cellStyle name="40 % - Akzent1 3 7 3" xfId="4098" xr:uid="{00000000-0005-0000-0000-00003A080000}"/>
    <cellStyle name="40 % - Akzent1 3 8" xfId="726" xr:uid="{00000000-0005-0000-0000-00003B080000}"/>
    <cellStyle name="40 % - Akzent1 3 8 2" xfId="3539" xr:uid="{00000000-0005-0000-0000-00003C080000}"/>
    <cellStyle name="40 % - Akzent1 3 9" xfId="1850" xr:uid="{00000000-0005-0000-0000-00003D080000}"/>
    <cellStyle name="40 % - Akzent1 3 9 2" xfId="4659" xr:uid="{00000000-0005-0000-0000-00003E080000}"/>
    <cellStyle name="40 % - Akzent1 4" xfId="121" xr:uid="{00000000-0005-0000-0000-00003F080000}"/>
    <cellStyle name="40 % - Akzent1 4 2" xfId="190" xr:uid="{00000000-0005-0000-0000-000040080000}"/>
    <cellStyle name="40 % - Akzent1 4 2 2" xfId="511" xr:uid="{00000000-0005-0000-0000-000041080000}"/>
    <cellStyle name="40 % - Akzent1 4 2 2 2" xfId="1651" xr:uid="{00000000-0005-0000-0000-000042080000}"/>
    <cellStyle name="40 % - Akzent1 4 2 2 2 2" xfId="2772" xr:uid="{00000000-0005-0000-0000-000043080000}"/>
    <cellStyle name="40 % - Akzent1 4 2 2 2 2 2" xfId="5581" xr:uid="{00000000-0005-0000-0000-000044080000}"/>
    <cellStyle name="40 % - Akzent1 4 2 2 2 3" xfId="4461" xr:uid="{00000000-0005-0000-0000-000045080000}"/>
    <cellStyle name="40 % - Akzent1 4 2 2 3" xfId="1089" xr:uid="{00000000-0005-0000-0000-000046080000}"/>
    <cellStyle name="40 % - Akzent1 4 2 2 3 2" xfId="3902" xr:uid="{00000000-0005-0000-0000-000047080000}"/>
    <cellStyle name="40 % - Akzent1 4 2 2 4" xfId="2213" xr:uid="{00000000-0005-0000-0000-000048080000}"/>
    <cellStyle name="40 % - Akzent1 4 2 2 4 2" xfId="5022" xr:uid="{00000000-0005-0000-0000-000049080000}"/>
    <cellStyle name="40 % - Akzent1 4 2 2 5" xfId="3330" xr:uid="{00000000-0005-0000-0000-00004A080000}"/>
    <cellStyle name="40 % - Akzent1 4 2 3" xfId="1374" xr:uid="{00000000-0005-0000-0000-00004B080000}"/>
    <cellStyle name="40 % - Akzent1 4 2 3 2" xfId="2496" xr:uid="{00000000-0005-0000-0000-00004C080000}"/>
    <cellStyle name="40 % - Akzent1 4 2 3 2 2" xfId="5305" xr:uid="{00000000-0005-0000-0000-00004D080000}"/>
    <cellStyle name="40 % - Akzent1 4 2 3 3" xfId="4185" xr:uid="{00000000-0005-0000-0000-00004E080000}"/>
    <cellStyle name="40 % - Akzent1 4 2 4" xfId="813" xr:uid="{00000000-0005-0000-0000-00004F080000}"/>
    <cellStyle name="40 % - Akzent1 4 2 4 2" xfId="3626" xr:uid="{00000000-0005-0000-0000-000050080000}"/>
    <cellStyle name="40 % - Akzent1 4 2 5" xfId="1937" xr:uid="{00000000-0005-0000-0000-000051080000}"/>
    <cellStyle name="40 % - Akzent1 4 2 5 2" xfId="4746" xr:uid="{00000000-0005-0000-0000-000052080000}"/>
    <cellStyle name="40 % - Akzent1 4 2 6" xfId="3054" xr:uid="{00000000-0005-0000-0000-000053080000}"/>
    <cellStyle name="40 % - Akzent1 4 3" xfId="261" xr:uid="{00000000-0005-0000-0000-000054080000}"/>
    <cellStyle name="40 % - Akzent1 4 3 2" xfId="582" xr:uid="{00000000-0005-0000-0000-000055080000}"/>
    <cellStyle name="40 % - Akzent1 4 3 2 2" xfId="1721" xr:uid="{00000000-0005-0000-0000-000056080000}"/>
    <cellStyle name="40 % - Akzent1 4 3 2 2 2" xfId="2842" xr:uid="{00000000-0005-0000-0000-000057080000}"/>
    <cellStyle name="40 % - Akzent1 4 3 2 2 2 2" xfId="5651" xr:uid="{00000000-0005-0000-0000-000058080000}"/>
    <cellStyle name="40 % - Akzent1 4 3 2 2 3" xfId="4531" xr:uid="{00000000-0005-0000-0000-000059080000}"/>
    <cellStyle name="40 % - Akzent1 4 3 2 3" xfId="1159" xr:uid="{00000000-0005-0000-0000-00005A080000}"/>
    <cellStyle name="40 % - Akzent1 4 3 2 3 2" xfId="3972" xr:uid="{00000000-0005-0000-0000-00005B080000}"/>
    <cellStyle name="40 % - Akzent1 4 3 2 4" xfId="2283" xr:uid="{00000000-0005-0000-0000-00005C080000}"/>
    <cellStyle name="40 % - Akzent1 4 3 2 4 2" xfId="5092" xr:uid="{00000000-0005-0000-0000-00005D080000}"/>
    <cellStyle name="40 % - Akzent1 4 3 2 5" xfId="3400" xr:uid="{00000000-0005-0000-0000-00005E080000}"/>
    <cellStyle name="40 % - Akzent1 4 3 3" xfId="1444" xr:uid="{00000000-0005-0000-0000-00005F080000}"/>
    <cellStyle name="40 % - Akzent1 4 3 3 2" xfId="2566" xr:uid="{00000000-0005-0000-0000-000060080000}"/>
    <cellStyle name="40 % - Akzent1 4 3 3 2 2" xfId="5375" xr:uid="{00000000-0005-0000-0000-000061080000}"/>
    <cellStyle name="40 % - Akzent1 4 3 3 3" xfId="4255" xr:uid="{00000000-0005-0000-0000-000062080000}"/>
    <cellStyle name="40 % - Akzent1 4 3 4" xfId="883" xr:uid="{00000000-0005-0000-0000-000063080000}"/>
    <cellStyle name="40 % - Akzent1 4 3 4 2" xfId="3696" xr:uid="{00000000-0005-0000-0000-000064080000}"/>
    <cellStyle name="40 % - Akzent1 4 3 5" xfId="2007" xr:uid="{00000000-0005-0000-0000-000065080000}"/>
    <cellStyle name="40 % - Akzent1 4 3 5 2" xfId="4816" xr:uid="{00000000-0005-0000-0000-000066080000}"/>
    <cellStyle name="40 % - Akzent1 4 3 6" xfId="3124" xr:uid="{00000000-0005-0000-0000-000067080000}"/>
    <cellStyle name="40 % - Akzent1 4 4" xfId="329" xr:uid="{00000000-0005-0000-0000-000068080000}"/>
    <cellStyle name="40 % - Akzent1 4 4 2" xfId="650" xr:uid="{00000000-0005-0000-0000-000069080000}"/>
    <cellStyle name="40 % - Akzent1 4 4 2 2" xfId="1789" xr:uid="{00000000-0005-0000-0000-00006A080000}"/>
    <cellStyle name="40 % - Akzent1 4 4 2 2 2" xfId="2910" xr:uid="{00000000-0005-0000-0000-00006B080000}"/>
    <cellStyle name="40 % - Akzent1 4 4 2 2 2 2" xfId="5719" xr:uid="{00000000-0005-0000-0000-00006C080000}"/>
    <cellStyle name="40 % - Akzent1 4 4 2 2 3" xfId="4599" xr:uid="{00000000-0005-0000-0000-00006D080000}"/>
    <cellStyle name="40 % - Akzent1 4 4 2 3" xfId="1227" xr:uid="{00000000-0005-0000-0000-00006E080000}"/>
    <cellStyle name="40 % - Akzent1 4 4 2 3 2" xfId="4040" xr:uid="{00000000-0005-0000-0000-00006F080000}"/>
    <cellStyle name="40 % - Akzent1 4 4 2 4" xfId="2351" xr:uid="{00000000-0005-0000-0000-000070080000}"/>
    <cellStyle name="40 % - Akzent1 4 4 2 4 2" xfId="5160" xr:uid="{00000000-0005-0000-0000-000071080000}"/>
    <cellStyle name="40 % - Akzent1 4 4 2 5" xfId="3468" xr:uid="{00000000-0005-0000-0000-000072080000}"/>
    <cellStyle name="40 % - Akzent1 4 4 3" xfId="1513" xr:uid="{00000000-0005-0000-0000-000073080000}"/>
    <cellStyle name="40 % - Akzent1 4 4 3 2" xfId="2634" xr:uid="{00000000-0005-0000-0000-000074080000}"/>
    <cellStyle name="40 % - Akzent1 4 4 3 2 2" xfId="5443" xr:uid="{00000000-0005-0000-0000-000075080000}"/>
    <cellStyle name="40 % - Akzent1 4 4 3 3" xfId="4323" xr:uid="{00000000-0005-0000-0000-000076080000}"/>
    <cellStyle name="40 % - Akzent1 4 4 4" xfId="951" xr:uid="{00000000-0005-0000-0000-000077080000}"/>
    <cellStyle name="40 % - Akzent1 4 4 4 2" xfId="3764" xr:uid="{00000000-0005-0000-0000-000078080000}"/>
    <cellStyle name="40 % - Akzent1 4 4 5" xfId="2075" xr:uid="{00000000-0005-0000-0000-000079080000}"/>
    <cellStyle name="40 % - Akzent1 4 4 5 2" xfId="4884" xr:uid="{00000000-0005-0000-0000-00007A080000}"/>
    <cellStyle name="40 % - Akzent1 4 4 6" xfId="3192" xr:uid="{00000000-0005-0000-0000-00007B080000}"/>
    <cellStyle name="40 % - Akzent1 4 5" xfId="443" xr:uid="{00000000-0005-0000-0000-00007C080000}"/>
    <cellStyle name="40 % - Akzent1 4 5 2" xfId="1583" xr:uid="{00000000-0005-0000-0000-00007D080000}"/>
    <cellStyle name="40 % - Akzent1 4 5 2 2" xfId="2704" xr:uid="{00000000-0005-0000-0000-00007E080000}"/>
    <cellStyle name="40 % - Akzent1 4 5 2 2 2" xfId="5513" xr:uid="{00000000-0005-0000-0000-00007F080000}"/>
    <cellStyle name="40 % - Akzent1 4 5 2 3" xfId="4393" xr:uid="{00000000-0005-0000-0000-000080080000}"/>
    <cellStyle name="40 % - Akzent1 4 5 3" xfId="1021" xr:uid="{00000000-0005-0000-0000-000081080000}"/>
    <cellStyle name="40 % - Akzent1 4 5 3 2" xfId="3834" xr:uid="{00000000-0005-0000-0000-000082080000}"/>
    <cellStyle name="40 % - Akzent1 4 5 4" xfId="2145" xr:uid="{00000000-0005-0000-0000-000083080000}"/>
    <cellStyle name="40 % - Akzent1 4 5 4 2" xfId="4954" xr:uid="{00000000-0005-0000-0000-000084080000}"/>
    <cellStyle name="40 % - Akzent1 4 5 5" xfId="3262" xr:uid="{00000000-0005-0000-0000-000085080000}"/>
    <cellStyle name="40 % - Akzent1 4 6" xfId="1306" xr:uid="{00000000-0005-0000-0000-000086080000}"/>
    <cellStyle name="40 % - Akzent1 4 6 2" xfId="2428" xr:uid="{00000000-0005-0000-0000-000087080000}"/>
    <cellStyle name="40 % - Akzent1 4 6 2 2" xfId="5237" xr:uid="{00000000-0005-0000-0000-000088080000}"/>
    <cellStyle name="40 % - Akzent1 4 6 3" xfId="4117" xr:uid="{00000000-0005-0000-0000-000089080000}"/>
    <cellStyle name="40 % - Akzent1 4 7" xfId="745" xr:uid="{00000000-0005-0000-0000-00008A080000}"/>
    <cellStyle name="40 % - Akzent1 4 7 2" xfId="3558" xr:uid="{00000000-0005-0000-0000-00008B080000}"/>
    <cellStyle name="40 % - Akzent1 4 8" xfId="1869" xr:uid="{00000000-0005-0000-0000-00008C080000}"/>
    <cellStyle name="40 % - Akzent1 4 8 2" xfId="4678" xr:uid="{00000000-0005-0000-0000-00008D080000}"/>
    <cellStyle name="40 % - Akzent1 4 9" xfId="2986" xr:uid="{00000000-0005-0000-0000-00008E080000}"/>
    <cellStyle name="40 % - Akzent1 5" xfId="156" xr:uid="{00000000-0005-0000-0000-00008F080000}"/>
    <cellStyle name="40 % - Akzent1 5 2" xfId="477" xr:uid="{00000000-0005-0000-0000-000090080000}"/>
    <cellStyle name="40 % - Akzent1 5 2 2" xfId="1617" xr:uid="{00000000-0005-0000-0000-000091080000}"/>
    <cellStyle name="40 % - Akzent1 5 2 2 2" xfId="2738" xr:uid="{00000000-0005-0000-0000-000092080000}"/>
    <cellStyle name="40 % - Akzent1 5 2 2 2 2" xfId="5547" xr:uid="{00000000-0005-0000-0000-000093080000}"/>
    <cellStyle name="40 % - Akzent1 5 2 2 3" xfId="4427" xr:uid="{00000000-0005-0000-0000-000094080000}"/>
    <cellStyle name="40 % - Akzent1 5 2 3" xfId="1055" xr:uid="{00000000-0005-0000-0000-000095080000}"/>
    <cellStyle name="40 % - Akzent1 5 2 3 2" xfId="3868" xr:uid="{00000000-0005-0000-0000-000096080000}"/>
    <cellStyle name="40 % - Akzent1 5 2 4" xfId="2179" xr:uid="{00000000-0005-0000-0000-000097080000}"/>
    <cellStyle name="40 % - Akzent1 5 2 4 2" xfId="4988" xr:uid="{00000000-0005-0000-0000-000098080000}"/>
    <cellStyle name="40 % - Akzent1 5 2 5" xfId="3296" xr:uid="{00000000-0005-0000-0000-000099080000}"/>
    <cellStyle name="40 % - Akzent1 5 3" xfId="1340" xr:uid="{00000000-0005-0000-0000-00009A080000}"/>
    <cellStyle name="40 % - Akzent1 5 3 2" xfId="2462" xr:uid="{00000000-0005-0000-0000-00009B080000}"/>
    <cellStyle name="40 % - Akzent1 5 3 2 2" xfId="5271" xr:uid="{00000000-0005-0000-0000-00009C080000}"/>
    <cellStyle name="40 % - Akzent1 5 3 3" xfId="4151" xr:uid="{00000000-0005-0000-0000-00009D080000}"/>
    <cellStyle name="40 % - Akzent1 5 4" xfId="779" xr:uid="{00000000-0005-0000-0000-00009E080000}"/>
    <cellStyle name="40 % - Akzent1 5 4 2" xfId="3592" xr:uid="{00000000-0005-0000-0000-00009F080000}"/>
    <cellStyle name="40 % - Akzent1 5 5" xfId="1903" xr:uid="{00000000-0005-0000-0000-0000A0080000}"/>
    <cellStyle name="40 % - Akzent1 5 5 2" xfId="4712" xr:uid="{00000000-0005-0000-0000-0000A1080000}"/>
    <cellStyle name="40 % - Akzent1 5 6" xfId="3020" xr:uid="{00000000-0005-0000-0000-0000A2080000}"/>
    <cellStyle name="40 % - Akzent1 6" xfId="226" xr:uid="{00000000-0005-0000-0000-0000A3080000}"/>
    <cellStyle name="40 % - Akzent1 6 2" xfId="547" xr:uid="{00000000-0005-0000-0000-0000A4080000}"/>
    <cellStyle name="40 % - Akzent1 6 2 2" xfId="1687" xr:uid="{00000000-0005-0000-0000-0000A5080000}"/>
    <cellStyle name="40 % - Akzent1 6 2 2 2" xfId="2808" xr:uid="{00000000-0005-0000-0000-0000A6080000}"/>
    <cellStyle name="40 % - Akzent1 6 2 2 2 2" xfId="5617" xr:uid="{00000000-0005-0000-0000-0000A7080000}"/>
    <cellStyle name="40 % - Akzent1 6 2 2 3" xfId="4497" xr:uid="{00000000-0005-0000-0000-0000A8080000}"/>
    <cellStyle name="40 % - Akzent1 6 2 3" xfId="1125" xr:uid="{00000000-0005-0000-0000-0000A9080000}"/>
    <cellStyle name="40 % - Akzent1 6 2 3 2" xfId="3938" xr:uid="{00000000-0005-0000-0000-0000AA080000}"/>
    <cellStyle name="40 % - Akzent1 6 2 4" xfId="2249" xr:uid="{00000000-0005-0000-0000-0000AB080000}"/>
    <cellStyle name="40 % - Akzent1 6 2 4 2" xfId="5058" xr:uid="{00000000-0005-0000-0000-0000AC080000}"/>
    <cellStyle name="40 % - Akzent1 6 2 5" xfId="3366" xr:uid="{00000000-0005-0000-0000-0000AD080000}"/>
    <cellStyle name="40 % - Akzent1 6 3" xfId="1410" xr:uid="{00000000-0005-0000-0000-0000AE080000}"/>
    <cellStyle name="40 % - Akzent1 6 3 2" xfId="2532" xr:uid="{00000000-0005-0000-0000-0000AF080000}"/>
    <cellStyle name="40 % - Akzent1 6 3 2 2" xfId="5341" xr:uid="{00000000-0005-0000-0000-0000B0080000}"/>
    <cellStyle name="40 % - Akzent1 6 3 3" xfId="4221" xr:uid="{00000000-0005-0000-0000-0000B1080000}"/>
    <cellStyle name="40 % - Akzent1 6 4" xfId="849" xr:uid="{00000000-0005-0000-0000-0000B2080000}"/>
    <cellStyle name="40 % - Akzent1 6 4 2" xfId="3662" xr:uid="{00000000-0005-0000-0000-0000B3080000}"/>
    <cellStyle name="40 % - Akzent1 6 5" xfId="1973" xr:uid="{00000000-0005-0000-0000-0000B4080000}"/>
    <cellStyle name="40 % - Akzent1 6 5 2" xfId="4782" xr:uid="{00000000-0005-0000-0000-0000B5080000}"/>
    <cellStyle name="40 % - Akzent1 6 6" xfId="3090" xr:uid="{00000000-0005-0000-0000-0000B6080000}"/>
    <cellStyle name="40 % - Akzent1 7" xfId="295" xr:uid="{00000000-0005-0000-0000-0000B7080000}"/>
    <cellStyle name="40 % - Akzent1 7 2" xfId="616" xr:uid="{00000000-0005-0000-0000-0000B8080000}"/>
    <cellStyle name="40 % - Akzent1 7 2 2" xfId="1755" xr:uid="{00000000-0005-0000-0000-0000B9080000}"/>
    <cellStyle name="40 % - Akzent1 7 2 2 2" xfId="2876" xr:uid="{00000000-0005-0000-0000-0000BA080000}"/>
    <cellStyle name="40 % - Akzent1 7 2 2 2 2" xfId="5685" xr:uid="{00000000-0005-0000-0000-0000BB080000}"/>
    <cellStyle name="40 % - Akzent1 7 2 2 3" xfId="4565" xr:uid="{00000000-0005-0000-0000-0000BC080000}"/>
    <cellStyle name="40 % - Akzent1 7 2 3" xfId="1193" xr:uid="{00000000-0005-0000-0000-0000BD080000}"/>
    <cellStyle name="40 % - Akzent1 7 2 3 2" xfId="4006" xr:uid="{00000000-0005-0000-0000-0000BE080000}"/>
    <cellStyle name="40 % - Akzent1 7 2 4" xfId="2317" xr:uid="{00000000-0005-0000-0000-0000BF080000}"/>
    <cellStyle name="40 % - Akzent1 7 2 4 2" xfId="5126" xr:uid="{00000000-0005-0000-0000-0000C0080000}"/>
    <cellStyle name="40 % - Akzent1 7 2 5" xfId="3434" xr:uid="{00000000-0005-0000-0000-0000C1080000}"/>
    <cellStyle name="40 % - Akzent1 7 3" xfId="1479" xr:uid="{00000000-0005-0000-0000-0000C2080000}"/>
    <cellStyle name="40 % - Akzent1 7 3 2" xfId="2600" xr:uid="{00000000-0005-0000-0000-0000C3080000}"/>
    <cellStyle name="40 % - Akzent1 7 3 2 2" xfId="5409" xr:uid="{00000000-0005-0000-0000-0000C4080000}"/>
    <cellStyle name="40 % - Akzent1 7 3 3" xfId="4289" xr:uid="{00000000-0005-0000-0000-0000C5080000}"/>
    <cellStyle name="40 % - Akzent1 7 4" xfId="917" xr:uid="{00000000-0005-0000-0000-0000C6080000}"/>
    <cellStyle name="40 % - Akzent1 7 4 2" xfId="3730" xr:uid="{00000000-0005-0000-0000-0000C7080000}"/>
    <cellStyle name="40 % - Akzent1 7 5" xfId="2041" xr:uid="{00000000-0005-0000-0000-0000C8080000}"/>
    <cellStyle name="40 % - Akzent1 7 5 2" xfId="4850" xr:uid="{00000000-0005-0000-0000-0000C9080000}"/>
    <cellStyle name="40 % - Akzent1 7 6" xfId="3158" xr:uid="{00000000-0005-0000-0000-0000CA080000}"/>
    <cellStyle name="40 % - Akzent1 8" xfId="406" xr:uid="{00000000-0005-0000-0000-0000CB080000}"/>
    <cellStyle name="40 % - Akzent1 8 2" xfId="1546" xr:uid="{00000000-0005-0000-0000-0000CC080000}"/>
    <cellStyle name="40 % - Akzent1 8 2 2" xfId="2667" xr:uid="{00000000-0005-0000-0000-0000CD080000}"/>
    <cellStyle name="40 % - Akzent1 8 2 2 2" xfId="5476" xr:uid="{00000000-0005-0000-0000-0000CE080000}"/>
    <cellStyle name="40 % - Akzent1 8 2 3" xfId="4356" xr:uid="{00000000-0005-0000-0000-0000CF080000}"/>
    <cellStyle name="40 % - Akzent1 8 3" xfId="984" xr:uid="{00000000-0005-0000-0000-0000D0080000}"/>
    <cellStyle name="40 % - Akzent1 8 3 2" xfId="3797" xr:uid="{00000000-0005-0000-0000-0000D1080000}"/>
    <cellStyle name="40 % - Akzent1 8 4" xfId="2108" xr:uid="{00000000-0005-0000-0000-0000D2080000}"/>
    <cellStyle name="40 % - Akzent1 8 4 2" xfId="4917" xr:uid="{00000000-0005-0000-0000-0000D3080000}"/>
    <cellStyle name="40 % - Akzent1 8 5" xfId="3225" xr:uid="{00000000-0005-0000-0000-0000D4080000}"/>
    <cellStyle name="40 % - Akzent1 9" xfId="696" xr:uid="{00000000-0005-0000-0000-0000D5080000}"/>
    <cellStyle name="40 % - Akzent1 9 2" xfId="1267" xr:uid="{00000000-0005-0000-0000-0000D6080000}"/>
    <cellStyle name="40 % - Akzent1 9 2 2" xfId="4080" xr:uid="{00000000-0005-0000-0000-0000D7080000}"/>
    <cellStyle name="40 % - Akzent1 9 3" xfId="2391" xr:uid="{00000000-0005-0000-0000-0000D8080000}"/>
    <cellStyle name="40 % - Akzent1 9 3 2" xfId="5200" xr:uid="{00000000-0005-0000-0000-0000D9080000}"/>
    <cellStyle name="40 % - Akzent1 9 4" xfId="3509" xr:uid="{00000000-0005-0000-0000-0000DA080000}"/>
    <cellStyle name="40 % - Akzent2" xfId="23" builtinId="35" customBuiltin="1"/>
    <cellStyle name="40 % - Akzent2 10" xfId="710" xr:uid="{00000000-0005-0000-0000-0000DC080000}"/>
    <cellStyle name="40 % - Akzent2 10 2" xfId="3523" xr:uid="{00000000-0005-0000-0000-0000DD080000}"/>
    <cellStyle name="40 % - Akzent2 11" xfId="1834" xr:uid="{00000000-0005-0000-0000-0000DE080000}"/>
    <cellStyle name="40 % - Akzent2 11 2" xfId="4643" xr:uid="{00000000-0005-0000-0000-0000DF080000}"/>
    <cellStyle name="40 % - Akzent2 12" xfId="2951" xr:uid="{00000000-0005-0000-0000-0000E0080000}"/>
    <cellStyle name="40 % - Akzent2 2" xfId="49" xr:uid="{00000000-0005-0000-0000-0000E1080000}"/>
    <cellStyle name="40 % - Akzent2 3" xfId="103" xr:uid="{00000000-0005-0000-0000-0000E2080000}"/>
    <cellStyle name="40 % - Akzent2 3 10" xfId="2969" xr:uid="{00000000-0005-0000-0000-0000E3080000}"/>
    <cellStyle name="40 % - Akzent2 3 2" xfId="138" xr:uid="{00000000-0005-0000-0000-0000E4080000}"/>
    <cellStyle name="40 % - Akzent2 3 2 2" xfId="207" xr:uid="{00000000-0005-0000-0000-0000E5080000}"/>
    <cellStyle name="40 % - Akzent2 3 2 2 2" xfId="528" xr:uid="{00000000-0005-0000-0000-0000E6080000}"/>
    <cellStyle name="40 % - Akzent2 3 2 2 2 2" xfId="1668" xr:uid="{00000000-0005-0000-0000-0000E7080000}"/>
    <cellStyle name="40 % - Akzent2 3 2 2 2 2 2" xfId="2789" xr:uid="{00000000-0005-0000-0000-0000E8080000}"/>
    <cellStyle name="40 % - Akzent2 3 2 2 2 2 2 2" xfId="5598" xr:uid="{00000000-0005-0000-0000-0000E9080000}"/>
    <cellStyle name="40 % - Akzent2 3 2 2 2 2 3" xfId="4478" xr:uid="{00000000-0005-0000-0000-0000EA080000}"/>
    <cellStyle name="40 % - Akzent2 3 2 2 2 3" xfId="1106" xr:uid="{00000000-0005-0000-0000-0000EB080000}"/>
    <cellStyle name="40 % - Akzent2 3 2 2 2 3 2" xfId="3919" xr:uid="{00000000-0005-0000-0000-0000EC080000}"/>
    <cellStyle name="40 % - Akzent2 3 2 2 2 4" xfId="2230" xr:uid="{00000000-0005-0000-0000-0000ED080000}"/>
    <cellStyle name="40 % - Akzent2 3 2 2 2 4 2" xfId="5039" xr:uid="{00000000-0005-0000-0000-0000EE080000}"/>
    <cellStyle name="40 % - Akzent2 3 2 2 2 5" xfId="3347" xr:uid="{00000000-0005-0000-0000-0000EF080000}"/>
    <cellStyle name="40 % - Akzent2 3 2 2 3" xfId="1391" xr:uid="{00000000-0005-0000-0000-0000F0080000}"/>
    <cellStyle name="40 % - Akzent2 3 2 2 3 2" xfId="2513" xr:uid="{00000000-0005-0000-0000-0000F1080000}"/>
    <cellStyle name="40 % - Akzent2 3 2 2 3 2 2" xfId="5322" xr:uid="{00000000-0005-0000-0000-0000F2080000}"/>
    <cellStyle name="40 % - Akzent2 3 2 2 3 3" xfId="4202" xr:uid="{00000000-0005-0000-0000-0000F3080000}"/>
    <cellStyle name="40 % - Akzent2 3 2 2 4" xfId="830" xr:uid="{00000000-0005-0000-0000-0000F4080000}"/>
    <cellStyle name="40 % - Akzent2 3 2 2 4 2" xfId="3643" xr:uid="{00000000-0005-0000-0000-0000F5080000}"/>
    <cellStyle name="40 % - Akzent2 3 2 2 5" xfId="1954" xr:uid="{00000000-0005-0000-0000-0000F6080000}"/>
    <cellStyle name="40 % - Akzent2 3 2 2 5 2" xfId="4763" xr:uid="{00000000-0005-0000-0000-0000F7080000}"/>
    <cellStyle name="40 % - Akzent2 3 2 2 6" xfId="3071" xr:uid="{00000000-0005-0000-0000-0000F8080000}"/>
    <cellStyle name="40 % - Akzent2 3 2 3" xfId="278" xr:uid="{00000000-0005-0000-0000-0000F9080000}"/>
    <cellStyle name="40 % - Akzent2 3 2 3 2" xfId="599" xr:uid="{00000000-0005-0000-0000-0000FA080000}"/>
    <cellStyle name="40 % - Akzent2 3 2 3 2 2" xfId="1738" xr:uid="{00000000-0005-0000-0000-0000FB080000}"/>
    <cellStyle name="40 % - Akzent2 3 2 3 2 2 2" xfId="2859" xr:uid="{00000000-0005-0000-0000-0000FC080000}"/>
    <cellStyle name="40 % - Akzent2 3 2 3 2 2 2 2" xfId="5668" xr:uid="{00000000-0005-0000-0000-0000FD080000}"/>
    <cellStyle name="40 % - Akzent2 3 2 3 2 2 3" xfId="4548" xr:uid="{00000000-0005-0000-0000-0000FE080000}"/>
    <cellStyle name="40 % - Akzent2 3 2 3 2 3" xfId="1176" xr:uid="{00000000-0005-0000-0000-0000FF080000}"/>
    <cellStyle name="40 % - Akzent2 3 2 3 2 3 2" xfId="3989" xr:uid="{00000000-0005-0000-0000-000000090000}"/>
    <cellStyle name="40 % - Akzent2 3 2 3 2 4" xfId="2300" xr:uid="{00000000-0005-0000-0000-000001090000}"/>
    <cellStyle name="40 % - Akzent2 3 2 3 2 4 2" xfId="5109" xr:uid="{00000000-0005-0000-0000-000002090000}"/>
    <cellStyle name="40 % - Akzent2 3 2 3 2 5" xfId="3417" xr:uid="{00000000-0005-0000-0000-000003090000}"/>
    <cellStyle name="40 % - Akzent2 3 2 3 3" xfId="1461" xr:uid="{00000000-0005-0000-0000-000004090000}"/>
    <cellStyle name="40 % - Akzent2 3 2 3 3 2" xfId="2583" xr:uid="{00000000-0005-0000-0000-000005090000}"/>
    <cellStyle name="40 % - Akzent2 3 2 3 3 2 2" xfId="5392" xr:uid="{00000000-0005-0000-0000-000006090000}"/>
    <cellStyle name="40 % - Akzent2 3 2 3 3 3" xfId="4272" xr:uid="{00000000-0005-0000-0000-000007090000}"/>
    <cellStyle name="40 % - Akzent2 3 2 3 4" xfId="900" xr:uid="{00000000-0005-0000-0000-000008090000}"/>
    <cellStyle name="40 % - Akzent2 3 2 3 4 2" xfId="3713" xr:uid="{00000000-0005-0000-0000-000009090000}"/>
    <cellStyle name="40 % - Akzent2 3 2 3 5" xfId="2024" xr:uid="{00000000-0005-0000-0000-00000A090000}"/>
    <cellStyle name="40 % - Akzent2 3 2 3 5 2" xfId="4833" xr:uid="{00000000-0005-0000-0000-00000B090000}"/>
    <cellStyle name="40 % - Akzent2 3 2 3 6" xfId="3141" xr:uid="{00000000-0005-0000-0000-00000C090000}"/>
    <cellStyle name="40 % - Akzent2 3 2 4" xfId="346" xr:uid="{00000000-0005-0000-0000-00000D090000}"/>
    <cellStyle name="40 % - Akzent2 3 2 4 2" xfId="667" xr:uid="{00000000-0005-0000-0000-00000E090000}"/>
    <cellStyle name="40 % - Akzent2 3 2 4 2 2" xfId="1806" xr:uid="{00000000-0005-0000-0000-00000F090000}"/>
    <cellStyle name="40 % - Akzent2 3 2 4 2 2 2" xfId="2927" xr:uid="{00000000-0005-0000-0000-000010090000}"/>
    <cellStyle name="40 % - Akzent2 3 2 4 2 2 2 2" xfId="5736" xr:uid="{00000000-0005-0000-0000-000011090000}"/>
    <cellStyle name="40 % - Akzent2 3 2 4 2 2 3" xfId="4616" xr:uid="{00000000-0005-0000-0000-000012090000}"/>
    <cellStyle name="40 % - Akzent2 3 2 4 2 3" xfId="1244" xr:uid="{00000000-0005-0000-0000-000013090000}"/>
    <cellStyle name="40 % - Akzent2 3 2 4 2 3 2" xfId="4057" xr:uid="{00000000-0005-0000-0000-000014090000}"/>
    <cellStyle name="40 % - Akzent2 3 2 4 2 4" xfId="2368" xr:uid="{00000000-0005-0000-0000-000015090000}"/>
    <cellStyle name="40 % - Akzent2 3 2 4 2 4 2" xfId="5177" xr:uid="{00000000-0005-0000-0000-000016090000}"/>
    <cellStyle name="40 % - Akzent2 3 2 4 2 5" xfId="3485" xr:uid="{00000000-0005-0000-0000-000017090000}"/>
    <cellStyle name="40 % - Akzent2 3 2 4 3" xfId="1530" xr:uid="{00000000-0005-0000-0000-000018090000}"/>
    <cellStyle name="40 % - Akzent2 3 2 4 3 2" xfId="2651" xr:uid="{00000000-0005-0000-0000-000019090000}"/>
    <cellStyle name="40 % - Akzent2 3 2 4 3 2 2" xfId="5460" xr:uid="{00000000-0005-0000-0000-00001A090000}"/>
    <cellStyle name="40 % - Akzent2 3 2 4 3 3" xfId="4340" xr:uid="{00000000-0005-0000-0000-00001B090000}"/>
    <cellStyle name="40 % - Akzent2 3 2 4 4" xfId="968" xr:uid="{00000000-0005-0000-0000-00001C090000}"/>
    <cellStyle name="40 % - Akzent2 3 2 4 4 2" xfId="3781" xr:uid="{00000000-0005-0000-0000-00001D090000}"/>
    <cellStyle name="40 % - Akzent2 3 2 4 5" xfId="2092" xr:uid="{00000000-0005-0000-0000-00001E090000}"/>
    <cellStyle name="40 % - Akzent2 3 2 4 5 2" xfId="4901" xr:uid="{00000000-0005-0000-0000-00001F090000}"/>
    <cellStyle name="40 % - Akzent2 3 2 4 6" xfId="3209" xr:uid="{00000000-0005-0000-0000-000020090000}"/>
    <cellStyle name="40 % - Akzent2 3 2 5" xfId="460" xr:uid="{00000000-0005-0000-0000-000021090000}"/>
    <cellStyle name="40 % - Akzent2 3 2 5 2" xfId="1600" xr:uid="{00000000-0005-0000-0000-000022090000}"/>
    <cellStyle name="40 % - Akzent2 3 2 5 2 2" xfId="2721" xr:uid="{00000000-0005-0000-0000-000023090000}"/>
    <cellStyle name="40 % - Akzent2 3 2 5 2 2 2" xfId="5530" xr:uid="{00000000-0005-0000-0000-000024090000}"/>
    <cellStyle name="40 % - Akzent2 3 2 5 2 3" xfId="4410" xr:uid="{00000000-0005-0000-0000-000025090000}"/>
    <cellStyle name="40 % - Akzent2 3 2 5 3" xfId="1038" xr:uid="{00000000-0005-0000-0000-000026090000}"/>
    <cellStyle name="40 % - Akzent2 3 2 5 3 2" xfId="3851" xr:uid="{00000000-0005-0000-0000-000027090000}"/>
    <cellStyle name="40 % - Akzent2 3 2 5 4" xfId="2162" xr:uid="{00000000-0005-0000-0000-000028090000}"/>
    <cellStyle name="40 % - Akzent2 3 2 5 4 2" xfId="4971" xr:uid="{00000000-0005-0000-0000-000029090000}"/>
    <cellStyle name="40 % - Akzent2 3 2 5 5" xfId="3279" xr:uid="{00000000-0005-0000-0000-00002A090000}"/>
    <cellStyle name="40 % - Akzent2 3 2 6" xfId="1323" xr:uid="{00000000-0005-0000-0000-00002B090000}"/>
    <cellStyle name="40 % - Akzent2 3 2 6 2" xfId="2445" xr:uid="{00000000-0005-0000-0000-00002C090000}"/>
    <cellStyle name="40 % - Akzent2 3 2 6 2 2" xfId="5254" xr:uid="{00000000-0005-0000-0000-00002D090000}"/>
    <cellStyle name="40 % - Akzent2 3 2 6 3" xfId="4134" xr:uid="{00000000-0005-0000-0000-00002E090000}"/>
    <cellStyle name="40 % - Akzent2 3 2 7" xfId="762" xr:uid="{00000000-0005-0000-0000-00002F090000}"/>
    <cellStyle name="40 % - Akzent2 3 2 7 2" xfId="3575" xr:uid="{00000000-0005-0000-0000-000030090000}"/>
    <cellStyle name="40 % - Akzent2 3 2 8" xfId="1886" xr:uid="{00000000-0005-0000-0000-000031090000}"/>
    <cellStyle name="40 % - Akzent2 3 2 8 2" xfId="4695" xr:uid="{00000000-0005-0000-0000-000032090000}"/>
    <cellStyle name="40 % - Akzent2 3 2 9" xfId="3003" xr:uid="{00000000-0005-0000-0000-000033090000}"/>
    <cellStyle name="40 % - Akzent2 3 3" xfId="173" xr:uid="{00000000-0005-0000-0000-000034090000}"/>
    <cellStyle name="40 % - Akzent2 3 3 2" xfId="494" xr:uid="{00000000-0005-0000-0000-000035090000}"/>
    <cellStyle name="40 % - Akzent2 3 3 2 2" xfId="1634" xr:uid="{00000000-0005-0000-0000-000036090000}"/>
    <cellStyle name="40 % - Akzent2 3 3 2 2 2" xfId="2755" xr:uid="{00000000-0005-0000-0000-000037090000}"/>
    <cellStyle name="40 % - Akzent2 3 3 2 2 2 2" xfId="5564" xr:uid="{00000000-0005-0000-0000-000038090000}"/>
    <cellStyle name="40 % - Akzent2 3 3 2 2 3" xfId="4444" xr:uid="{00000000-0005-0000-0000-000039090000}"/>
    <cellStyle name="40 % - Akzent2 3 3 2 3" xfId="1072" xr:uid="{00000000-0005-0000-0000-00003A090000}"/>
    <cellStyle name="40 % - Akzent2 3 3 2 3 2" xfId="3885" xr:uid="{00000000-0005-0000-0000-00003B090000}"/>
    <cellStyle name="40 % - Akzent2 3 3 2 4" xfId="2196" xr:uid="{00000000-0005-0000-0000-00003C090000}"/>
    <cellStyle name="40 % - Akzent2 3 3 2 4 2" xfId="5005" xr:uid="{00000000-0005-0000-0000-00003D090000}"/>
    <cellStyle name="40 % - Akzent2 3 3 2 5" xfId="3313" xr:uid="{00000000-0005-0000-0000-00003E090000}"/>
    <cellStyle name="40 % - Akzent2 3 3 3" xfId="1357" xr:uid="{00000000-0005-0000-0000-00003F090000}"/>
    <cellStyle name="40 % - Akzent2 3 3 3 2" xfId="2479" xr:uid="{00000000-0005-0000-0000-000040090000}"/>
    <cellStyle name="40 % - Akzent2 3 3 3 2 2" xfId="5288" xr:uid="{00000000-0005-0000-0000-000041090000}"/>
    <cellStyle name="40 % - Akzent2 3 3 3 3" xfId="4168" xr:uid="{00000000-0005-0000-0000-000042090000}"/>
    <cellStyle name="40 % - Akzent2 3 3 4" xfId="796" xr:uid="{00000000-0005-0000-0000-000043090000}"/>
    <cellStyle name="40 % - Akzent2 3 3 4 2" xfId="3609" xr:uid="{00000000-0005-0000-0000-000044090000}"/>
    <cellStyle name="40 % - Akzent2 3 3 5" xfId="1920" xr:uid="{00000000-0005-0000-0000-000045090000}"/>
    <cellStyle name="40 % - Akzent2 3 3 5 2" xfId="4729" xr:uid="{00000000-0005-0000-0000-000046090000}"/>
    <cellStyle name="40 % - Akzent2 3 3 6" xfId="3037" xr:uid="{00000000-0005-0000-0000-000047090000}"/>
    <cellStyle name="40 % - Akzent2 3 4" xfId="243" xr:uid="{00000000-0005-0000-0000-000048090000}"/>
    <cellStyle name="40 % - Akzent2 3 4 2" xfId="564" xr:uid="{00000000-0005-0000-0000-000049090000}"/>
    <cellStyle name="40 % - Akzent2 3 4 2 2" xfId="1704" xr:uid="{00000000-0005-0000-0000-00004A090000}"/>
    <cellStyle name="40 % - Akzent2 3 4 2 2 2" xfId="2825" xr:uid="{00000000-0005-0000-0000-00004B090000}"/>
    <cellStyle name="40 % - Akzent2 3 4 2 2 2 2" xfId="5634" xr:uid="{00000000-0005-0000-0000-00004C090000}"/>
    <cellStyle name="40 % - Akzent2 3 4 2 2 3" xfId="4514" xr:uid="{00000000-0005-0000-0000-00004D090000}"/>
    <cellStyle name="40 % - Akzent2 3 4 2 3" xfId="1142" xr:uid="{00000000-0005-0000-0000-00004E090000}"/>
    <cellStyle name="40 % - Akzent2 3 4 2 3 2" xfId="3955" xr:uid="{00000000-0005-0000-0000-00004F090000}"/>
    <cellStyle name="40 % - Akzent2 3 4 2 4" xfId="2266" xr:uid="{00000000-0005-0000-0000-000050090000}"/>
    <cellStyle name="40 % - Akzent2 3 4 2 4 2" xfId="5075" xr:uid="{00000000-0005-0000-0000-000051090000}"/>
    <cellStyle name="40 % - Akzent2 3 4 2 5" xfId="3383" xr:uid="{00000000-0005-0000-0000-000052090000}"/>
    <cellStyle name="40 % - Akzent2 3 4 3" xfId="1427" xr:uid="{00000000-0005-0000-0000-000053090000}"/>
    <cellStyle name="40 % - Akzent2 3 4 3 2" xfId="2549" xr:uid="{00000000-0005-0000-0000-000054090000}"/>
    <cellStyle name="40 % - Akzent2 3 4 3 2 2" xfId="5358" xr:uid="{00000000-0005-0000-0000-000055090000}"/>
    <cellStyle name="40 % - Akzent2 3 4 3 3" xfId="4238" xr:uid="{00000000-0005-0000-0000-000056090000}"/>
    <cellStyle name="40 % - Akzent2 3 4 4" xfId="866" xr:uid="{00000000-0005-0000-0000-000057090000}"/>
    <cellStyle name="40 % - Akzent2 3 4 4 2" xfId="3679" xr:uid="{00000000-0005-0000-0000-000058090000}"/>
    <cellStyle name="40 % - Akzent2 3 4 5" xfId="1990" xr:uid="{00000000-0005-0000-0000-000059090000}"/>
    <cellStyle name="40 % - Akzent2 3 4 5 2" xfId="4799" xr:uid="{00000000-0005-0000-0000-00005A090000}"/>
    <cellStyle name="40 % - Akzent2 3 4 6" xfId="3107" xr:uid="{00000000-0005-0000-0000-00005B090000}"/>
    <cellStyle name="40 % - Akzent2 3 5" xfId="312" xr:uid="{00000000-0005-0000-0000-00005C090000}"/>
    <cellStyle name="40 % - Akzent2 3 5 2" xfId="633" xr:uid="{00000000-0005-0000-0000-00005D090000}"/>
    <cellStyle name="40 % - Akzent2 3 5 2 2" xfId="1772" xr:uid="{00000000-0005-0000-0000-00005E090000}"/>
    <cellStyle name="40 % - Akzent2 3 5 2 2 2" xfId="2893" xr:uid="{00000000-0005-0000-0000-00005F090000}"/>
    <cellStyle name="40 % - Akzent2 3 5 2 2 2 2" xfId="5702" xr:uid="{00000000-0005-0000-0000-000060090000}"/>
    <cellStyle name="40 % - Akzent2 3 5 2 2 3" xfId="4582" xr:uid="{00000000-0005-0000-0000-000061090000}"/>
    <cellStyle name="40 % - Akzent2 3 5 2 3" xfId="1210" xr:uid="{00000000-0005-0000-0000-000062090000}"/>
    <cellStyle name="40 % - Akzent2 3 5 2 3 2" xfId="4023" xr:uid="{00000000-0005-0000-0000-000063090000}"/>
    <cellStyle name="40 % - Akzent2 3 5 2 4" xfId="2334" xr:uid="{00000000-0005-0000-0000-000064090000}"/>
    <cellStyle name="40 % - Akzent2 3 5 2 4 2" xfId="5143" xr:uid="{00000000-0005-0000-0000-000065090000}"/>
    <cellStyle name="40 % - Akzent2 3 5 2 5" xfId="3451" xr:uid="{00000000-0005-0000-0000-000066090000}"/>
    <cellStyle name="40 % - Akzent2 3 5 3" xfId="1496" xr:uid="{00000000-0005-0000-0000-000067090000}"/>
    <cellStyle name="40 % - Akzent2 3 5 3 2" xfId="2617" xr:uid="{00000000-0005-0000-0000-000068090000}"/>
    <cellStyle name="40 % - Akzent2 3 5 3 2 2" xfId="5426" xr:uid="{00000000-0005-0000-0000-000069090000}"/>
    <cellStyle name="40 % - Akzent2 3 5 3 3" xfId="4306" xr:uid="{00000000-0005-0000-0000-00006A090000}"/>
    <cellStyle name="40 % - Akzent2 3 5 4" xfId="934" xr:uid="{00000000-0005-0000-0000-00006B090000}"/>
    <cellStyle name="40 % - Akzent2 3 5 4 2" xfId="3747" xr:uid="{00000000-0005-0000-0000-00006C090000}"/>
    <cellStyle name="40 % - Akzent2 3 5 5" xfId="2058" xr:uid="{00000000-0005-0000-0000-00006D090000}"/>
    <cellStyle name="40 % - Akzent2 3 5 5 2" xfId="4867" xr:uid="{00000000-0005-0000-0000-00006E090000}"/>
    <cellStyle name="40 % - Akzent2 3 5 6" xfId="3175" xr:uid="{00000000-0005-0000-0000-00006F090000}"/>
    <cellStyle name="40 % - Akzent2 3 6" xfId="426" xr:uid="{00000000-0005-0000-0000-000070090000}"/>
    <cellStyle name="40 % - Akzent2 3 6 2" xfId="1566" xr:uid="{00000000-0005-0000-0000-000071090000}"/>
    <cellStyle name="40 % - Akzent2 3 6 2 2" xfId="2687" xr:uid="{00000000-0005-0000-0000-000072090000}"/>
    <cellStyle name="40 % - Akzent2 3 6 2 2 2" xfId="5496" xr:uid="{00000000-0005-0000-0000-000073090000}"/>
    <cellStyle name="40 % - Akzent2 3 6 2 3" xfId="4376" xr:uid="{00000000-0005-0000-0000-000074090000}"/>
    <cellStyle name="40 % - Akzent2 3 6 3" xfId="1004" xr:uid="{00000000-0005-0000-0000-000075090000}"/>
    <cellStyle name="40 % - Akzent2 3 6 3 2" xfId="3817" xr:uid="{00000000-0005-0000-0000-000076090000}"/>
    <cellStyle name="40 % - Akzent2 3 6 4" xfId="2128" xr:uid="{00000000-0005-0000-0000-000077090000}"/>
    <cellStyle name="40 % - Akzent2 3 6 4 2" xfId="4937" xr:uid="{00000000-0005-0000-0000-000078090000}"/>
    <cellStyle name="40 % - Akzent2 3 6 5" xfId="3245" xr:uid="{00000000-0005-0000-0000-000079090000}"/>
    <cellStyle name="40 % - Akzent2 3 7" xfId="1289" xr:uid="{00000000-0005-0000-0000-00007A090000}"/>
    <cellStyle name="40 % - Akzent2 3 7 2" xfId="2411" xr:uid="{00000000-0005-0000-0000-00007B090000}"/>
    <cellStyle name="40 % - Akzent2 3 7 2 2" xfId="5220" xr:uid="{00000000-0005-0000-0000-00007C090000}"/>
    <cellStyle name="40 % - Akzent2 3 7 3" xfId="4100" xr:uid="{00000000-0005-0000-0000-00007D090000}"/>
    <cellStyle name="40 % - Akzent2 3 8" xfId="728" xr:uid="{00000000-0005-0000-0000-00007E090000}"/>
    <cellStyle name="40 % - Akzent2 3 8 2" xfId="3541" xr:uid="{00000000-0005-0000-0000-00007F090000}"/>
    <cellStyle name="40 % - Akzent2 3 9" xfId="1852" xr:uid="{00000000-0005-0000-0000-000080090000}"/>
    <cellStyle name="40 % - Akzent2 3 9 2" xfId="4661" xr:uid="{00000000-0005-0000-0000-000081090000}"/>
    <cellStyle name="40 % - Akzent2 4" xfId="123" xr:uid="{00000000-0005-0000-0000-000082090000}"/>
    <cellStyle name="40 % - Akzent2 4 2" xfId="192" xr:uid="{00000000-0005-0000-0000-000083090000}"/>
    <cellStyle name="40 % - Akzent2 4 2 2" xfId="513" xr:uid="{00000000-0005-0000-0000-000084090000}"/>
    <cellStyle name="40 % - Akzent2 4 2 2 2" xfId="1653" xr:uid="{00000000-0005-0000-0000-000085090000}"/>
    <cellStyle name="40 % - Akzent2 4 2 2 2 2" xfId="2774" xr:uid="{00000000-0005-0000-0000-000086090000}"/>
    <cellStyle name="40 % - Akzent2 4 2 2 2 2 2" xfId="5583" xr:uid="{00000000-0005-0000-0000-000087090000}"/>
    <cellStyle name="40 % - Akzent2 4 2 2 2 3" xfId="4463" xr:uid="{00000000-0005-0000-0000-000088090000}"/>
    <cellStyle name="40 % - Akzent2 4 2 2 3" xfId="1091" xr:uid="{00000000-0005-0000-0000-000089090000}"/>
    <cellStyle name="40 % - Akzent2 4 2 2 3 2" xfId="3904" xr:uid="{00000000-0005-0000-0000-00008A090000}"/>
    <cellStyle name="40 % - Akzent2 4 2 2 4" xfId="2215" xr:uid="{00000000-0005-0000-0000-00008B090000}"/>
    <cellStyle name="40 % - Akzent2 4 2 2 4 2" xfId="5024" xr:uid="{00000000-0005-0000-0000-00008C090000}"/>
    <cellStyle name="40 % - Akzent2 4 2 2 5" xfId="3332" xr:uid="{00000000-0005-0000-0000-00008D090000}"/>
    <cellStyle name="40 % - Akzent2 4 2 3" xfId="1376" xr:uid="{00000000-0005-0000-0000-00008E090000}"/>
    <cellStyle name="40 % - Akzent2 4 2 3 2" xfId="2498" xr:uid="{00000000-0005-0000-0000-00008F090000}"/>
    <cellStyle name="40 % - Akzent2 4 2 3 2 2" xfId="5307" xr:uid="{00000000-0005-0000-0000-000090090000}"/>
    <cellStyle name="40 % - Akzent2 4 2 3 3" xfId="4187" xr:uid="{00000000-0005-0000-0000-000091090000}"/>
    <cellStyle name="40 % - Akzent2 4 2 4" xfId="815" xr:uid="{00000000-0005-0000-0000-000092090000}"/>
    <cellStyle name="40 % - Akzent2 4 2 4 2" xfId="3628" xr:uid="{00000000-0005-0000-0000-000093090000}"/>
    <cellStyle name="40 % - Akzent2 4 2 5" xfId="1939" xr:uid="{00000000-0005-0000-0000-000094090000}"/>
    <cellStyle name="40 % - Akzent2 4 2 5 2" xfId="4748" xr:uid="{00000000-0005-0000-0000-000095090000}"/>
    <cellStyle name="40 % - Akzent2 4 2 6" xfId="3056" xr:uid="{00000000-0005-0000-0000-000096090000}"/>
    <cellStyle name="40 % - Akzent2 4 3" xfId="263" xr:uid="{00000000-0005-0000-0000-000097090000}"/>
    <cellStyle name="40 % - Akzent2 4 3 2" xfId="584" xr:uid="{00000000-0005-0000-0000-000098090000}"/>
    <cellStyle name="40 % - Akzent2 4 3 2 2" xfId="1723" xr:uid="{00000000-0005-0000-0000-000099090000}"/>
    <cellStyle name="40 % - Akzent2 4 3 2 2 2" xfId="2844" xr:uid="{00000000-0005-0000-0000-00009A090000}"/>
    <cellStyle name="40 % - Akzent2 4 3 2 2 2 2" xfId="5653" xr:uid="{00000000-0005-0000-0000-00009B090000}"/>
    <cellStyle name="40 % - Akzent2 4 3 2 2 3" xfId="4533" xr:uid="{00000000-0005-0000-0000-00009C090000}"/>
    <cellStyle name="40 % - Akzent2 4 3 2 3" xfId="1161" xr:uid="{00000000-0005-0000-0000-00009D090000}"/>
    <cellStyle name="40 % - Akzent2 4 3 2 3 2" xfId="3974" xr:uid="{00000000-0005-0000-0000-00009E090000}"/>
    <cellStyle name="40 % - Akzent2 4 3 2 4" xfId="2285" xr:uid="{00000000-0005-0000-0000-00009F090000}"/>
    <cellStyle name="40 % - Akzent2 4 3 2 4 2" xfId="5094" xr:uid="{00000000-0005-0000-0000-0000A0090000}"/>
    <cellStyle name="40 % - Akzent2 4 3 2 5" xfId="3402" xr:uid="{00000000-0005-0000-0000-0000A1090000}"/>
    <cellStyle name="40 % - Akzent2 4 3 3" xfId="1446" xr:uid="{00000000-0005-0000-0000-0000A2090000}"/>
    <cellStyle name="40 % - Akzent2 4 3 3 2" xfId="2568" xr:uid="{00000000-0005-0000-0000-0000A3090000}"/>
    <cellStyle name="40 % - Akzent2 4 3 3 2 2" xfId="5377" xr:uid="{00000000-0005-0000-0000-0000A4090000}"/>
    <cellStyle name="40 % - Akzent2 4 3 3 3" xfId="4257" xr:uid="{00000000-0005-0000-0000-0000A5090000}"/>
    <cellStyle name="40 % - Akzent2 4 3 4" xfId="885" xr:uid="{00000000-0005-0000-0000-0000A6090000}"/>
    <cellStyle name="40 % - Akzent2 4 3 4 2" xfId="3698" xr:uid="{00000000-0005-0000-0000-0000A7090000}"/>
    <cellStyle name="40 % - Akzent2 4 3 5" xfId="2009" xr:uid="{00000000-0005-0000-0000-0000A8090000}"/>
    <cellStyle name="40 % - Akzent2 4 3 5 2" xfId="4818" xr:uid="{00000000-0005-0000-0000-0000A9090000}"/>
    <cellStyle name="40 % - Akzent2 4 3 6" xfId="3126" xr:uid="{00000000-0005-0000-0000-0000AA090000}"/>
    <cellStyle name="40 % - Akzent2 4 4" xfId="331" xr:uid="{00000000-0005-0000-0000-0000AB090000}"/>
    <cellStyle name="40 % - Akzent2 4 4 2" xfId="652" xr:uid="{00000000-0005-0000-0000-0000AC090000}"/>
    <cellStyle name="40 % - Akzent2 4 4 2 2" xfId="1791" xr:uid="{00000000-0005-0000-0000-0000AD090000}"/>
    <cellStyle name="40 % - Akzent2 4 4 2 2 2" xfId="2912" xr:uid="{00000000-0005-0000-0000-0000AE090000}"/>
    <cellStyle name="40 % - Akzent2 4 4 2 2 2 2" xfId="5721" xr:uid="{00000000-0005-0000-0000-0000AF090000}"/>
    <cellStyle name="40 % - Akzent2 4 4 2 2 3" xfId="4601" xr:uid="{00000000-0005-0000-0000-0000B0090000}"/>
    <cellStyle name="40 % - Akzent2 4 4 2 3" xfId="1229" xr:uid="{00000000-0005-0000-0000-0000B1090000}"/>
    <cellStyle name="40 % - Akzent2 4 4 2 3 2" xfId="4042" xr:uid="{00000000-0005-0000-0000-0000B2090000}"/>
    <cellStyle name="40 % - Akzent2 4 4 2 4" xfId="2353" xr:uid="{00000000-0005-0000-0000-0000B3090000}"/>
    <cellStyle name="40 % - Akzent2 4 4 2 4 2" xfId="5162" xr:uid="{00000000-0005-0000-0000-0000B4090000}"/>
    <cellStyle name="40 % - Akzent2 4 4 2 5" xfId="3470" xr:uid="{00000000-0005-0000-0000-0000B5090000}"/>
    <cellStyle name="40 % - Akzent2 4 4 3" xfId="1515" xr:uid="{00000000-0005-0000-0000-0000B6090000}"/>
    <cellStyle name="40 % - Akzent2 4 4 3 2" xfId="2636" xr:uid="{00000000-0005-0000-0000-0000B7090000}"/>
    <cellStyle name="40 % - Akzent2 4 4 3 2 2" xfId="5445" xr:uid="{00000000-0005-0000-0000-0000B8090000}"/>
    <cellStyle name="40 % - Akzent2 4 4 3 3" xfId="4325" xr:uid="{00000000-0005-0000-0000-0000B9090000}"/>
    <cellStyle name="40 % - Akzent2 4 4 4" xfId="953" xr:uid="{00000000-0005-0000-0000-0000BA090000}"/>
    <cellStyle name="40 % - Akzent2 4 4 4 2" xfId="3766" xr:uid="{00000000-0005-0000-0000-0000BB090000}"/>
    <cellStyle name="40 % - Akzent2 4 4 5" xfId="2077" xr:uid="{00000000-0005-0000-0000-0000BC090000}"/>
    <cellStyle name="40 % - Akzent2 4 4 5 2" xfId="4886" xr:uid="{00000000-0005-0000-0000-0000BD090000}"/>
    <cellStyle name="40 % - Akzent2 4 4 6" xfId="3194" xr:uid="{00000000-0005-0000-0000-0000BE090000}"/>
    <cellStyle name="40 % - Akzent2 4 5" xfId="445" xr:uid="{00000000-0005-0000-0000-0000BF090000}"/>
    <cellStyle name="40 % - Akzent2 4 5 2" xfId="1585" xr:uid="{00000000-0005-0000-0000-0000C0090000}"/>
    <cellStyle name="40 % - Akzent2 4 5 2 2" xfId="2706" xr:uid="{00000000-0005-0000-0000-0000C1090000}"/>
    <cellStyle name="40 % - Akzent2 4 5 2 2 2" xfId="5515" xr:uid="{00000000-0005-0000-0000-0000C2090000}"/>
    <cellStyle name="40 % - Akzent2 4 5 2 3" xfId="4395" xr:uid="{00000000-0005-0000-0000-0000C3090000}"/>
    <cellStyle name="40 % - Akzent2 4 5 3" xfId="1023" xr:uid="{00000000-0005-0000-0000-0000C4090000}"/>
    <cellStyle name="40 % - Akzent2 4 5 3 2" xfId="3836" xr:uid="{00000000-0005-0000-0000-0000C5090000}"/>
    <cellStyle name="40 % - Akzent2 4 5 4" xfId="2147" xr:uid="{00000000-0005-0000-0000-0000C6090000}"/>
    <cellStyle name="40 % - Akzent2 4 5 4 2" xfId="4956" xr:uid="{00000000-0005-0000-0000-0000C7090000}"/>
    <cellStyle name="40 % - Akzent2 4 5 5" xfId="3264" xr:uid="{00000000-0005-0000-0000-0000C8090000}"/>
    <cellStyle name="40 % - Akzent2 4 6" xfId="1308" xr:uid="{00000000-0005-0000-0000-0000C9090000}"/>
    <cellStyle name="40 % - Akzent2 4 6 2" xfId="2430" xr:uid="{00000000-0005-0000-0000-0000CA090000}"/>
    <cellStyle name="40 % - Akzent2 4 6 2 2" xfId="5239" xr:uid="{00000000-0005-0000-0000-0000CB090000}"/>
    <cellStyle name="40 % - Akzent2 4 6 3" xfId="4119" xr:uid="{00000000-0005-0000-0000-0000CC090000}"/>
    <cellStyle name="40 % - Akzent2 4 7" xfId="747" xr:uid="{00000000-0005-0000-0000-0000CD090000}"/>
    <cellStyle name="40 % - Akzent2 4 7 2" xfId="3560" xr:uid="{00000000-0005-0000-0000-0000CE090000}"/>
    <cellStyle name="40 % - Akzent2 4 8" xfId="1871" xr:uid="{00000000-0005-0000-0000-0000CF090000}"/>
    <cellStyle name="40 % - Akzent2 4 8 2" xfId="4680" xr:uid="{00000000-0005-0000-0000-0000D0090000}"/>
    <cellStyle name="40 % - Akzent2 4 9" xfId="2988" xr:uid="{00000000-0005-0000-0000-0000D1090000}"/>
    <cellStyle name="40 % - Akzent2 5" xfId="158" xr:uid="{00000000-0005-0000-0000-0000D2090000}"/>
    <cellStyle name="40 % - Akzent2 5 2" xfId="479" xr:uid="{00000000-0005-0000-0000-0000D3090000}"/>
    <cellStyle name="40 % - Akzent2 5 2 2" xfId="1619" xr:uid="{00000000-0005-0000-0000-0000D4090000}"/>
    <cellStyle name="40 % - Akzent2 5 2 2 2" xfId="2740" xr:uid="{00000000-0005-0000-0000-0000D5090000}"/>
    <cellStyle name="40 % - Akzent2 5 2 2 2 2" xfId="5549" xr:uid="{00000000-0005-0000-0000-0000D6090000}"/>
    <cellStyle name="40 % - Akzent2 5 2 2 3" xfId="4429" xr:uid="{00000000-0005-0000-0000-0000D7090000}"/>
    <cellStyle name="40 % - Akzent2 5 2 3" xfId="1057" xr:uid="{00000000-0005-0000-0000-0000D8090000}"/>
    <cellStyle name="40 % - Akzent2 5 2 3 2" xfId="3870" xr:uid="{00000000-0005-0000-0000-0000D9090000}"/>
    <cellStyle name="40 % - Akzent2 5 2 4" xfId="2181" xr:uid="{00000000-0005-0000-0000-0000DA090000}"/>
    <cellStyle name="40 % - Akzent2 5 2 4 2" xfId="4990" xr:uid="{00000000-0005-0000-0000-0000DB090000}"/>
    <cellStyle name="40 % - Akzent2 5 2 5" xfId="3298" xr:uid="{00000000-0005-0000-0000-0000DC090000}"/>
    <cellStyle name="40 % - Akzent2 5 3" xfId="1342" xr:uid="{00000000-0005-0000-0000-0000DD090000}"/>
    <cellStyle name="40 % - Akzent2 5 3 2" xfId="2464" xr:uid="{00000000-0005-0000-0000-0000DE090000}"/>
    <cellStyle name="40 % - Akzent2 5 3 2 2" xfId="5273" xr:uid="{00000000-0005-0000-0000-0000DF090000}"/>
    <cellStyle name="40 % - Akzent2 5 3 3" xfId="4153" xr:uid="{00000000-0005-0000-0000-0000E0090000}"/>
    <cellStyle name="40 % - Akzent2 5 4" xfId="781" xr:uid="{00000000-0005-0000-0000-0000E1090000}"/>
    <cellStyle name="40 % - Akzent2 5 4 2" xfId="3594" xr:uid="{00000000-0005-0000-0000-0000E2090000}"/>
    <cellStyle name="40 % - Akzent2 5 5" xfId="1905" xr:uid="{00000000-0005-0000-0000-0000E3090000}"/>
    <cellStyle name="40 % - Akzent2 5 5 2" xfId="4714" xr:uid="{00000000-0005-0000-0000-0000E4090000}"/>
    <cellStyle name="40 % - Akzent2 5 6" xfId="3022" xr:uid="{00000000-0005-0000-0000-0000E5090000}"/>
    <cellStyle name="40 % - Akzent2 6" xfId="228" xr:uid="{00000000-0005-0000-0000-0000E6090000}"/>
    <cellStyle name="40 % - Akzent2 6 2" xfId="549" xr:uid="{00000000-0005-0000-0000-0000E7090000}"/>
    <cellStyle name="40 % - Akzent2 6 2 2" xfId="1689" xr:uid="{00000000-0005-0000-0000-0000E8090000}"/>
    <cellStyle name="40 % - Akzent2 6 2 2 2" xfId="2810" xr:uid="{00000000-0005-0000-0000-0000E9090000}"/>
    <cellStyle name="40 % - Akzent2 6 2 2 2 2" xfId="5619" xr:uid="{00000000-0005-0000-0000-0000EA090000}"/>
    <cellStyle name="40 % - Akzent2 6 2 2 3" xfId="4499" xr:uid="{00000000-0005-0000-0000-0000EB090000}"/>
    <cellStyle name="40 % - Akzent2 6 2 3" xfId="1127" xr:uid="{00000000-0005-0000-0000-0000EC090000}"/>
    <cellStyle name="40 % - Akzent2 6 2 3 2" xfId="3940" xr:uid="{00000000-0005-0000-0000-0000ED090000}"/>
    <cellStyle name="40 % - Akzent2 6 2 4" xfId="2251" xr:uid="{00000000-0005-0000-0000-0000EE090000}"/>
    <cellStyle name="40 % - Akzent2 6 2 4 2" xfId="5060" xr:uid="{00000000-0005-0000-0000-0000EF090000}"/>
    <cellStyle name="40 % - Akzent2 6 2 5" xfId="3368" xr:uid="{00000000-0005-0000-0000-0000F0090000}"/>
    <cellStyle name="40 % - Akzent2 6 3" xfId="1412" xr:uid="{00000000-0005-0000-0000-0000F1090000}"/>
    <cellStyle name="40 % - Akzent2 6 3 2" xfId="2534" xr:uid="{00000000-0005-0000-0000-0000F2090000}"/>
    <cellStyle name="40 % - Akzent2 6 3 2 2" xfId="5343" xr:uid="{00000000-0005-0000-0000-0000F3090000}"/>
    <cellStyle name="40 % - Akzent2 6 3 3" xfId="4223" xr:uid="{00000000-0005-0000-0000-0000F4090000}"/>
    <cellStyle name="40 % - Akzent2 6 4" xfId="851" xr:uid="{00000000-0005-0000-0000-0000F5090000}"/>
    <cellStyle name="40 % - Akzent2 6 4 2" xfId="3664" xr:uid="{00000000-0005-0000-0000-0000F6090000}"/>
    <cellStyle name="40 % - Akzent2 6 5" xfId="1975" xr:uid="{00000000-0005-0000-0000-0000F7090000}"/>
    <cellStyle name="40 % - Akzent2 6 5 2" xfId="4784" xr:uid="{00000000-0005-0000-0000-0000F8090000}"/>
    <cellStyle name="40 % - Akzent2 6 6" xfId="3092" xr:uid="{00000000-0005-0000-0000-0000F9090000}"/>
    <cellStyle name="40 % - Akzent2 7" xfId="297" xr:uid="{00000000-0005-0000-0000-0000FA090000}"/>
    <cellStyle name="40 % - Akzent2 7 2" xfId="618" xr:uid="{00000000-0005-0000-0000-0000FB090000}"/>
    <cellStyle name="40 % - Akzent2 7 2 2" xfId="1757" xr:uid="{00000000-0005-0000-0000-0000FC090000}"/>
    <cellStyle name="40 % - Akzent2 7 2 2 2" xfId="2878" xr:uid="{00000000-0005-0000-0000-0000FD090000}"/>
    <cellStyle name="40 % - Akzent2 7 2 2 2 2" xfId="5687" xr:uid="{00000000-0005-0000-0000-0000FE090000}"/>
    <cellStyle name="40 % - Akzent2 7 2 2 3" xfId="4567" xr:uid="{00000000-0005-0000-0000-0000FF090000}"/>
    <cellStyle name="40 % - Akzent2 7 2 3" xfId="1195" xr:uid="{00000000-0005-0000-0000-0000000A0000}"/>
    <cellStyle name="40 % - Akzent2 7 2 3 2" xfId="4008" xr:uid="{00000000-0005-0000-0000-0000010A0000}"/>
    <cellStyle name="40 % - Akzent2 7 2 4" xfId="2319" xr:uid="{00000000-0005-0000-0000-0000020A0000}"/>
    <cellStyle name="40 % - Akzent2 7 2 4 2" xfId="5128" xr:uid="{00000000-0005-0000-0000-0000030A0000}"/>
    <cellStyle name="40 % - Akzent2 7 2 5" xfId="3436" xr:uid="{00000000-0005-0000-0000-0000040A0000}"/>
    <cellStyle name="40 % - Akzent2 7 3" xfId="1481" xr:uid="{00000000-0005-0000-0000-0000050A0000}"/>
    <cellStyle name="40 % - Akzent2 7 3 2" xfId="2602" xr:uid="{00000000-0005-0000-0000-0000060A0000}"/>
    <cellStyle name="40 % - Akzent2 7 3 2 2" xfId="5411" xr:uid="{00000000-0005-0000-0000-0000070A0000}"/>
    <cellStyle name="40 % - Akzent2 7 3 3" xfId="4291" xr:uid="{00000000-0005-0000-0000-0000080A0000}"/>
    <cellStyle name="40 % - Akzent2 7 4" xfId="919" xr:uid="{00000000-0005-0000-0000-0000090A0000}"/>
    <cellStyle name="40 % - Akzent2 7 4 2" xfId="3732" xr:uid="{00000000-0005-0000-0000-00000A0A0000}"/>
    <cellStyle name="40 % - Akzent2 7 5" xfId="2043" xr:uid="{00000000-0005-0000-0000-00000B0A0000}"/>
    <cellStyle name="40 % - Akzent2 7 5 2" xfId="4852" xr:uid="{00000000-0005-0000-0000-00000C0A0000}"/>
    <cellStyle name="40 % - Akzent2 7 6" xfId="3160" xr:uid="{00000000-0005-0000-0000-00000D0A0000}"/>
    <cellStyle name="40 % - Akzent2 8" xfId="408" xr:uid="{00000000-0005-0000-0000-00000E0A0000}"/>
    <cellStyle name="40 % - Akzent2 8 2" xfId="1548" xr:uid="{00000000-0005-0000-0000-00000F0A0000}"/>
    <cellStyle name="40 % - Akzent2 8 2 2" xfId="2669" xr:uid="{00000000-0005-0000-0000-0000100A0000}"/>
    <cellStyle name="40 % - Akzent2 8 2 2 2" xfId="5478" xr:uid="{00000000-0005-0000-0000-0000110A0000}"/>
    <cellStyle name="40 % - Akzent2 8 2 3" xfId="4358" xr:uid="{00000000-0005-0000-0000-0000120A0000}"/>
    <cellStyle name="40 % - Akzent2 8 3" xfId="986" xr:uid="{00000000-0005-0000-0000-0000130A0000}"/>
    <cellStyle name="40 % - Akzent2 8 3 2" xfId="3799" xr:uid="{00000000-0005-0000-0000-0000140A0000}"/>
    <cellStyle name="40 % - Akzent2 8 4" xfId="2110" xr:uid="{00000000-0005-0000-0000-0000150A0000}"/>
    <cellStyle name="40 % - Akzent2 8 4 2" xfId="4919" xr:uid="{00000000-0005-0000-0000-0000160A0000}"/>
    <cellStyle name="40 % - Akzent2 8 5" xfId="3227" xr:uid="{00000000-0005-0000-0000-0000170A0000}"/>
    <cellStyle name="40 % - Akzent2 9" xfId="698" xr:uid="{00000000-0005-0000-0000-0000180A0000}"/>
    <cellStyle name="40 % - Akzent2 9 2" xfId="1269" xr:uid="{00000000-0005-0000-0000-0000190A0000}"/>
    <cellStyle name="40 % - Akzent2 9 2 2" xfId="4082" xr:uid="{00000000-0005-0000-0000-00001A0A0000}"/>
    <cellStyle name="40 % - Akzent2 9 3" xfId="2393" xr:uid="{00000000-0005-0000-0000-00001B0A0000}"/>
    <cellStyle name="40 % - Akzent2 9 3 2" xfId="5202" xr:uid="{00000000-0005-0000-0000-00001C0A0000}"/>
    <cellStyle name="40 % - Akzent2 9 4" xfId="3511" xr:uid="{00000000-0005-0000-0000-00001D0A0000}"/>
    <cellStyle name="40 % - Akzent3" xfId="27" builtinId="39" customBuiltin="1"/>
    <cellStyle name="40 % - Akzent3 10" xfId="712" xr:uid="{00000000-0005-0000-0000-00001F0A0000}"/>
    <cellStyle name="40 % - Akzent3 10 2" xfId="3525" xr:uid="{00000000-0005-0000-0000-0000200A0000}"/>
    <cellStyle name="40 % - Akzent3 11" xfId="1836" xr:uid="{00000000-0005-0000-0000-0000210A0000}"/>
    <cellStyle name="40 % - Akzent3 11 2" xfId="4645" xr:uid="{00000000-0005-0000-0000-0000220A0000}"/>
    <cellStyle name="40 % - Akzent3 12" xfId="2953" xr:uid="{00000000-0005-0000-0000-0000230A0000}"/>
    <cellStyle name="40 % - Akzent3 2" xfId="50" xr:uid="{00000000-0005-0000-0000-0000240A0000}"/>
    <cellStyle name="40 % - Akzent3 3" xfId="105" xr:uid="{00000000-0005-0000-0000-0000250A0000}"/>
    <cellStyle name="40 % - Akzent3 3 10" xfId="2971" xr:uid="{00000000-0005-0000-0000-0000260A0000}"/>
    <cellStyle name="40 % - Akzent3 3 2" xfId="140" xr:uid="{00000000-0005-0000-0000-0000270A0000}"/>
    <cellStyle name="40 % - Akzent3 3 2 2" xfId="209" xr:uid="{00000000-0005-0000-0000-0000280A0000}"/>
    <cellStyle name="40 % - Akzent3 3 2 2 2" xfId="530" xr:uid="{00000000-0005-0000-0000-0000290A0000}"/>
    <cellStyle name="40 % - Akzent3 3 2 2 2 2" xfId="1670" xr:uid="{00000000-0005-0000-0000-00002A0A0000}"/>
    <cellStyle name="40 % - Akzent3 3 2 2 2 2 2" xfId="2791" xr:uid="{00000000-0005-0000-0000-00002B0A0000}"/>
    <cellStyle name="40 % - Akzent3 3 2 2 2 2 2 2" xfId="5600" xr:uid="{00000000-0005-0000-0000-00002C0A0000}"/>
    <cellStyle name="40 % - Akzent3 3 2 2 2 2 3" xfId="4480" xr:uid="{00000000-0005-0000-0000-00002D0A0000}"/>
    <cellStyle name="40 % - Akzent3 3 2 2 2 3" xfId="1108" xr:uid="{00000000-0005-0000-0000-00002E0A0000}"/>
    <cellStyle name="40 % - Akzent3 3 2 2 2 3 2" xfId="3921" xr:uid="{00000000-0005-0000-0000-00002F0A0000}"/>
    <cellStyle name="40 % - Akzent3 3 2 2 2 4" xfId="2232" xr:uid="{00000000-0005-0000-0000-0000300A0000}"/>
    <cellStyle name="40 % - Akzent3 3 2 2 2 4 2" xfId="5041" xr:uid="{00000000-0005-0000-0000-0000310A0000}"/>
    <cellStyle name="40 % - Akzent3 3 2 2 2 5" xfId="3349" xr:uid="{00000000-0005-0000-0000-0000320A0000}"/>
    <cellStyle name="40 % - Akzent3 3 2 2 3" xfId="1393" xr:uid="{00000000-0005-0000-0000-0000330A0000}"/>
    <cellStyle name="40 % - Akzent3 3 2 2 3 2" xfId="2515" xr:uid="{00000000-0005-0000-0000-0000340A0000}"/>
    <cellStyle name="40 % - Akzent3 3 2 2 3 2 2" xfId="5324" xr:uid="{00000000-0005-0000-0000-0000350A0000}"/>
    <cellStyle name="40 % - Akzent3 3 2 2 3 3" xfId="4204" xr:uid="{00000000-0005-0000-0000-0000360A0000}"/>
    <cellStyle name="40 % - Akzent3 3 2 2 4" xfId="832" xr:uid="{00000000-0005-0000-0000-0000370A0000}"/>
    <cellStyle name="40 % - Akzent3 3 2 2 4 2" xfId="3645" xr:uid="{00000000-0005-0000-0000-0000380A0000}"/>
    <cellStyle name="40 % - Akzent3 3 2 2 5" xfId="1956" xr:uid="{00000000-0005-0000-0000-0000390A0000}"/>
    <cellStyle name="40 % - Akzent3 3 2 2 5 2" xfId="4765" xr:uid="{00000000-0005-0000-0000-00003A0A0000}"/>
    <cellStyle name="40 % - Akzent3 3 2 2 6" xfId="3073" xr:uid="{00000000-0005-0000-0000-00003B0A0000}"/>
    <cellStyle name="40 % - Akzent3 3 2 3" xfId="280" xr:uid="{00000000-0005-0000-0000-00003C0A0000}"/>
    <cellStyle name="40 % - Akzent3 3 2 3 2" xfId="601" xr:uid="{00000000-0005-0000-0000-00003D0A0000}"/>
    <cellStyle name="40 % - Akzent3 3 2 3 2 2" xfId="1740" xr:uid="{00000000-0005-0000-0000-00003E0A0000}"/>
    <cellStyle name="40 % - Akzent3 3 2 3 2 2 2" xfId="2861" xr:uid="{00000000-0005-0000-0000-00003F0A0000}"/>
    <cellStyle name="40 % - Akzent3 3 2 3 2 2 2 2" xfId="5670" xr:uid="{00000000-0005-0000-0000-0000400A0000}"/>
    <cellStyle name="40 % - Akzent3 3 2 3 2 2 3" xfId="4550" xr:uid="{00000000-0005-0000-0000-0000410A0000}"/>
    <cellStyle name="40 % - Akzent3 3 2 3 2 3" xfId="1178" xr:uid="{00000000-0005-0000-0000-0000420A0000}"/>
    <cellStyle name="40 % - Akzent3 3 2 3 2 3 2" xfId="3991" xr:uid="{00000000-0005-0000-0000-0000430A0000}"/>
    <cellStyle name="40 % - Akzent3 3 2 3 2 4" xfId="2302" xr:uid="{00000000-0005-0000-0000-0000440A0000}"/>
    <cellStyle name="40 % - Akzent3 3 2 3 2 4 2" xfId="5111" xr:uid="{00000000-0005-0000-0000-0000450A0000}"/>
    <cellStyle name="40 % - Akzent3 3 2 3 2 5" xfId="3419" xr:uid="{00000000-0005-0000-0000-0000460A0000}"/>
    <cellStyle name="40 % - Akzent3 3 2 3 3" xfId="1463" xr:uid="{00000000-0005-0000-0000-0000470A0000}"/>
    <cellStyle name="40 % - Akzent3 3 2 3 3 2" xfId="2585" xr:uid="{00000000-0005-0000-0000-0000480A0000}"/>
    <cellStyle name="40 % - Akzent3 3 2 3 3 2 2" xfId="5394" xr:uid="{00000000-0005-0000-0000-0000490A0000}"/>
    <cellStyle name="40 % - Akzent3 3 2 3 3 3" xfId="4274" xr:uid="{00000000-0005-0000-0000-00004A0A0000}"/>
    <cellStyle name="40 % - Akzent3 3 2 3 4" xfId="902" xr:uid="{00000000-0005-0000-0000-00004B0A0000}"/>
    <cellStyle name="40 % - Akzent3 3 2 3 4 2" xfId="3715" xr:uid="{00000000-0005-0000-0000-00004C0A0000}"/>
    <cellStyle name="40 % - Akzent3 3 2 3 5" xfId="2026" xr:uid="{00000000-0005-0000-0000-00004D0A0000}"/>
    <cellStyle name="40 % - Akzent3 3 2 3 5 2" xfId="4835" xr:uid="{00000000-0005-0000-0000-00004E0A0000}"/>
    <cellStyle name="40 % - Akzent3 3 2 3 6" xfId="3143" xr:uid="{00000000-0005-0000-0000-00004F0A0000}"/>
    <cellStyle name="40 % - Akzent3 3 2 4" xfId="348" xr:uid="{00000000-0005-0000-0000-0000500A0000}"/>
    <cellStyle name="40 % - Akzent3 3 2 4 2" xfId="669" xr:uid="{00000000-0005-0000-0000-0000510A0000}"/>
    <cellStyle name="40 % - Akzent3 3 2 4 2 2" xfId="1808" xr:uid="{00000000-0005-0000-0000-0000520A0000}"/>
    <cellStyle name="40 % - Akzent3 3 2 4 2 2 2" xfId="2929" xr:uid="{00000000-0005-0000-0000-0000530A0000}"/>
    <cellStyle name="40 % - Akzent3 3 2 4 2 2 2 2" xfId="5738" xr:uid="{00000000-0005-0000-0000-0000540A0000}"/>
    <cellStyle name="40 % - Akzent3 3 2 4 2 2 3" xfId="4618" xr:uid="{00000000-0005-0000-0000-0000550A0000}"/>
    <cellStyle name="40 % - Akzent3 3 2 4 2 3" xfId="1246" xr:uid="{00000000-0005-0000-0000-0000560A0000}"/>
    <cellStyle name="40 % - Akzent3 3 2 4 2 3 2" xfId="4059" xr:uid="{00000000-0005-0000-0000-0000570A0000}"/>
    <cellStyle name="40 % - Akzent3 3 2 4 2 4" xfId="2370" xr:uid="{00000000-0005-0000-0000-0000580A0000}"/>
    <cellStyle name="40 % - Akzent3 3 2 4 2 4 2" xfId="5179" xr:uid="{00000000-0005-0000-0000-0000590A0000}"/>
    <cellStyle name="40 % - Akzent3 3 2 4 2 5" xfId="3487" xr:uid="{00000000-0005-0000-0000-00005A0A0000}"/>
    <cellStyle name="40 % - Akzent3 3 2 4 3" xfId="1532" xr:uid="{00000000-0005-0000-0000-00005B0A0000}"/>
    <cellStyle name="40 % - Akzent3 3 2 4 3 2" xfId="2653" xr:uid="{00000000-0005-0000-0000-00005C0A0000}"/>
    <cellStyle name="40 % - Akzent3 3 2 4 3 2 2" xfId="5462" xr:uid="{00000000-0005-0000-0000-00005D0A0000}"/>
    <cellStyle name="40 % - Akzent3 3 2 4 3 3" xfId="4342" xr:uid="{00000000-0005-0000-0000-00005E0A0000}"/>
    <cellStyle name="40 % - Akzent3 3 2 4 4" xfId="970" xr:uid="{00000000-0005-0000-0000-00005F0A0000}"/>
    <cellStyle name="40 % - Akzent3 3 2 4 4 2" xfId="3783" xr:uid="{00000000-0005-0000-0000-0000600A0000}"/>
    <cellStyle name="40 % - Akzent3 3 2 4 5" xfId="2094" xr:uid="{00000000-0005-0000-0000-0000610A0000}"/>
    <cellStyle name="40 % - Akzent3 3 2 4 5 2" xfId="4903" xr:uid="{00000000-0005-0000-0000-0000620A0000}"/>
    <cellStyle name="40 % - Akzent3 3 2 4 6" xfId="3211" xr:uid="{00000000-0005-0000-0000-0000630A0000}"/>
    <cellStyle name="40 % - Akzent3 3 2 5" xfId="462" xr:uid="{00000000-0005-0000-0000-0000640A0000}"/>
    <cellStyle name="40 % - Akzent3 3 2 5 2" xfId="1602" xr:uid="{00000000-0005-0000-0000-0000650A0000}"/>
    <cellStyle name="40 % - Akzent3 3 2 5 2 2" xfId="2723" xr:uid="{00000000-0005-0000-0000-0000660A0000}"/>
    <cellStyle name="40 % - Akzent3 3 2 5 2 2 2" xfId="5532" xr:uid="{00000000-0005-0000-0000-0000670A0000}"/>
    <cellStyle name="40 % - Akzent3 3 2 5 2 3" xfId="4412" xr:uid="{00000000-0005-0000-0000-0000680A0000}"/>
    <cellStyle name="40 % - Akzent3 3 2 5 3" xfId="1040" xr:uid="{00000000-0005-0000-0000-0000690A0000}"/>
    <cellStyle name="40 % - Akzent3 3 2 5 3 2" xfId="3853" xr:uid="{00000000-0005-0000-0000-00006A0A0000}"/>
    <cellStyle name="40 % - Akzent3 3 2 5 4" xfId="2164" xr:uid="{00000000-0005-0000-0000-00006B0A0000}"/>
    <cellStyle name="40 % - Akzent3 3 2 5 4 2" xfId="4973" xr:uid="{00000000-0005-0000-0000-00006C0A0000}"/>
    <cellStyle name="40 % - Akzent3 3 2 5 5" xfId="3281" xr:uid="{00000000-0005-0000-0000-00006D0A0000}"/>
    <cellStyle name="40 % - Akzent3 3 2 6" xfId="1325" xr:uid="{00000000-0005-0000-0000-00006E0A0000}"/>
    <cellStyle name="40 % - Akzent3 3 2 6 2" xfId="2447" xr:uid="{00000000-0005-0000-0000-00006F0A0000}"/>
    <cellStyle name="40 % - Akzent3 3 2 6 2 2" xfId="5256" xr:uid="{00000000-0005-0000-0000-0000700A0000}"/>
    <cellStyle name="40 % - Akzent3 3 2 6 3" xfId="4136" xr:uid="{00000000-0005-0000-0000-0000710A0000}"/>
    <cellStyle name="40 % - Akzent3 3 2 7" xfId="764" xr:uid="{00000000-0005-0000-0000-0000720A0000}"/>
    <cellStyle name="40 % - Akzent3 3 2 7 2" xfId="3577" xr:uid="{00000000-0005-0000-0000-0000730A0000}"/>
    <cellStyle name="40 % - Akzent3 3 2 8" xfId="1888" xr:uid="{00000000-0005-0000-0000-0000740A0000}"/>
    <cellStyle name="40 % - Akzent3 3 2 8 2" xfId="4697" xr:uid="{00000000-0005-0000-0000-0000750A0000}"/>
    <cellStyle name="40 % - Akzent3 3 2 9" xfId="3005" xr:uid="{00000000-0005-0000-0000-0000760A0000}"/>
    <cellStyle name="40 % - Akzent3 3 3" xfId="175" xr:uid="{00000000-0005-0000-0000-0000770A0000}"/>
    <cellStyle name="40 % - Akzent3 3 3 2" xfId="496" xr:uid="{00000000-0005-0000-0000-0000780A0000}"/>
    <cellStyle name="40 % - Akzent3 3 3 2 2" xfId="1636" xr:uid="{00000000-0005-0000-0000-0000790A0000}"/>
    <cellStyle name="40 % - Akzent3 3 3 2 2 2" xfId="2757" xr:uid="{00000000-0005-0000-0000-00007A0A0000}"/>
    <cellStyle name="40 % - Akzent3 3 3 2 2 2 2" xfId="5566" xr:uid="{00000000-0005-0000-0000-00007B0A0000}"/>
    <cellStyle name="40 % - Akzent3 3 3 2 2 3" xfId="4446" xr:uid="{00000000-0005-0000-0000-00007C0A0000}"/>
    <cellStyle name="40 % - Akzent3 3 3 2 3" xfId="1074" xr:uid="{00000000-0005-0000-0000-00007D0A0000}"/>
    <cellStyle name="40 % - Akzent3 3 3 2 3 2" xfId="3887" xr:uid="{00000000-0005-0000-0000-00007E0A0000}"/>
    <cellStyle name="40 % - Akzent3 3 3 2 4" xfId="2198" xr:uid="{00000000-0005-0000-0000-00007F0A0000}"/>
    <cellStyle name="40 % - Akzent3 3 3 2 4 2" xfId="5007" xr:uid="{00000000-0005-0000-0000-0000800A0000}"/>
    <cellStyle name="40 % - Akzent3 3 3 2 5" xfId="3315" xr:uid="{00000000-0005-0000-0000-0000810A0000}"/>
    <cellStyle name="40 % - Akzent3 3 3 3" xfId="1359" xr:uid="{00000000-0005-0000-0000-0000820A0000}"/>
    <cellStyle name="40 % - Akzent3 3 3 3 2" xfId="2481" xr:uid="{00000000-0005-0000-0000-0000830A0000}"/>
    <cellStyle name="40 % - Akzent3 3 3 3 2 2" xfId="5290" xr:uid="{00000000-0005-0000-0000-0000840A0000}"/>
    <cellStyle name="40 % - Akzent3 3 3 3 3" xfId="4170" xr:uid="{00000000-0005-0000-0000-0000850A0000}"/>
    <cellStyle name="40 % - Akzent3 3 3 4" xfId="798" xr:uid="{00000000-0005-0000-0000-0000860A0000}"/>
    <cellStyle name="40 % - Akzent3 3 3 4 2" xfId="3611" xr:uid="{00000000-0005-0000-0000-0000870A0000}"/>
    <cellStyle name="40 % - Akzent3 3 3 5" xfId="1922" xr:uid="{00000000-0005-0000-0000-0000880A0000}"/>
    <cellStyle name="40 % - Akzent3 3 3 5 2" xfId="4731" xr:uid="{00000000-0005-0000-0000-0000890A0000}"/>
    <cellStyle name="40 % - Akzent3 3 3 6" xfId="3039" xr:uid="{00000000-0005-0000-0000-00008A0A0000}"/>
    <cellStyle name="40 % - Akzent3 3 4" xfId="245" xr:uid="{00000000-0005-0000-0000-00008B0A0000}"/>
    <cellStyle name="40 % - Akzent3 3 4 2" xfId="566" xr:uid="{00000000-0005-0000-0000-00008C0A0000}"/>
    <cellStyle name="40 % - Akzent3 3 4 2 2" xfId="1706" xr:uid="{00000000-0005-0000-0000-00008D0A0000}"/>
    <cellStyle name="40 % - Akzent3 3 4 2 2 2" xfId="2827" xr:uid="{00000000-0005-0000-0000-00008E0A0000}"/>
    <cellStyle name="40 % - Akzent3 3 4 2 2 2 2" xfId="5636" xr:uid="{00000000-0005-0000-0000-00008F0A0000}"/>
    <cellStyle name="40 % - Akzent3 3 4 2 2 3" xfId="4516" xr:uid="{00000000-0005-0000-0000-0000900A0000}"/>
    <cellStyle name="40 % - Akzent3 3 4 2 3" xfId="1144" xr:uid="{00000000-0005-0000-0000-0000910A0000}"/>
    <cellStyle name="40 % - Akzent3 3 4 2 3 2" xfId="3957" xr:uid="{00000000-0005-0000-0000-0000920A0000}"/>
    <cellStyle name="40 % - Akzent3 3 4 2 4" xfId="2268" xr:uid="{00000000-0005-0000-0000-0000930A0000}"/>
    <cellStyle name="40 % - Akzent3 3 4 2 4 2" xfId="5077" xr:uid="{00000000-0005-0000-0000-0000940A0000}"/>
    <cellStyle name="40 % - Akzent3 3 4 2 5" xfId="3385" xr:uid="{00000000-0005-0000-0000-0000950A0000}"/>
    <cellStyle name="40 % - Akzent3 3 4 3" xfId="1429" xr:uid="{00000000-0005-0000-0000-0000960A0000}"/>
    <cellStyle name="40 % - Akzent3 3 4 3 2" xfId="2551" xr:uid="{00000000-0005-0000-0000-0000970A0000}"/>
    <cellStyle name="40 % - Akzent3 3 4 3 2 2" xfId="5360" xr:uid="{00000000-0005-0000-0000-0000980A0000}"/>
    <cellStyle name="40 % - Akzent3 3 4 3 3" xfId="4240" xr:uid="{00000000-0005-0000-0000-0000990A0000}"/>
    <cellStyle name="40 % - Akzent3 3 4 4" xfId="868" xr:uid="{00000000-0005-0000-0000-00009A0A0000}"/>
    <cellStyle name="40 % - Akzent3 3 4 4 2" xfId="3681" xr:uid="{00000000-0005-0000-0000-00009B0A0000}"/>
    <cellStyle name="40 % - Akzent3 3 4 5" xfId="1992" xr:uid="{00000000-0005-0000-0000-00009C0A0000}"/>
    <cellStyle name="40 % - Akzent3 3 4 5 2" xfId="4801" xr:uid="{00000000-0005-0000-0000-00009D0A0000}"/>
    <cellStyle name="40 % - Akzent3 3 4 6" xfId="3109" xr:uid="{00000000-0005-0000-0000-00009E0A0000}"/>
    <cellStyle name="40 % - Akzent3 3 5" xfId="314" xr:uid="{00000000-0005-0000-0000-00009F0A0000}"/>
    <cellStyle name="40 % - Akzent3 3 5 2" xfId="635" xr:uid="{00000000-0005-0000-0000-0000A00A0000}"/>
    <cellStyle name="40 % - Akzent3 3 5 2 2" xfId="1774" xr:uid="{00000000-0005-0000-0000-0000A10A0000}"/>
    <cellStyle name="40 % - Akzent3 3 5 2 2 2" xfId="2895" xr:uid="{00000000-0005-0000-0000-0000A20A0000}"/>
    <cellStyle name="40 % - Akzent3 3 5 2 2 2 2" xfId="5704" xr:uid="{00000000-0005-0000-0000-0000A30A0000}"/>
    <cellStyle name="40 % - Akzent3 3 5 2 2 3" xfId="4584" xr:uid="{00000000-0005-0000-0000-0000A40A0000}"/>
    <cellStyle name="40 % - Akzent3 3 5 2 3" xfId="1212" xr:uid="{00000000-0005-0000-0000-0000A50A0000}"/>
    <cellStyle name="40 % - Akzent3 3 5 2 3 2" xfId="4025" xr:uid="{00000000-0005-0000-0000-0000A60A0000}"/>
    <cellStyle name="40 % - Akzent3 3 5 2 4" xfId="2336" xr:uid="{00000000-0005-0000-0000-0000A70A0000}"/>
    <cellStyle name="40 % - Akzent3 3 5 2 4 2" xfId="5145" xr:uid="{00000000-0005-0000-0000-0000A80A0000}"/>
    <cellStyle name="40 % - Akzent3 3 5 2 5" xfId="3453" xr:uid="{00000000-0005-0000-0000-0000A90A0000}"/>
    <cellStyle name="40 % - Akzent3 3 5 3" xfId="1498" xr:uid="{00000000-0005-0000-0000-0000AA0A0000}"/>
    <cellStyle name="40 % - Akzent3 3 5 3 2" xfId="2619" xr:uid="{00000000-0005-0000-0000-0000AB0A0000}"/>
    <cellStyle name="40 % - Akzent3 3 5 3 2 2" xfId="5428" xr:uid="{00000000-0005-0000-0000-0000AC0A0000}"/>
    <cellStyle name="40 % - Akzent3 3 5 3 3" xfId="4308" xr:uid="{00000000-0005-0000-0000-0000AD0A0000}"/>
    <cellStyle name="40 % - Akzent3 3 5 4" xfId="936" xr:uid="{00000000-0005-0000-0000-0000AE0A0000}"/>
    <cellStyle name="40 % - Akzent3 3 5 4 2" xfId="3749" xr:uid="{00000000-0005-0000-0000-0000AF0A0000}"/>
    <cellStyle name="40 % - Akzent3 3 5 5" xfId="2060" xr:uid="{00000000-0005-0000-0000-0000B00A0000}"/>
    <cellStyle name="40 % - Akzent3 3 5 5 2" xfId="4869" xr:uid="{00000000-0005-0000-0000-0000B10A0000}"/>
    <cellStyle name="40 % - Akzent3 3 5 6" xfId="3177" xr:uid="{00000000-0005-0000-0000-0000B20A0000}"/>
    <cellStyle name="40 % - Akzent3 3 6" xfId="428" xr:uid="{00000000-0005-0000-0000-0000B30A0000}"/>
    <cellStyle name="40 % - Akzent3 3 6 2" xfId="1568" xr:uid="{00000000-0005-0000-0000-0000B40A0000}"/>
    <cellStyle name="40 % - Akzent3 3 6 2 2" xfId="2689" xr:uid="{00000000-0005-0000-0000-0000B50A0000}"/>
    <cellStyle name="40 % - Akzent3 3 6 2 2 2" xfId="5498" xr:uid="{00000000-0005-0000-0000-0000B60A0000}"/>
    <cellStyle name="40 % - Akzent3 3 6 2 3" xfId="4378" xr:uid="{00000000-0005-0000-0000-0000B70A0000}"/>
    <cellStyle name="40 % - Akzent3 3 6 3" xfId="1006" xr:uid="{00000000-0005-0000-0000-0000B80A0000}"/>
    <cellStyle name="40 % - Akzent3 3 6 3 2" xfId="3819" xr:uid="{00000000-0005-0000-0000-0000B90A0000}"/>
    <cellStyle name="40 % - Akzent3 3 6 4" xfId="2130" xr:uid="{00000000-0005-0000-0000-0000BA0A0000}"/>
    <cellStyle name="40 % - Akzent3 3 6 4 2" xfId="4939" xr:uid="{00000000-0005-0000-0000-0000BB0A0000}"/>
    <cellStyle name="40 % - Akzent3 3 6 5" xfId="3247" xr:uid="{00000000-0005-0000-0000-0000BC0A0000}"/>
    <cellStyle name="40 % - Akzent3 3 7" xfId="1291" xr:uid="{00000000-0005-0000-0000-0000BD0A0000}"/>
    <cellStyle name="40 % - Akzent3 3 7 2" xfId="2413" xr:uid="{00000000-0005-0000-0000-0000BE0A0000}"/>
    <cellStyle name="40 % - Akzent3 3 7 2 2" xfId="5222" xr:uid="{00000000-0005-0000-0000-0000BF0A0000}"/>
    <cellStyle name="40 % - Akzent3 3 7 3" xfId="4102" xr:uid="{00000000-0005-0000-0000-0000C00A0000}"/>
    <cellStyle name="40 % - Akzent3 3 8" xfId="730" xr:uid="{00000000-0005-0000-0000-0000C10A0000}"/>
    <cellStyle name="40 % - Akzent3 3 8 2" xfId="3543" xr:uid="{00000000-0005-0000-0000-0000C20A0000}"/>
    <cellStyle name="40 % - Akzent3 3 9" xfId="1854" xr:uid="{00000000-0005-0000-0000-0000C30A0000}"/>
    <cellStyle name="40 % - Akzent3 3 9 2" xfId="4663" xr:uid="{00000000-0005-0000-0000-0000C40A0000}"/>
    <cellStyle name="40 % - Akzent3 4" xfId="125" xr:uid="{00000000-0005-0000-0000-0000C50A0000}"/>
    <cellStyle name="40 % - Akzent3 4 2" xfId="194" xr:uid="{00000000-0005-0000-0000-0000C60A0000}"/>
    <cellStyle name="40 % - Akzent3 4 2 2" xfId="515" xr:uid="{00000000-0005-0000-0000-0000C70A0000}"/>
    <cellStyle name="40 % - Akzent3 4 2 2 2" xfId="1655" xr:uid="{00000000-0005-0000-0000-0000C80A0000}"/>
    <cellStyle name="40 % - Akzent3 4 2 2 2 2" xfId="2776" xr:uid="{00000000-0005-0000-0000-0000C90A0000}"/>
    <cellStyle name="40 % - Akzent3 4 2 2 2 2 2" xfId="5585" xr:uid="{00000000-0005-0000-0000-0000CA0A0000}"/>
    <cellStyle name="40 % - Akzent3 4 2 2 2 3" xfId="4465" xr:uid="{00000000-0005-0000-0000-0000CB0A0000}"/>
    <cellStyle name="40 % - Akzent3 4 2 2 3" xfId="1093" xr:uid="{00000000-0005-0000-0000-0000CC0A0000}"/>
    <cellStyle name="40 % - Akzent3 4 2 2 3 2" xfId="3906" xr:uid="{00000000-0005-0000-0000-0000CD0A0000}"/>
    <cellStyle name="40 % - Akzent3 4 2 2 4" xfId="2217" xr:uid="{00000000-0005-0000-0000-0000CE0A0000}"/>
    <cellStyle name="40 % - Akzent3 4 2 2 4 2" xfId="5026" xr:uid="{00000000-0005-0000-0000-0000CF0A0000}"/>
    <cellStyle name="40 % - Akzent3 4 2 2 5" xfId="3334" xr:uid="{00000000-0005-0000-0000-0000D00A0000}"/>
    <cellStyle name="40 % - Akzent3 4 2 3" xfId="1378" xr:uid="{00000000-0005-0000-0000-0000D10A0000}"/>
    <cellStyle name="40 % - Akzent3 4 2 3 2" xfId="2500" xr:uid="{00000000-0005-0000-0000-0000D20A0000}"/>
    <cellStyle name="40 % - Akzent3 4 2 3 2 2" xfId="5309" xr:uid="{00000000-0005-0000-0000-0000D30A0000}"/>
    <cellStyle name="40 % - Akzent3 4 2 3 3" xfId="4189" xr:uid="{00000000-0005-0000-0000-0000D40A0000}"/>
    <cellStyle name="40 % - Akzent3 4 2 4" xfId="817" xr:uid="{00000000-0005-0000-0000-0000D50A0000}"/>
    <cellStyle name="40 % - Akzent3 4 2 4 2" xfId="3630" xr:uid="{00000000-0005-0000-0000-0000D60A0000}"/>
    <cellStyle name="40 % - Akzent3 4 2 5" xfId="1941" xr:uid="{00000000-0005-0000-0000-0000D70A0000}"/>
    <cellStyle name="40 % - Akzent3 4 2 5 2" xfId="4750" xr:uid="{00000000-0005-0000-0000-0000D80A0000}"/>
    <cellStyle name="40 % - Akzent3 4 2 6" xfId="3058" xr:uid="{00000000-0005-0000-0000-0000D90A0000}"/>
    <cellStyle name="40 % - Akzent3 4 3" xfId="265" xr:uid="{00000000-0005-0000-0000-0000DA0A0000}"/>
    <cellStyle name="40 % - Akzent3 4 3 2" xfId="586" xr:uid="{00000000-0005-0000-0000-0000DB0A0000}"/>
    <cellStyle name="40 % - Akzent3 4 3 2 2" xfId="1725" xr:uid="{00000000-0005-0000-0000-0000DC0A0000}"/>
    <cellStyle name="40 % - Akzent3 4 3 2 2 2" xfId="2846" xr:uid="{00000000-0005-0000-0000-0000DD0A0000}"/>
    <cellStyle name="40 % - Akzent3 4 3 2 2 2 2" xfId="5655" xr:uid="{00000000-0005-0000-0000-0000DE0A0000}"/>
    <cellStyle name="40 % - Akzent3 4 3 2 2 3" xfId="4535" xr:uid="{00000000-0005-0000-0000-0000DF0A0000}"/>
    <cellStyle name="40 % - Akzent3 4 3 2 3" xfId="1163" xr:uid="{00000000-0005-0000-0000-0000E00A0000}"/>
    <cellStyle name="40 % - Akzent3 4 3 2 3 2" xfId="3976" xr:uid="{00000000-0005-0000-0000-0000E10A0000}"/>
    <cellStyle name="40 % - Akzent3 4 3 2 4" xfId="2287" xr:uid="{00000000-0005-0000-0000-0000E20A0000}"/>
    <cellStyle name="40 % - Akzent3 4 3 2 4 2" xfId="5096" xr:uid="{00000000-0005-0000-0000-0000E30A0000}"/>
    <cellStyle name="40 % - Akzent3 4 3 2 5" xfId="3404" xr:uid="{00000000-0005-0000-0000-0000E40A0000}"/>
    <cellStyle name="40 % - Akzent3 4 3 3" xfId="1448" xr:uid="{00000000-0005-0000-0000-0000E50A0000}"/>
    <cellStyle name="40 % - Akzent3 4 3 3 2" xfId="2570" xr:uid="{00000000-0005-0000-0000-0000E60A0000}"/>
    <cellStyle name="40 % - Akzent3 4 3 3 2 2" xfId="5379" xr:uid="{00000000-0005-0000-0000-0000E70A0000}"/>
    <cellStyle name="40 % - Akzent3 4 3 3 3" xfId="4259" xr:uid="{00000000-0005-0000-0000-0000E80A0000}"/>
    <cellStyle name="40 % - Akzent3 4 3 4" xfId="887" xr:uid="{00000000-0005-0000-0000-0000E90A0000}"/>
    <cellStyle name="40 % - Akzent3 4 3 4 2" xfId="3700" xr:uid="{00000000-0005-0000-0000-0000EA0A0000}"/>
    <cellStyle name="40 % - Akzent3 4 3 5" xfId="2011" xr:uid="{00000000-0005-0000-0000-0000EB0A0000}"/>
    <cellStyle name="40 % - Akzent3 4 3 5 2" xfId="4820" xr:uid="{00000000-0005-0000-0000-0000EC0A0000}"/>
    <cellStyle name="40 % - Akzent3 4 3 6" xfId="3128" xr:uid="{00000000-0005-0000-0000-0000ED0A0000}"/>
    <cellStyle name="40 % - Akzent3 4 4" xfId="333" xr:uid="{00000000-0005-0000-0000-0000EE0A0000}"/>
    <cellStyle name="40 % - Akzent3 4 4 2" xfId="654" xr:uid="{00000000-0005-0000-0000-0000EF0A0000}"/>
    <cellStyle name="40 % - Akzent3 4 4 2 2" xfId="1793" xr:uid="{00000000-0005-0000-0000-0000F00A0000}"/>
    <cellStyle name="40 % - Akzent3 4 4 2 2 2" xfId="2914" xr:uid="{00000000-0005-0000-0000-0000F10A0000}"/>
    <cellStyle name="40 % - Akzent3 4 4 2 2 2 2" xfId="5723" xr:uid="{00000000-0005-0000-0000-0000F20A0000}"/>
    <cellStyle name="40 % - Akzent3 4 4 2 2 3" xfId="4603" xr:uid="{00000000-0005-0000-0000-0000F30A0000}"/>
    <cellStyle name="40 % - Akzent3 4 4 2 3" xfId="1231" xr:uid="{00000000-0005-0000-0000-0000F40A0000}"/>
    <cellStyle name="40 % - Akzent3 4 4 2 3 2" xfId="4044" xr:uid="{00000000-0005-0000-0000-0000F50A0000}"/>
    <cellStyle name="40 % - Akzent3 4 4 2 4" xfId="2355" xr:uid="{00000000-0005-0000-0000-0000F60A0000}"/>
    <cellStyle name="40 % - Akzent3 4 4 2 4 2" xfId="5164" xr:uid="{00000000-0005-0000-0000-0000F70A0000}"/>
    <cellStyle name="40 % - Akzent3 4 4 2 5" xfId="3472" xr:uid="{00000000-0005-0000-0000-0000F80A0000}"/>
    <cellStyle name="40 % - Akzent3 4 4 3" xfId="1517" xr:uid="{00000000-0005-0000-0000-0000F90A0000}"/>
    <cellStyle name="40 % - Akzent3 4 4 3 2" xfId="2638" xr:uid="{00000000-0005-0000-0000-0000FA0A0000}"/>
    <cellStyle name="40 % - Akzent3 4 4 3 2 2" xfId="5447" xr:uid="{00000000-0005-0000-0000-0000FB0A0000}"/>
    <cellStyle name="40 % - Akzent3 4 4 3 3" xfId="4327" xr:uid="{00000000-0005-0000-0000-0000FC0A0000}"/>
    <cellStyle name="40 % - Akzent3 4 4 4" xfId="955" xr:uid="{00000000-0005-0000-0000-0000FD0A0000}"/>
    <cellStyle name="40 % - Akzent3 4 4 4 2" xfId="3768" xr:uid="{00000000-0005-0000-0000-0000FE0A0000}"/>
    <cellStyle name="40 % - Akzent3 4 4 5" xfId="2079" xr:uid="{00000000-0005-0000-0000-0000FF0A0000}"/>
    <cellStyle name="40 % - Akzent3 4 4 5 2" xfId="4888" xr:uid="{00000000-0005-0000-0000-0000000B0000}"/>
    <cellStyle name="40 % - Akzent3 4 4 6" xfId="3196" xr:uid="{00000000-0005-0000-0000-0000010B0000}"/>
    <cellStyle name="40 % - Akzent3 4 5" xfId="447" xr:uid="{00000000-0005-0000-0000-0000020B0000}"/>
    <cellStyle name="40 % - Akzent3 4 5 2" xfId="1587" xr:uid="{00000000-0005-0000-0000-0000030B0000}"/>
    <cellStyle name="40 % - Akzent3 4 5 2 2" xfId="2708" xr:uid="{00000000-0005-0000-0000-0000040B0000}"/>
    <cellStyle name="40 % - Akzent3 4 5 2 2 2" xfId="5517" xr:uid="{00000000-0005-0000-0000-0000050B0000}"/>
    <cellStyle name="40 % - Akzent3 4 5 2 3" xfId="4397" xr:uid="{00000000-0005-0000-0000-0000060B0000}"/>
    <cellStyle name="40 % - Akzent3 4 5 3" xfId="1025" xr:uid="{00000000-0005-0000-0000-0000070B0000}"/>
    <cellStyle name="40 % - Akzent3 4 5 3 2" xfId="3838" xr:uid="{00000000-0005-0000-0000-0000080B0000}"/>
    <cellStyle name="40 % - Akzent3 4 5 4" xfId="2149" xr:uid="{00000000-0005-0000-0000-0000090B0000}"/>
    <cellStyle name="40 % - Akzent3 4 5 4 2" xfId="4958" xr:uid="{00000000-0005-0000-0000-00000A0B0000}"/>
    <cellStyle name="40 % - Akzent3 4 5 5" xfId="3266" xr:uid="{00000000-0005-0000-0000-00000B0B0000}"/>
    <cellStyle name="40 % - Akzent3 4 6" xfId="1310" xr:uid="{00000000-0005-0000-0000-00000C0B0000}"/>
    <cellStyle name="40 % - Akzent3 4 6 2" xfId="2432" xr:uid="{00000000-0005-0000-0000-00000D0B0000}"/>
    <cellStyle name="40 % - Akzent3 4 6 2 2" xfId="5241" xr:uid="{00000000-0005-0000-0000-00000E0B0000}"/>
    <cellStyle name="40 % - Akzent3 4 6 3" xfId="4121" xr:uid="{00000000-0005-0000-0000-00000F0B0000}"/>
    <cellStyle name="40 % - Akzent3 4 7" xfId="749" xr:uid="{00000000-0005-0000-0000-0000100B0000}"/>
    <cellStyle name="40 % - Akzent3 4 7 2" xfId="3562" xr:uid="{00000000-0005-0000-0000-0000110B0000}"/>
    <cellStyle name="40 % - Akzent3 4 8" xfId="1873" xr:uid="{00000000-0005-0000-0000-0000120B0000}"/>
    <cellStyle name="40 % - Akzent3 4 8 2" xfId="4682" xr:uid="{00000000-0005-0000-0000-0000130B0000}"/>
    <cellStyle name="40 % - Akzent3 4 9" xfId="2990" xr:uid="{00000000-0005-0000-0000-0000140B0000}"/>
    <cellStyle name="40 % - Akzent3 5" xfId="160" xr:uid="{00000000-0005-0000-0000-0000150B0000}"/>
    <cellStyle name="40 % - Akzent3 5 2" xfId="481" xr:uid="{00000000-0005-0000-0000-0000160B0000}"/>
    <cellStyle name="40 % - Akzent3 5 2 2" xfId="1621" xr:uid="{00000000-0005-0000-0000-0000170B0000}"/>
    <cellStyle name="40 % - Akzent3 5 2 2 2" xfId="2742" xr:uid="{00000000-0005-0000-0000-0000180B0000}"/>
    <cellStyle name="40 % - Akzent3 5 2 2 2 2" xfId="5551" xr:uid="{00000000-0005-0000-0000-0000190B0000}"/>
    <cellStyle name="40 % - Akzent3 5 2 2 3" xfId="4431" xr:uid="{00000000-0005-0000-0000-00001A0B0000}"/>
    <cellStyle name="40 % - Akzent3 5 2 3" xfId="1059" xr:uid="{00000000-0005-0000-0000-00001B0B0000}"/>
    <cellStyle name="40 % - Akzent3 5 2 3 2" xfId="3872" xr:uid="{00000000-0005-0000-0000-00001C0B0000}"/>
    <cellStyle name="40 % - Akzent3 5 2 4" xfId="2183" xr:uid="{00000000-0005-0000-0000-00001D0B0000}"/>
    <cellStyle name="40 % - Akzent3 5 2 4 2" xfId="4992" xr:uid="{00000000-0005-0000-0000-00001E0B0000}"/>
    <cellStyle name="40 % - Akzent3 5 2 5" xfId="3300" xr:uid="{00000000-0005-0000-0000-00001F0B0000}"/>
    <cellStyle name="40 % - Akzent3 5 3" xfId="1344" xr:uid="{00000000-0005-0000-0000-0000200B0000}"/>
    <cellStyle name="40 % - Akzent3 5 3 2" xfId="2466" xr:uid="{00000000-0005-0000-0000-0000210B0000}"/>
    <cellStyle name="40 % - Akzent3 5 3 2 2" xfId="5275" xr:uid="{00000000-0005-0000-0000-0000220B0000}"/>
    <cellStyle name="40 % - Akzent3 5 3 3" xfId="4155" xr:uid="{00000000-0005-0000-0000-0000230B0000}"/>
    <cellStyle name="40 % - Akzent3 5 4" xfId="783" xr:uid="{00000000-0005-0000-0000-0000240B0000}"/>
    <cellStyle name="40 % - Akzent3 5 4 2" xfId="3596" xr:uid="{00000000-0005-0000-0000-0000250B0000}"/>
    <cellStyle name="40 % - Akzent3 5 5" xfId="1907" xr:uid="{00000000-0005-0000-0000-0000260B0000}"/>
    <cellStyle name="40 % - Akzent3 5 5 2" xfId="4716" xr:uid="{00000000-0005-0000-0000-0000270B0000}"/>
    <cellStyle name="40 % - Akzent3 5 6" xfId="3024" xr:uid="{00000000-0005-0000-0000-0000280B0000}"/>
    <cellStyle name="40 % - Akzent3 6" xfId="230" xr:uid="{00000000-0005-0000-0000-0000290B0000}"/>
    <cellStyle name="40 % - Akzent3 6 2" xfId="551" xr:uid="{00000000-0005-0000-0000-00002A0B0000}"/>
    <cellStyle name="40 % - Akzent3 6 2 2" xfId="1691" xr:uid="{00000000-0005-0000-0000-00002B0B0000}"/>
    <cellStyle name="40 % - Akzent3 6 2 2 2" xfId="2812" xr:uid="{00000000-0005-0000-0000-00002C0B0000}"/>
    <cellStyle name="40 % - Akzent3 6 2 2 2 2" xfId="5621" xr:uid="{00000000-0005-0000-0000-00002D0B0000}"/>
    <cellStyle name="40 % - Akzent3 6 2 2 3" xfId="4501" xr:uid="{00000000-0005-0000-0000-00002E0B0000}"/>
    <cellStyle name="40 % - Akzent3 6 2 3" xfId="1129" xr:uid="{00000000-0005-0000-0000-00002F0B0000}"/>
    <cellStyle name="40 % - Akzent3 6 2 3 2" xfId="3942" xr:uid="{00000000-0005-0000-0000-0000300B0000}"/>
    <cellStyle name="40 % - Akzent3 6 2 4" xfId="2253" xr:uid="{00000000-0005-0000-0000-0000310B0000}"/>
    <cellStyle name="40 % - Akzent3 6 2 4 2" xfId="5062" xr:uid="{00000000-0005-0000-0000-0000320B0000}"/>
    <cellStyle name="40 % - Akzent3 6 2 5" xfId="3370" xr:uid="{00000000-0005-0000-0000-0000330B0000}"/>
    <cellStyle name="40 % - Akzent3 6 3" xfId="1414" xr:uid="{00000000-0005-0000-0000-0000340B0000}"/>
    <cellStyle name="40 % - Akzent3 6 3 2" xfId="2536" xr:uid="{00000000-0005-0000-0000-0000350B0000}"/>
    <cellStyle name="40 % - Akzent3 6 3 2 2" xfId="5345" xr:uid="{00000000-0005-0000-0000-0000360B0000}"/>
    <cellStyle name="40 % - Akzent3 6 3 3" xfId="4225" xr:uid="{00000000-0005-0000-0000-0000370B0000}"/>
    <cellStyle name="40 % - Akzent3 6 4" xfId="853" xr:uid="{00000000-0005-0000-0000-0000380B0000}"/>
    <cellStyle name="40 % - Akzent3 6 4 2" xfId="3666" xr:uid="{00000000-0005-0000-0000-0000390B0000}"/>
    <cellStyle name="40 % - Akzent3 6 5" xfId="1977" xr:uid="{00000000-0005-0000-0000-00003A0B0000}"/>
    <cellStyle name="40 % - Akzent3 6 5 2" xfId="4786" xr:uid="{00000000-0005-0000-0000-00003B0B0000}"/>
    <cellStyle name="40 % - Akzent3 6 6" xfId="3094" xr:uid="{00000000-0005-0000-0000-00003C0B0000}"/>
    <cellStyle name="40 % - Akzent3 7" xfId="299" xr:uid="{00000000-0005-0000-0000-00003D0B0000}"/>
    <cellStyle name="40 % - Akzent3 7 2" xfId="620" xr:uid="{00000000-0005-0000-0000-00003E0B0000}"/>
    <cellStyle name="40 % - Akzent3 7 2 2" xfId="1759" xr:uid="{00000000-0005-0000-0000-00003F0B0000}"/>
    <cellStyle name="40 % - Akzent3 7 2 2 2" xfId="2880" xr:uid="{00000000-0005-0000-0000-0000400B0000}"/>
    <cellStyle name="40 % - Akzent3 7 2 2 2 2" xfId="5689" xr:uid="{00000000-0005-0000-0000-0000410B0000}"/>
    <cellStyle name="40 % - Akzent3 7 2 2 3" xfId="4569" xr:uid="{00000000-0005-0000-0000-0000420B0000}"/>
    <cellStyle name="40 % - Akzent3 7 2 3" xfId="1197" xr:uid="{00000000-0005-0000-0000-0000430B0000}"/>
    <cellStyle name="40 % - Akzent3 7 2 3 2" xfId="4010" xr:uid="{00000000-0005-0000-0000-0000440B0000}"/>
    <cellStyle name="40 % - Akzent3 7 2 4" xfId="2321" xr:uid="{00000000-0005-0000-0000-0000450B0000}"/>
    <cellStyle name="40 % - Akzent3 7 2 4 2" xfId="5130" xr:uid="{00000000-0005-0000-0000-0000460B0000}"/>
    <cellStyle name="40 % - Akzent3 7 2 5" xfId="3438" xr:uid="{00000000-0005-0000-0000-0000470B0000}"/>
    <cellStyle name="40 % - Akzent3 7 3" xfId="1483" xr:uid="{00000000-0005-0000-0000-0000480B0000}"/>
    <cellStyle name="40 % - Akzent3 7 3 2" xfId="2604" xr:uid="{00000000-0005-0000-0000-0000490B0000}"/>
    <cellStyle name="40 % - Akzent3 7 3 2 2" xfId="5413" xr:uid="{00000000-0005-0000-0000-00004A0B0000}"/>
    <cellStyle name="40 % - Akzent3 7 3 3" xfId="4293" xr:uid="{00000000-0005-0000-0000-00004B0B0000}"/>
    <cellStyle name="40 % - Akzent3 7 4" xfId="921" xr:uid="{00000000-0005-0000-0000-00004C0B0000}"/>
    <cellStyle name="40 % - Akzent3 7 4 2" xfId="3734" xr:uid="{00000000-0005-0000-0000-00004D0B0000}"/>
    <cellStyle name="40 % - Akzent3 7 5" xfId="2045" xr:uid="{00000000-0005-0000-0000-00004E0B0000}"/>
    <cellStyle name="40 % - Akzent3 7 5 2" xfId="4854" xr:uid="{00000000-0005-0000-0000-00004F0B0000}"/>
    <cellStyle name="40 % - Akzent3 7 6" xfId="3162" xr:uid="{00000000-0005-0000-0000-0000500B0000}"/>
    <cellStyle name="40 % - Akzent3 8" xfId="410" xr:uid="{00000000-0005-0000-0000-0000510B0000}"/>
    <cellStyle name="40 % - Akzent3 8 2" xfId="1550" xr:uid="{00000000-0005-0000-0000-0000520B0000}"/>
    <cellStyle name="40 % - Akzent3 8 2 2" xfId="2671" xr:uid="{00000000-0005-0000-0000-0000530B0000}"/>
    <cellStyle name="40 % - Akzent3 8 2 2 2" xfId="5480" xr:uid="{00000000-0005-0000-0000-0000540B0000}"/>
    <cellStyle name="40 % - Akzent3 8 2 3" xfId="4360" xr:uid="{00000000-0005-0000-0000-0000550B0000}"/>
    <cellStyle name="40 % - Akzent3 8 3" xfId="988" xr:uid="{00000000-0005-0000-0000-0000560B0000}"/>
    <cellStyle name="40 % - Akzent3 8 3 2" xfId="3801" xr:uid="{00000000-0005-0000-0000-0000570B0000}"/>
    <cellStyle name="40 % - Akzent3 8 4" xfId="2112" xr:uid="{00000000-0005-0000-0000-0000580B0000}"/>
    <cellStyle name="40 % - Akzent3 8 4 2" xfId="4921" xr:uid="{00000000-0005-0000-0000-0000590B0000}"/>
    <cellStyle name="40 % - Akzent3 8 5" xfId="3229" xr:uid="{00000000-0005-0000-0000-00005A0B0000}"/>
    <cellStyle name="40 % - Akzent3 9" xfId="700" xr:uid="{00000000-0005-0000-0000-00005B0B0000}"/>
    <cellStyle name="40 % - Akzent3 9 2" xfId="1271" xr:uid="{00000000-0005-0000-0000-00005C0B0000}"/>
    <cellStyle name="40 % - Akzent3 9 2 2" xfId="4084" xr:uid="{00000000-0005-0000-0000-00005D0B0000}"/>
    <cellStyle name="40 % - Akzent3 9 3" xfId="2395" xr:uid="{00000000-0005-0000-0000-00005E0B0000}"/>
    <cellStyle name="40 % - Akzent3 9 3 2" xfId="5204" xr:uid="{00000000-0005-0000-0000-00005F0B0000}"/>
    <cellStyle name="40 % - Akzent3 9 4" xfId="3513" xr:uid="{00000000-0005-0000-0000-0000600B0000}"/>
    <cellStyle name="40 % - Akzent4" xfId="31" builtinId="43" customBuiltin="1"/>
    <cellStyle name="40 % - Akzent4 10" xfId="714" xr:uid="{00000000-0005-0000-0000-0000620B0000}"/>
    <cellStyle name="40 % - Akzent4 10 2" xfId="3527" xr:uid="{00000000-0005-0000-0000-0000630B0000}"/>
    <cellStyle name="40 % - Akzent4 11" xfId="1838" xr:uid="{00000000-0005-0000-0000-0000640B0000}"/>
    <cellStyle name="40 % - Akzent4 11 2" xfId="4647" xr:uid="{00000000-0005-0000-0000-0000650B0000}"/>
    <cellStyle name="40 % - Akzent4 12" xfId="2955" xr:uid="{00000000-0005-0000-0000-0000660B0000}"/>
    <cellStyle name="40 % - Akzent4 2" xfId="51" xr:uid="{00000000-0005-0000-0000-0000670B0000}"/>
    <cellStyle name="40 % - Akzent4 3" xfId="107" xr:uid="{00000000-0005-0000-0000-0000680B0000}"/>
    <cellStyle name="40 % - Akzent4 3 10" xfId="2973" xr:uid="{00000000-0005-0000-0000-0000690B0000}"/>
    <cellStyle name="40 % - Akzent4 3 2" xfId="142" xr:uid="{00000000-0005-0000-0000-00006A0B0000}"/>
    <cellStyle name="40 % - Akzent4 3 2 2" xfId="211" xr:uid="{00000000-0005-0000-0000-00006B0B0000}"/>
    <cellStyle name="40 % - Akzent4 3 2 2 2" xfId="532" xr:uid="{00000000-0005-0000-0000-00006C0B0000}"/>
    <cellStyle name="40 % - Akzent4 3 2 2 2 2" xfId="1672" xr:uid="{00000000-0005-0000-0000-00006D0B0000}"/>
    <cellStyle name="40 % - Akzent4 3 2 2 2 2 2" xfId="2793" xr:uid="{00000000-0005-0000-0000-00006E0B0000}"/>
    <cellStyle name="40 % - Akzent4 3 2 2 2 2 2 2" xfId="5602" xr:uid="{00000000-0005-0000-0000-00006F0B0000}"/>
    <cellStyle name="40 % - Akzent4 3 2 2 2 2 3" xfId="4482" xr:uid="{00000000-0005-0000-0000-0000700B0000}"/>
    <cellStyle name="40 % - Akzent4 3 2 2 2 3" xfId="1110" xr:uid="{00000000-0005-0000-0000-0000710B0000}"/>
    <cellStyle name="40 % - Akzent4 3 2 2 2 3 2" xfId="3923" xr:uid="{00000000-0005-0000-0000-0000720B0000}"/>
    <cellStyle name="40 % - Akzent4 3 2 2 2 4" xfId="2234" xr:uid="{00000000-0005-0000-0000-0000730B0000}"/>
    <cellStyle name="40 % - Akzent4 3 2 2 2 4 2" xfId="5043" xr:uid="{00000000-0005-0000-0000-0000740B0000}"/>
    <cellStyle name="40 % - Akzent4 3 2 2 2 5" xfId="3351" xr:uid="{00000000-0005-0000-0000-0000750B0000}"/>
    <cellStyle name="40 % - Akzent4 3 2 2 3" xfId="1395" xr:uid="{00000000-0005-0000-0000-0000760B0000}"/>
    <cellStyle name="40 % - Akzent4 3 2 2 3 2" xfId="2517" xr:uid="{00000000-0005-0000-0000-0000770B0000}"/>
    <cellStyle name="40 % - Akzent4 3 2 2 3 2 2" xfId="5326" xr:uid="{00000000-0005-0000-0000-0000780B0000}"/>
    <cellStyle name="40 % - Akzent4 3 2 2 3 3" xfId="4206" xr:uid="{00000000-0005-0000-0000-0000790B0000}"/>
    <cellStyle name="40 % - Akzent4 3 2 2 4" xfId="834" xr:uid="{00000000-0005-0000-0000-00007A0B0000}"/>
    <cellStyle name="40 % - Akzent4 3 2 2 4 2" xfId="3647" xr:uid="{00000000-0005-0000-0000-00007B0B0000}"/>
    <cellStyle name="40 % - Akzent4 3 2 2 5" xfId="1958" xr:uid="{00000000-0005-0000-0000-00007C0B0000}"/>
    <cellStyle name="40 % - Akzent4 3 2 2 5 2" xfId="4767" xr:uid="{00000000-0005-0000-0000-00007D0B0000}"/>
    <cellStyle name="40 % - Akzent4 3 2 2 6" xfId="3075" xr:uid="{00000000-0005-0000-0000-00007E0B0000}"/>
    <cellStyle name="40 % - Akzent4 3 2 3" xfId="282" xr:uid="{00000000-0005-0000-0000-00007F0B0000}"/>
    <cellStyle name="40 % - Akzent4 3 2 3 2" xfId="603" xr:uid="{00000000-0005-0000-0000-0000800B0000}"/>
    <cellStyle name="40 % - Akzent4 3 2 3 2 2" xfId="1742" xr:uid="{00000000-0005-0000-0000-0000810B0000}"/>
    <cellStyle name="40 % - Akzent4 3 2 3 2 2 2" xfId="2863" xr:uid="{00000000-0005-0000-0000-0000820B0000}"/>
    <cellStyle name="40 % - Akzent4 3 2 3 2 2 2 2" xfId="5672" xr:uid="{00000000-0005-0000-0000-0000830B0000}"/>
    <cellStyle name="40 % - Akzent4 3 2 3 2 2 3" xfId="4552" xr:uid="{00000000-0005-0000-0000-0000840B0000}"/>
    <cellStyle name="40 % - Akzent4 3 2 3 2 3" xfId="1180" xr:uid="{00000000-0005-0000-0000-0000850B0000}"/>
    <cellStyle name="40 % - Akzent4 3 2 3 2 3 2" xfId="3993" xr:uid="{00000000-0005-0000-0000-0000860B0000}"/>
    <cellStyle name="40 % - Akzent4 3 2 3 2 4" xfId="2304" xr:uid="{00000000-0005-0000-0000-0000870B0000}"/>
    <cellStyle name="40 % - Akzent4 3 2 3 2 4 2" xfId="5113" xr:uid="{00000000-0005-0000-0000-0000880B0000}"/>
    <cellStyle name="40 % - Akzent4 3 2 3 2 5" xfId="3421" xr:uid="{00000000-0005-0000-0000-0000890B0000}"/>
    <cellStyle name="40 % - Akzent4 3 2 3 3" xfId="1465" xr:uid="{00000000-0005-0000-0000-00008A0B0000}"/>
    <cellStyle name="40 % - Akzent4 3 2 3 3 2" xfId="2587" xr:uid="{00000000-0005-0000-0000-00008B0B0000}"/>
    <cellStyle name="40 % - Akzent4 3 2 3 3 2 2" xfId="5396" xr:uid="{00000000-0005-0000-0000-00008C0B0000}"/>
    <cellStyle name="40 % - Akzent4 3 2 3 3 3" xfId="4276" xr:uid="{00000000-0005-0000-0000-00008D0B0000}"/>
    <cellStyle name="40 % - Akzent4 3 2 3 4" xfId="904" xr:uid="{00000000-0005-0000-0000-00008E0B0000}"/>
    <cellStyle name="40 % - Akzent4 3 2 3 4 2" xfId="3717" xr:uid="{00000000-0005-0000-0000-00008F0B0000}"/>
    <cellStyle name="40 % - Akzent4 3 2 3 5" xfId="2028" xr:uid="{00000000-0005-0000-0000-0000900B0000}"/>
    <cellStyle name="40 % - Akzent4 3 2 3 5 2" xfId="4837" xr:uid="{00000000-0005-0000-0000-0000910B0000}"/>
    <cellStyle name="40 % - Akzent4 3 2 3 6" xfId="3145" xr:uid="{00000000-0005-0000-0000-0000920B0000}"/>
    <cellStyle name="40 % - Akzent4 3 2 4" xfId="350" xr:uid="{00000000-0005-0000-0000-0000930B0000}"/>
    <cellStyle name="40 % - Akzent4 3 2 4 2" xfId="671" xr:uid="{00000000-0005-0000-0000-0000940B0000}"/>
    <cellStyle name="40 % - Akzent4 3 2 4 2 2" xfId="1810" xr:uid="{00000000-0005-0000-0000-0000950B0000}"/>
    <cellStyle name="40 % - Akzent4 3 2 4 2 2 2" xfId="2931" xr:uid="{00000000-0005-0000-0000-0000960B0000}"/>
    <cellStyle name="40 % - Akzent4 3 2 4 2 2 2 2" xfId="5740" xr:uid="{00000000-0005-0000-0000-0000970B0000}"/>
    <cellStyle name="40 % - Akzent4 3 2 4 2 2 3" xfId="4620" xr:uid="{00000000-0005-0000-0000-0000980B0000}"/>
    <cellStyle name="40 % - Akzent4 3 2 4 2 3" xfId="1248" xr:uid="{00000000-0005-0000-0000-0000990B0000}"/>
    <cellStyle name="40 % - Akzent4 3 2 4 2 3 2" xfId="4061" xr:uid="{00000000-0005-0000-0000-00009A0B0000}"/>
    <cellStyle name="40 % - Akzent4 3 2 4 2 4" xfId="2372" xr:uid="{00000000-0005-0000-0000-00009B0B0000}"/>
    <cellStyle name="40 % - Akzent4 3 2 4 2 4 2" xfId="5181" xr:uid="{00000000-0005-0000-0000-00009C0B0000}"/>
    <cellStyle name="40 % - Akzent4 3 2 4 2 5" xfId="3489" xr:uid="{00000000-0005-0000-0000-00009D0B0000}"/>
    <cellStyle name="40 % - Akzent4 3 2 4 3" xfId="1534" xr:uid="{00000000-0005-0000-0000-00009E0B0000}"/>
    <cellStyle name="40 % - Akzent4 3 2 4 3 2" xfId="2655" xr:uid="{00000000-0005-0000-0000-00009F0B0000}"/>
    <cellStyle name="40 % - Akzent4 3 2 4 3 2 2" xfId="5464" xr:uid="{00000000-0005-0000-0000-0000A00B0000}"/>
    <cellStyle name="40 % - Akzent4 3 2 4 3 3" xfId="4344" xr:uid="{00000000-0005-0000-0000-0000A10B0000}"/>
    <cellStyle name="40 % - Akzent4 3 2 4 4" xfId="972" xr:uid="{00000000-0005-0000-0000-0000A20B0000}"/>
    <cellStyle name="40 % - Akzent4 3 2 4 4 2" xfId="3785" xr:uid="{00000000-0005-0000-0000-0000A30B0000}"/>
    <cellStyle name="40 % - Akzent4 3 2 4 5" xfId="2096" xr:uid="{00000000-0005-0000-0000-0000A40B0000}"/>
    <cellStyle name="40 % - Akzent4 3 2 4 5 2" xfId="4905" xr:uid="{00000000-0005-0000-0000-0000A50B0000}"/>
    <cellStyle name="40 % - Akzent4 3 2 4 6" xfId="3213" xr:uid="{00000000-0005-0000-0000-0000A60B0000}"/>
    <cellStyle name="40 % - Akzent4 3 2 5" xfId="464" xr:uid="{00000000-0005-0000-0000-0000A70B0000}"/>
    <cellStyle name="40 % - Akzent4 3 2 5 2" xfId="1604" xr:uid="{00000000-0005-0000-0000-0000A80B0000}"/>
    <cellStyle name="40 % - Akzent4 3 2 5 2 2" xfId="2725" xr:uid="{00000000-0005-0000-0000-0000A90B0000}"/>
    <cellStyle name="40 % - Akzent4 3 2 5 2 2 2" xfId="5534" xr:uid="{00000000-0005-0000-0000-0000AA0B0000}"/>
    <cellStyle name="40 % - Akzent4 3 2 5 2 3" xfId="4414" xr:uid="{00000000-0005-0000-0000-0000AB0B0000}"/>
    <cellStyle name="40 % - Akzent4 3 2 5 3" xfId="1042" xr:uid="{00000000-0005-0000-0000-0000AC0B0000}"/>
    <cellStyle name="40 % - Akzent4 3 2 5 3 2" xfId="3855" xr:uid="{00000000-0005-0000-0000-0000AD0B0000}"/>
    <cellStyle name="40 % - Akzent4 3 2 5 4" xfId="2166" xr:uid="{00000000-0005-0000-0000-0000AE0B0000}"/>
    <cellStyle name="40 % - Akzent4 3 2 5 4 2" xfId="4975" xr:uid="{00000000-0005-0000-0000-0000AF0B0000}"/>
    <cellStyle name="40 % - Akzent4 3 2 5 5" xfId="3283" xr:uid="{00000000-0005-0000-0000-0000B00B0000}"/>
    <cellStyle name="40 % - Akzent4 3 2 6" xfId="1327" xr:uid="{00000000-0005-0000-0000-0000B10B0000}"/>
    <cellStyle name="40 % - Akzent4 3 2 6 2" xfId="2449" xr:uid="{00000000-0005-0000-0000-0000B20B0000}"/>
    <cellStyle name="40 % - Akzent4 3 2 6 2 2" xfId="5258" xr:uid="{00000000-0005-0000-0000-0000B30B0000}"/>
    <cellStyle name="40 % - Akzent4 3 2 6 3" xfId="4138" xr:uid="{00000000-0005-0000-0000-0000B40B0000}"/>
    <cellStyle name="40 % - Akzent4 3 2 7" xfId="766" xr:uid="{00000000-0005-0000-0000-0000B50B0000}"/>
    <cellStyle name="40 % - Akzent4 3 2 7 2" xfId="3579" xr:uid="{00000000-0005-0000-0000-0000B60B0000}"/>
    <cellStyle name="40 % - Akzent4 3 2 8" xfId="1890" xr:uid="{00000000-0005-0000-0000-0000B70B0000}"/>
    <cellStyle name="40 % - Akzent4 3 2 8 2" xfId="4699" xr:uid="{00000000-0005-0000-0000-0000B80B0000}"/>
    <cellStyle name="40 % - Akzent4 3 2 9" xfId="3007" xr:uid="{00000000-0005-0000-0000-0000B90B0000}"/>
    <cellStyle name="40 % - Akzent4 3 3" xfId="177" xr:uid="{00000000-0005-0000-0000-0000BA0B0000}"/>
    <cellStyle name="40 % - Akzent4 3 3 2" xfId="498" xr:uid="{00000000-0005-0000-0000-0000BB0B0000}"/>
    <cellStyle name="40 % - Akzent4 3 3 2 2" xfId="1638" xr:uid="{00000000-0005-0000-0000-0000BC0B0000}"/>
    <cellStyle name="40 % - Akzent4 3 3 2 2 2" xfId="2759" xr:uid="{00000000-0005-0000-0000-0000BD0B0000}"/>
    <cellStyle name="40 % - Akzent4 3 3 2 2 2 2" xfId="5568" xr:uid="{00000000-0005-0000-0000-0000BE0B0000}"/>
    <cellStyle name="40 % - Akzent4 3 3 2 2 3" xfId="4448" xr:uid="{00000000-0005-0000-0000-0000BF0B0000}"/>
    <cellStyle name="40 % - Akzent4 3 3 2 3" xfId="1076" xr:uid="{00000000-0005-0000-0000-0000C00B0000}"/>
    <cellStyle name="40 % - Akzent4 3 3 2 3 2" xfId="3889" xr:uid="{00000000-0005-0000-0000-0000C10B0000}"/>
    <cellStyle name="40 % - Akzent4 3 3 2 4" xfId="2200" xr:uid="{00000000-0005-0000-0000-0000C20B0000}"/>
    <cellStyle name="40 % - Akzent4 3 3 2 4 2" xfId="5009" xr:uid="{00000000-0005-0000-0000-0000C30B0000}"/>
    <cellStyle name="40 % - Akzent4 3 3 2 5" xfId="3317" xr:uid="{00000000-0005-0000-0000-0000C40B0000}"/>
    <cellStyle name="40 % - Akzent4 3 3 3" xfId="1361" xr:uid="{00000000-0005-0000-0000-0000C50B0000}"/>
    <cellStyle name="40 % - Akzent4 3 3 3 2" xfId="2483" xr:uid="{00000000-0005-0000-0000-0000C60B0000}"/>
    <cellStyle name="40 % - Akzent4 3 3 3 2 2" xfId="5292" xr:uid="{00000000-0005-0000-0000-0000C70B0000}"/>
    <cellStyle name="40 % - Akzent4 3 3 3 3" xfId="4172" xr:uid="{00000000-0005-0000-0000-0000C80B0000}"/>
    <cellStyle name="40 % - Akzent4 3 3 4" xfId="800" xr:uid="{00000000-0005-0000-0000-0000C90B0000}"/>
    <cellStyle name="40 % - Akzent4 3 3 4 2" xfId="3613" xr:uid="{00000000-0005-0000-0000-0000CA0B0000}"/>
    <cellStyle name="40 % - Akzent4 3 3 5" xfId="1924" xr:uid="{00000000-0005-0000-0000-0000CB0B0000}"/>
    <cellStyle name="40 % - Akzent4 3 3 5 2" xfId="4733" xr:uid="{00000000-0005-0000-0000-0000CC0B0000}"/>
    <cellStyle name="40 % - Akzent4 3 3 6" xfId="3041" xr:uid="{00000000-0005-0000-0000-0000CD0B0000}"/>
    <cellStyle name="40 % - Akzent4 3 4" xfId="247" xr:uid="{00000000-0005-0000-0000-0000CE0B0000}"/>
    <cellStyle name="40 % - Akzent4 3 4 2" xfId="568" xr:uid="{00000000-0005-0000-0000-0000CF0B0000}"/>
    <cellStyle name="40 % - Akzent4 3 4 2 2" xfId="1708" xr:uid="{00000000-0005-0000-0000-0000D00B0000}"/>
    <cellStyle name="40 % - Akzent4 3 4 2 2 2" xfId="2829" xr:uid="{00000000-0005-0000-0000-0000D10B0000}"/>
    <cellStyle name="40 % - Akzent4 3 4 2 2 2 2" xfId="5638" xr:uid="{00000000-0005-0000-0000-0000D20B0000}"/>
    <cellStyle name="40 % - Akzent4 3 4 2 2 3" xfId="4518" xr:uid="{00000000-0005-0000-0000-0000D30B0000}"/>
    <cellStyle name="40 % - Akzent4 3 4 2 3" xfId="1146" xr:uid="{00000000-0005-0000-0000-0000D40B0000}"/>
    <cellStyle name="40 % - Akzent4 3 4 2 3 2" xfId="3959" xr:uid="{00000000-0005-0000-0000-0000D50B0000}"/>
    <cellStyle name="40 % - Akzent4 3 4 2 4" xfId="2270" xr:uid="{00000000-0005-0000-0000-0000D60B0000}"/>
    <cellStyle name="40 % - Akzent4 3 4 2 4 2" xfId="5079" xr:uid="{00000000-0005-0000-0000-0000D70B0000}"/>
    <cellStyle name="40 % - Akzent4 3 4 2 5" xfId="3387" xr:uid="{00000000-0005-0000-0000-0000D80B0000}"/>
    <cellStyle name="40 % - Akzent4 3 4 3" xfId="1431" xr:uid="{00000000-0005-0000-0000-0000D90B0000}"/>
    <cellStyle name="40 % - Akzent4 3 4 3 2" xfId="2553" xr:uid="{00000000-0005-0000-0000-0000DA0B0000}"/>
    <cellStyle name="40 % - Akzent4 3 4 3 2 2" xfId="5362" xr:uid="{00000000-0005-0000-0000-0000DB0B0000}"/>
    <cellStyle name="40 % - Akzent4 3 4 3 3" xfId="4242" xr:uid="{00000000-0005-0000-0000-0000DC0B0000}"/>
    <cellStyle name="40 % - Akzent4 3 4 4" xfId="870" xr:uid="{00000000-0005-0000-0000-0000DD0B0000}"/>
    <cellStyle name="40 % - Akzent4 3 4 4 2" xfId="3683" xr:uid="{00000000-0005-0000-0000-0000DE0B0000}"/>
    <cellStyle name="40 % - Akzent4 3 4 5" xfId="1994" xr:uid="{00000000-0005-0000-0000-0000DF0B0000}"/>
    <cellStyle name="40 % - Akzent4 3 4 5 2" xfId="4803" xr:uid="{00000000-0005-0000-0000-0000E00B0000}"/>
    <cellStyle name="40 % - Akzent4 3 4 6" xfId="3111" xr:uid="{00000000-0005-0000-0000-0000E10B0000}"/>
    <cellStyle name="40 % - Akzent4 3 5" xfId="316" xr:uid="{00000000-0005-0000-0000-0000E20B0000}"/>
    <cellStyle name="40 % - Akzent4 3 5 2" xfId="637" xr:uid="{00000000-0005-0000-0000-0000E30B0000}"/>
    <cellStyle name="40 % - Akzent4 3 5 2 2" xfId="1776" xr:uid="{00000000-0005-0000-0000-0000E40B0000}"/>
    <cellStyle name="40 % - Akzent4 3 5 2 2 2" xfId="2897" xr:uid="{00000000-0005-0000-0000-0000E50B0000}"/>
    <cellStyle name="40 % - Akzent4 3 5 2 2 2 2" xfId="5706" xr:uid="{00000000-0005-0000-0000-0000E60B0000}"/>
    <cellStyle name="40 % - Akzent4 3 5 2 2 3" xfId="4586" xr:uid="{00000000-0005-0000-0000-0000E70B0000}"/>
    <cellStyle name="40 % - Akzent4 3 5 2 3" xfId="1214" xr:uid="{00000000-0005-0000-0000-0000E80B0000}"/>
    <cellStyle name="40 % - Akzent4 3 5 2 3 2" xfId="4027" xr:uid="{00000000-0005-0000-0000-0000E90B0000}"/>
    <cellStyle name="40 % - Akzent4 3 5 2 4" xfId="2338" xr:uid="{00000000-0005-0000-0000-0000EA0B0000}"/>
    <cellStyle name="40 % - Akzent4 3 5 2 4 2" xfId="5147" xr:uid="{00000000-0005-0000-0000-0000EB0B0000}"/>
    <cellStyle name="40 % - Akzent4 3 5 2 5" xfId="3455" xr:uid="{00000000-0005-0000-0000-0000EC0B0000}"/>
    <cellStyle name="40 % - Akzent4 3 5 3" xfId="1500" xr:uid="{00000000-0005-0000-0000-0000ED0B0000}"/>
    <cellStyle name="40 % - Akzent4 3 5 3 2" xfId="2621" xr:uid="{00000000-0005-0000-0000-0000EE0B0000}"/>
    <cellStyle name="40 % - Akzent4 3 5 3 2 2" xfId="5430" xr:uid="{00000000-0005-0000-0000-0000EF0B0000}"/>
    <cellStyle name="40 % - Akzent4 3 5 3 3" xfId="4310" xr:uid="{00000000-0005-0000-0000-0000F00B0000}"/>
    <cellStyle name="40 % - Akzent4 3 5 4" xfId="938" xr:uid="{00000000-0005-0000-0000-0000F10B0000}"/>
    <cellStyle name="40 % - Akzent4 3 5 4 2" xfId="3751" xr:uid="{00000000-0005-0000-0000-0000F20B0000}"/>
    <cellStyle name="40 % - Akzent4 3 5 5" xfId="2062" xr:uid="{00000000-0005-0000-0000-0000F30B0000}"/>
    <cellStyle name="40 % - Akzent4 3 5 5 2" xfId="4871" xr:uid="{00000000-0005-0000-0000-0000F40B0000}"/>
    <cellStyle name="40 % - Akzent4 3 5 6" xfId="3179" xr:uid="{00000000-0005-0000-0000-0000F50B0000}"/>
    <cellStyle name="40 % - Akzent4 3 6" xfId="430" xr:uid="{00000000-0005-0000-0000-0000F60B0000}"/>
    <cellStyle name="40 % - Akzent4 3 6 2" xfId="1570" xr:uid="{00000000-0005-0000-0000-0000F70B0000}"/>
    <cellStyle name="40 % - Akzent4 3 6 2 2" xfId="2691" xr:uid="{00000000-0005-0000-0000-0000F80B0000}"/>
    <cellStyle name="40 % - Akzent4 3 6 2 2 2" xfId="5500" xr:uid="{00000000-0005-0000-0000-0000F90B0000}"/>
    <cellStyle name="40 % - Akzent4 3 6 2 3" xfId="4380" xr:uid="{00000000-0005-0000-0000-0000FA0B0000}"/>
    <cellStyle name="40 % - Akzent4 3 6 3" xfId="1008" xr:uid="{00000000-0005-0000-0000-0000FB0B0000}"/>
    <cellStyle name="40 % - Akzent4 3 6 3 2" xfId="3821" xr:uid="{00000000-0005-0000-0000-0000FC0B0000}"/>
    <cellStyle name="40 % - Akzent4 3 6 4" xfId="2132" xr:uid="{00000000-0005-0000-0000-0000FD0B0000}"/>
    <cellStyle name="40 % - Akzent4 3 6 4 2" xfId="4941" xr:uid="{00000000-0005-0000-0000-0000FE0B0000}"/>
    <cellStyle name="40 % - Akzent4 3 6 5" xfId="3249" xr:uid="{00000000-0005-0000-0000-0000FF0B0000}"/>
    <cellStyle name="40 % - Akzent4 3 7" xfId="1293" xr:uid="{00000000-0005-0000-0000-0000000C0000}"/>
    <cellStyle name="40 % - Akzent4 3 7 2" xfId="2415" xr:uid="{00000000-0005-0000-0000-0000010C0000}"/>
    <cellStyle name="40 % - Akzent4 3 7 2 2" xfId="5224" xr:uid="{00000000-0005-0000-0000-0000020C0000}"/>
    <cellStyle name="40 % - Akzent4 3 7 3" xfId="4104" xr:uid="{00000000-0005-0000-0000-0000030C0000}"/>
    <cellStyle name="40 % - Akzent4 3 8" xfId="732" xr:uid="{00000000-0005-0000-0000-0000040C0000}"/>
    <cellStyle name="40 % - Akzent4 3 8 2" xfId="3545" xr:uid="{00000000-0005-0000-0000-0000050C0000}"/>
    <cellStyle name="40 % - Akzent4 3 9" xfId="1856" xr:uid="{00000000-0005-0000-0000-0000060C0000}"/>
    <cellStyle name="40 % - Akzent4 3 9 2" xfId="4665" xr:uid="{00000000-0005-0000-0000-0000070C0000}"/>
    <cellStyle name="40 % - Akzent4 4" xfId="127" xr:uid="{00000000-0005-0000-0000-0000080C0000}"/>
    <cellStyle name="40 % - Akzent4 4 2" xfId="196" xr:uid="{00000000-0005-0000-0000-0000090C0000}"/>
    <cellStyle name="40 % - Akzent4 4 2 2" xfId="517" xr:uid="{00000000-0005-0000-0000-00000A0C0000}"/>
    <cellStyle name="40 % - Akzent4 4 2 2 2" xfId="1657" xr:uid="{00000000-0005-0000-0000-00000B0C0000}"/>
    <cellStyle name="40 % - Akzent4 4 2 2 2 2" xfId="2778" xr:uid="{00000000-0005-0000-0000-00000C0C0000}"/>
    <cellStyle name="40 % - Akzent4 4 2 2 2 2 2" xfId="5587" xr:uid="{00000000-0005-0000-0000-00000D0C0000}"/>
    <cellStyle name="40 % - Akzent4 4 2 2 2 3" xfId="4467" xr:uid="{00000000-0005-0000-0000-00000E0C0000}"/>
    <cellStyle name="40 % - Akzent4 4 2 2 3" xfId="1095" xr:uid="{00000000-0005-0000-0000-00000F0C0000}"/>
    <cellStyle name="40 % - Akzent4 4 2 2 3 2" xfId="3908" xr:uid="{00000000-0005-0000-0000-0000100C0000}"/>
    <cellStyle name="40 % - Akzent4 4 2 2 4" xfId="2219" xr:uid="{00000000-0005-0000-0000-0000110C0000}"/>
    <cellStyle name="40 % - Akzent4 4 2 2 4 2" xfId="5028" xr:uid="{00000000-0005-0000-0000-0000120C0000}"/>
    <cellStyle name="40 % - Akzent4 4 2 2 5" xfId="3336" xr:uid="{00000000-0005-0000-0000-0000130C0000}"/>
    <cellStyle name="40 % - Akzent4 4 2 3" xfId="1380" xr:uid="{00000000-0005-0000-0000-0000140C0000}"/>
    <cellStyle name="40 % - Akzent4 4 2 3 2" xfId="2502" xr:uid="{00000000-0005-0000-0000-0000150C0000}"/>
    <cellStyle name="40 % - Akzent4 4 2 3 2 2" xfId="5311" xr:uid="{00000000-0005-0000-0000-0000160C0000}"/>
    <cellStyle name="40 % - Akzent4 4 2 3 3" xfId="4191" xr:uid="{00000000-0005-0000-0000-0000170C0000}"/>
    <cellStyle name="40 % - Akzent4 4 2 4" xfId="819" xr:uid="{00000000-0005-0000-0000-0000180C0000}"/>
    <cellStyle name="40 % - Akzent4 4 2 4 2" xfId="3632" xr:uid="{00000000-0005-0000-0000-0000190C0000}"/>
    <cellStyle name="40 % - Akzent4 4 2 5" xfId="1943" xr:uid="{00000000-0005-0000-0000-00001A0C0000}"/>
    <cellStyle name="40 % - Akzent4 4 2 5 2" xfId="4752" xr:uid="{00000000-0005-0000-0000-00001B0C0000}"/>
    <cellStyle name="40 % - Akzent4 4 2 6" xfId="3060" xr:uid="{00000000-0005-0000-0000-00001C0C0000}"/>
    <cellStyle name="40 % - Akzent4 4 3" xfId="267" xr:uid="{00000000-0005-0000-0000-00001D0C0000}"/>
    <cellStyle name="40 % - Akzent4 4 3 2" xfId="588" xr:uid="{00000000-0005-0000-0000-00001E0C0000}"/>
    <cellStyle name="40 % - Akzent4 4 3 2 2" xfId="1727" xr:uid="{00000000-0005-0000-0000-00001F0C0000}"/>
    <cellStyle name="40 % - Akzent4 4 3 2 2 2" xfId="2848" xr:uid="{00000000-0005-0000-0000-0000200C0000}"/>
    <cellStyle name="40 % - Akzent4 4 3 2 2 2 2" xfId="5657" xr:uid="{00000000-0005-0000-0000-0000210C0000}"/>
    <cellStyle name="40 % - Akzent4 4 3 2 2 3" xfId="4537" xr:uid="{00000000-0005-0000-0000-0000220C0000}"/>
    <cellStyle name="40 % - Akzent4 4 3 2 3" xfId="1165" xr:uid="{00000000-0005-0000-0000-0000230C0000}"/>
    <cellStyle name="40 % - Akzent4 4 3 2 3 2" xfId="3978" xr:uid="{00000000-0005-0000-0000-0000240C0000}"/>
    <cellStyle name="40 % - Akzent4 4 3 2 4" xfId="2289" xr:uid="{00000000-0005-0000-0000-0000250C0000}"/>
    <cellStyle name="40 % - Akzent4 4 3 2 4 2" xfId="5098" xr:uid="{00000000-0005-0000-0000-0000260C0000}"/>
    <cellStyle name="40 % - Akzent4 4 3 2 5" xfId="3406" xr:uid="{00000000-0005-0000-0000-0000270C0000}"/>
    <cellStyle name="40 % - Akzent4 4 3 3" xfId="1450" xr:uid="{00000000-0005-0000-0000-0000280C0000}"/>
    <cellStyle name="40 % - Akzent4 4 3 3 2" xfId="2572" xr:uid="{00000000-0005-0000-0000-0000290C0000}"/>
    <cellStyle name="40 % - Akzent4 4 3 3 2 2" xfId="5381" xr:uid="{00000000-0005-0000-0000-00002A0C0000}"/>
    <cellStyle name="40 % - Akzent4 4 3 3 3" xfId="4261" xr:uid="{00000000-0005-0000-0000-00002B0C0000}"/>
    <cellStyle name="40 % - Akzent4 4 3 4" xfId="889" xr:uid="{00000000-0005-0000-0000-00002C0C0000}"/>
    <cellStyle name="40 % - Akzent4 4 3 4 2" xfId="3702" xr:uid="{00000000-0005-0000-0000-00002D0C0000}"/>
    <cellStyle name="40 % - Akzent4 4 3 5" xfId="2013" xr:uid="{00000000-0005-0000-0000-00002E0C0000}"/>
    <cellStyle name="40 % - Akzent4 4 3 5 2" xfId="4822" xr:uid="{00000000-0005-0000-0000-00002F0C0000}"/>
    <cellStyle name="40 % - Akzent4 4 3 6" xfId="3130" xr:uid="{00000000-0005-0000-0000-0000300C0000}"/>
    <cellStyle name="40 % - Akzent4 4 4" xfId="335" xr:uid="{00000000-0005-0000-0000-0000310C0000}"/>
    <cellStyle name="40 % - Akzent4 4 4 2" xfId="656" xr:uid="{00000000-0005-0000-0000-0000320C0000}"/>
    <cellStyle name="40 % - Akzent4 4 4 2 2" xfId="1795" xr:uid="{00000000-0005-0000-0000-0000330C0000}"/>
    <cellStyle name="40 % - Akzent4 4 4 2 2 2" xfId="2916" xr:uid="{00000000-0005-0000-0000-0000340C0000}"/>
    <cellStyle name="40 % - Akzent4 4 4 2 2 2 2" xfId="5725" xr:uid="{00000000-0005-0000-0000-0000350C0000}"/>
    <cellStyle name="40 % - Akzent4 4 4 2 2 3" xfId="4605" xr:uid="{00000000-0005-0000-0000-0000360C0000}"/>
    <cellStyle name="40 % - Akzent4 4 4 2 3" xfId="1233" xr:uid="{00000000-0005-0000-0000-0000370C0000}"/>
    <cellStyle name="40 % - Akzent4 4 4 2 3 2" xfId="4046" xr:uid="{00000000-0005-0000-0000-0000380C0000}"/>
    <cellStyle name="40 % - Akzent4 4 4 2 4" xfId="2357" xr:uid="{00000000-0005-0000-0000-0000390C0000}"/>
    <cellStyle name="40 % - Akzent4 4 4 2 4 2" xfId="5166" xr:uid="{00000000-0005-0000-0000-00003A0C0000}"/>
    <cellStyle name="40 % - Akzent4 4 4 2 5" xfId="3474" xr:uid="{00000000-0005-0000-0000-00003B0C0000}"/>
    <cellStyle name="40 % - Akzent4 4 4 3" xfId="1519" xr:uid="{00000000-0005-0000-0000-00003C0C0000}"/>
    <cellStyle name="40 % - Akzent4 4 4 3 2" xfId="2640" xr:uid="{00000000-0005-0000-0000-00003D0C0000}"/>
    <cellStyle name="40 % - Akzent4 4 4 3 2 2" xfId="5449" xr:uid="{00000000-0005-0000-0000-00003E0C0000}"/>
    <cellStyle name="40 % - Akzent4 4 4 3 3" xfId="4329" xr:uid="{00000000-0005-0000-0000-00003F0C0000}"/>
    <cellStyle name="40 % - Akzent4 4 4 4" xfId="957" xr:uid="{00000000-0005-0000-0000-0000400C0000}"/>
    <cellStyle name="40 % - Akzent4 4 4 4 2" xfId="3770" xr:uid="{00000000-0005-0000-0000-0000410C0000}"/>
    <cellStyle name="40 % - Akzent4 4 4 5" xfId="2081" xr:uid="{00000000-0005-0000-0000-0000420C0000}"/>
    <cellStyle name="40 % - Akzent4 4 4 5 2" xfId="4890" xr:uid="{00000000-0005-0000-0000-0000430C0000}"/>
    <cellStyle name="40 % - Akzent4 4 4 6" xfId="3198" xr:uid="{00000000-0005-0000-0000-0000440C0000}"/>
    <cellStyle name="40 % - Akzent4 4 5" xfId="449" xr:uid="{00000000-0005-0000-0000-0000450C0000}"/>
    <cellStyle name="40 % - Akzent4 4 5 2" xfId="1589" xr:uid="{00000000-0005-0000-0000-0000460C0000}"/>
    <cellStyle name="40 % - Akzent4 4 5 2 2" xfId="2710" xr:uid="{00000000-0005-0000-0000-0000470C0000}"/>
    <cellStyle name="40 % - Akzent4 4 5 2 2 2" xfId="5519" xr:uid="{00000000-0005-0000-0000-0000480C0000}"/>
    <cellStyle name="40 % - Akzent4 4 5 2 3" xfId="4399" xr:uid="{00000000-0005-0000-0000-0000490C0000}"/>
    <cellStyle name="40 % - Akzent4 4 5 3" xfId="1027" xr:uid="{00000000-0005-0000-0000-00004A0C0000}"/>
    <cellStyle name="40 % - Akzent4 4 5 3 2" xfId="3840" xr:uid="{00000000-0005-0000-0000-00004B0C0000}"/>
    <cellStyle name="40 % - Akzent4 4 5 4" xfId="2151" xr:uid="{00000000-0005-0000-0000-00004C0C0000}"/>
    <cellStyle name="40 % - Akzent4 4 5 4 2" xfId="4960" xr:uid="{00000000-0005-0000-0000-00004D0C0000}"/>
    <cellStyle name="40 % - Akzent4 4 5 5" xfId="3268" xr:uid="{00000000-0005-0000-0000-00004E0C0000}"/>
    <cellStyle name="40 % - Akzent4 4 6" xfId="1312" xr:uid="{00000000-0005-0000-0000-00004F0C0000}"/>
    <cellStyle name="40 % - Akzent4 4 6 2" xfId="2434" xr:uid="{00000000-0005-0000-0000-0000500C0000}"/>
    <cellStyle name="40 % - Akzent4 4 6 2 2" xfId="5243" xr:uid="{00000000-0005-0000-0000-0000510C0000}"/>
    <cellStyle name="40 % - Akzent4 4 6 3" xfId="4123" xr:uid="{00000000-0005-0000-0000-0000520C0000}"/>
    <cellStyle name="40 % - Akzent4 4 7" xfId="751" xr:uid="{00000000-0005-0000-0000-0000530C0000}"/>
    <cellStyle name="40 % - Akzent4 4 7 2" xfId="3564" xr:uid="{00000000-0005-0000-0000-0000540C0000}"/>
    <cellStyle name="40 % - Akzent4 4 8" xfId="1875" xr:uid="{00000000-0005-0000-0000-0000550C0000}"/>
    <cellStyle name="40 % - Akzent4 4 8 2" xfId="4684" xr:uid="{00000000-0005-0000-0000-0000560C0000}"/>
    <cellStyle name="40 % - Akzent4 4 9" xfId="2992" xr:uid="{00000000-0005-0000-0000-0000570C0000}"/>
    <cellStyle name="40 % - Akzent4 5" xfId="162" xr:uid="{00000000-0005-0000-0000-0000580C0000}"/>
    <cellStyle name="40 % - Akzent4 5 2" xfId="483" xr:uid="{00000000-0005-0000-0000-0000590C0000}"/>
    <cellStyle name="40 % - Akzent4 5 2 2" xfId="1623" xr:uid="{00000000-0005-0000-0000-00005A0C0000}"/>
    <cellStyle name="40 % - Akzent4 5 2 2 2" xfId="2744" xr:uid="{00000000-0005-0000-0000-00005B0C0000}"/>
    <cellStyle name="40 % - Akzent4 5 2 2 2 2" xfId="5553" xr:uid="{00000000-0005-0000-0000-00005C0C0000}"/>
    <cellStyle name="40 % - Akzent4 5 2 2 3" xfId="4433" xr:uid="{00000000-0005-0000-0000-00005D0C0000}"/>
    <cellStyle name="40 % - Akzent4 5 2 3" xfId="1061" xr:uid="{00000000-0005-0000-0000-00005E0C0000}"/>
    <cellStyle name="40 % - Akzent4 5 2 3 2" xfId="3874" xr:uid="{00000000-0005-0000-0000-00005F0C0000}"/>
    <cellStyle name="40 % - Akzent4 5 2 4" xfId="2185" xr:uid="{00000000-0005-0000-0000-0000600C0000}"/>
    <cellStyle name="40 % - Akzent4 5 2 4 2" xfId="4994" xr:uid="{00000000-0005-0000-0000-0000610C0000}"/>
    <cellStyle name="40 % - Akzent4 5 2 5" xfId="3302" xr:uid="{00000000-0005-0000-0000-0000620C0000}"/>
    <cellStyle name="40 % - Akzent4 5 3" xfId="1346" xr:uid="{00000000-0005-0000-0000-0000630C0000}"/>
    <cellStyle name="40 % - Akzent4 5 3 2" xfId="2468" xr:uid="{00000000-0005-0000-0000-0000640C0000}"/>
    <cellStyle name="40 % - Akzent4 5 3 2 2" xfId="5277" xr:uid="{00000000-0005-0000-0000-0000650C0000}"/>
    <cellStyle name="40 % - Akzent4 5 3 3" xfId="4157" xr:uid="{00000000-0005-0000-0000-0000660C0000}"/>
    <cellStyle name="40 % - Akzent4 5 4" xfId="785" xr:uid="{00000000-0005-0000-0000-0000670C0000}"/>
    <cellStyle name="40 % - Akzent4 5 4 2" xfId="3598" xr:uid="{00000000-0005-0000-0000-0000680C0000}"/>
    <cellStyle name="40 % - Akzent4 5 5" xfId="1909" xr:uid="{00000000-0005-0000-0000-0000690C0000}"/>
    <cellStyle name="40 % - Akzent4 5 5 2" xfId="4718" xr:uid="{00000000-0005-0000-0000-00006A0C0000}"/>
    <cellStyle name="40 % - Akzent4 5 6" xfId="3026" xr:uid="{00000000-0005-0000-0000-00006B0C0000}"/>
    <cellStyle name="40 % - Akzent4 6" xfId="232" xr:uid="{00000000-0005-0000-0000-00006C0C0000}"/>
    <cellStyle name="40 % - Akzent4 6 2" xfId="553" xr:uid="{00000000-0005-0000-0000-00006D0C0000}"/>
    <cellStyle name="40 % - Akzent4 6 2 2" xfId="1693" xr:uid="{00000000-0005-0000-0000-00006E0C0000}"/>
    <cellStyle name="40 % - Akzent4 6 2 2 2" xfId="2814" xr:uid="{00000000-0005-0000-0000-00006F0C0000}"/>
    <cellStyle name="40 % - Akzent4 6 2 2 2 2" xfId="5623" xr:uid="{00000000-0005-0000-0000-0000700C0000}"/>
    <cellStyle name="40 % - Akzent4 6 2 2 3" xfId="4503" xr:uid="{00000000-0005-0000-0000-0000710C0000}"/>
    <cellStyle name="40 % - Akzent4 6 2 3" xfId="1131" xr:uid="{00000000-0005-0000-0000-0000720C0000}"/>
    <cellStyle name="40 % - Akzent4 6 2 3 2" xfId="3944" xr:uid="{00000000-0005-0000-0000-0000730C0000}"/>
    <cellStyle name="40 % - Akzent4 6 2 4" xfId="2255" xr:uid="{00000000-0005-0000-0000-0000740C0000}"/>
    <cellStyle name="40 % - Akzent4 6 2 4 2" xfId="5064" xr:uid="{00000000-0005-0000-0000-0000750C0000}"/>
    <cellStyle name="40 % - Akzent4 6 2 5" xfId="3372" xr:uid="{00000000-0005-0000-0000-0000760C0000}"/>
    <cellStyle name="40 % - Akzent4 6 3" xfId="1416" xr:uid="{00000000-0005-0000-0000-0000770C0000}"/>
    <cellStyle name="40 % - Akzent4 6 3 2" xfId="2538" xr:uid="{00000000-0005-0000-0000-0000780C0000}"/>
    <cellStyle name="40 % - Akzent4 6 3 2 2" xfId="5347" xr:uid="{00000000-0005-0000-0000-0000790C0000}"/>
    <cellStyle name="40 % - Akzent4 6 3 3" xfId="4227" xr:uid="{00000000-0005-0000-0000-00007A0C0000}"/>
    <cellStyle name="40 % - Akzent4 6 4" xfId="855" xr:uid="{00000000-0005-0000-0000-00007B0C0000}"/>
    <cellStyle name="40 % - Akzent4 6 4 2" xfId="3668" xr:uid="{00000000-0005-0000-0000-00007C0C0000}"/>
    <cellStyle name="40 % - Akzent4 6 5" xfId="1979" xr:uid="{00000000-0005-0000-0000-00007D0C0000}"/>
    <cellStyle name="40 % - Akzent4 6 5 2" xfId="4788" xr:uid="{00000000-0005-0000-0000-00007E0C0000}"/>
    <cellStyle name="40 % - Akzent4 6 6" xfId="3096" xr:uid="{00000000-0005-0000-0000-00007F0C0000}"/>
    <cellStyle name="40 % - Akzent4 7" xfId="301" xr:uid="{00000000-0005-0000-0000-0000800C0000}"/>
    <cellStyle name="40 % - Akzent4 7 2" xfId="622" xr:uid="{00000000-0005-0000-0000-0000810C0000}"/>
    <cellStyle name="40 % - Akzent4 7 2 2" xfId="1761" xr:uid="{00000000-0005-0000-0000-0000820C0000}"/>
    <cellStyle name="40 % - Akzent4 7 2 2 2" xfId="2882" xr:uid="{00000000-0005-0000-0000-0000830C0000}"/>
    <cellStyle name="40 % - Akzent4 7 2 2 2 2" xfId="5691" xr:uid="{00000000-0005-0000-0000-0000840C0000}"/>
    <cellStyle name="40 % - Akzent4 7 2 2 3" xfId="4571" xr:uid="{00000000-0005-0000-0000-0000850C0000}"/>
    <cellStyle name="40 % - Akzent4 7 2 3" xfId="1199" xr:uid="{00000000-0005-0000-0000-0000860C0000}"/>
    <cellStyle name="40 % - Akzent4 7 2 3 2" xfId="4012" xr:uid="{00000000-0005-0000-0000-0000870C0000}"/>
    <cellStyle name="40 % - Akzent4 7 2 4" xfId="2323" xr:uid="{00000000-0005-0000-0000-0000880C0000}"/>
    <cellStyle name="40 % - Akzent4 7 2 4 2" xfId="5132" xr:uid="{00000000-0005-0000-0000-0000890C0000}"/>
    <cellStyle name="40 % - Akzent4 7 2 5" xfId="3440" xr:uid="{00000000-0005-0000-0000-00008A0C0000}"/>
    <cellStyle name="40 % - Akzent4 7 3" xfId="1485" xr:uid="{00000000-0005-0000-0000-00008B0C0000}"/>
    <cellStyle name="40 % - Akzent4 7 3 2" xfId="2606" xr:uid="{00000000-0005-0000-0000-00008C0C0000}"/>
    <cellStyle name="40 % - Akzent4 7 3 2 2" xfId="5415" xr:uid="{00000000-0005-0000-0000-00008D0C0000}"/>
    <cellStyle name="40 % - Akzent4 7 3 3" xfId="4295" xr:uid="{00000000-0005-0000-0000-00008E0C0000}"/>
    <cellStyle name="40 % - Akzent4 7 4" xfId="923" xr:uid="{00000000-0005-0000-0000-00008F0C0000}"/>
    <cellStyle name="40 % - Akzent4 7 4 2" xfId="3736" xr:uid="{00000000-0005-0000-0000-0000900C0000}"/>
    <cellStyle name="40 % - Akzent4 7 5" xfId="2047" xr:uid="{00000000-0005-0000-0000-0000910C0000}"/>
    <cellStyle name="40 % - Akzent4 7 5 2" xfId="4856" xr:uid="{00000000-0005-0000-0000-0000920C0000}"/>
    <cellStyle name="40 % - Akzent4 7 6" xfId="3164" xr:uid="{00000000-0005-0000-0000-0000930C0000}"/>
    <cellStyle name="40 % - Akzent4 8" xfId="412" xr:uid="{00000000-0005-0000-0000-0000940C0000}"/>
    <cellStyle name="40 % - Akzent4 8 2" xfId="1552" xr:uid="{00000000-0005-0000-0000-0000950C0000}"/>
    <cellStyle name="40 % - Akzent4 8 2 2" xfId="2673" xr:uid="{00000000-0005-0000-0000-0000960C0000}"/>
    <cellStyle name="40 % - Akzent4 8 2 2 2" xfId="5482" xr:uid="{00000000-0005-0000-0000-0000970C0000}"/>
    <cellStyle name="40 % - Akzent4 8 2 3" xfId="4362" xr:uid="{00000000-0005-0000-0000-0000980C0000}"/>
    <cellStyle name="40 % - Akzent4 8 3" xfId="990" xr:uid="{00000000-0005-0000-0000-0000990C0000}"/>
    <cellStyle name="40 % - Akzent4 8 3 2" xfId="3803" xr:uid="{00000000-0005-0000-0000-00009A0C0000}"/>
    <cellStyle name="40 % - Akzent4 8 4" xfId="2114" xr:uid="{00000000-0005-0000-0000-00009B0C0000}"/>
    <cellStyle name="40 % - Akzent4 8 4 2" xfId="4923" xr:uid="{00000000-0005-0000-0000-00009C0C0000}"/>
    <cellStyle name="40 % - Akzent4 8 5" xfId="3231" xr:uid="{00000000-0005-0000-0000-00009D0C0000}"/>
    <cellStyle name="40 % - Akzent4 9" xfId="702" xr:uid="{00000000-0005-0000-0000-00009E0C0000}"/>
    <cellStyle name="40 % - Akzent4 9 2" xfId="1273" xr:uid="{00000000-0005-0000-0000-00009F0C0000}"/>
    <cellStyle name="40 % - Akzent4 9 2 2" xfId="4086" xr:uid="{00000000-0005-0000-0000-0000A00C0000}"/>
    <cellStyle name="40 % - Akzent4 9 3" xfId="2397" xr:uid="{00000000-0005-0000-0000-0000A10C0000}"/>
    <cellStyle name="40 % - Akzent4 9 3 2" xfId="5206" xr:uid="{00000000-0005-0000-0000-0000A20C0000}"/>
    <cellStyle name="40 % - Akzent4 9 4" xfId="3515" xr:uid="{00000000-0005-0000-0000-0000A30C0000}"/>
    <cellStyle name="40 % - Akzent5" xfId="35" builtinId="47" customBuiltin="1"/>
    <cellStyle name="40 % - Akzent5 10" xfId="716" xr:uid="{00000000-0005-0000-0000-0000A50C0000}"/>
    <cellStyle name="40 % - Akzent5 10 2" xfId="3529" xr:uid="{00000000-0005-0000-0000-0000A60C0000}"/>
    <cellStyle name="40 % - Akzent5 11" xfId="1840" xr:uid="{00000000-0005-0000-0000-0000A70C0000}"/>
    <cellStyle name="40 % - Akzent5 11 2" xfId="4649" xr:uid="{00000000-0005-0000-0000-0000A80C0000}"/>
    <cellStyle name="40 % - Akzent5 12" xfId="2957" xr:uid="{00000000-0005-0000-0000-0000A90C0000}"/>
    <cellStyle name="40 % - Akzent5 2" xfId="52" xr:uid="{00000000-0005-0000-0000-0000AA0C0000}"/>
    <cellStyle name="40 % - Akzent5 3" xfId="109" xr:uid="{00000000-0005-0000-0000-0000AB0C0000}"/>
    <cellStyle name="40 % - Akzent5 3 10" xfId="2975" xr:uid="{00000000-0005-0000-0000-0000AC0C0000}"/>
    <cellStyle name="40 % - Akzent5 3 2" xfId="144" xr:uid="{00000000-0005-0000-0000-0000AD0C0000}"/>
    <cellStyle name="40 % - Akzent5 3 2 2" xfId="213" xr:uid="{00000000-0005-0000-0000-0000AE0C0000}"/>
    <cellStyle name="40 % - Akzent5 3 2 2 2" xfId="534" xr:uid="{00000000-0005-0000-0000-0000AF0C0000}"/>
    <cellStyle name="40 % - Akzent5 3 2 2 2 2" xfId="1674" xr:uid="{00000000-0005-0000-0000-0000B00C0000}"/>
    <cellStyle name="40 % - Akzent5 3 2 2 2 2 2" xfId="2795" xr:uid="{00000000-0005-0000-0000-0000B10C0000}"/>
    <cellStyle name="40 % - Akzent5 3 2 2 2 2 2 2" xfId="5604" xr:uid="{00000000-0005-0000-0000-0000B20C0000}"/>
    <cellStyle name="40 % - Akzent5 3 2 2 2 2 3" xfId="4484" xr:uid="{00000000-0005-0000-0000-0000B30C0000}"/>
    <cellStyle name="40 % - Akzent5 3 2 2 2 3" xfId="1112" xr:uid="{00000000-0005-0000-0000-0000B40C0000}"/>
    <cellStyle name="40 % - Akzent5 3 2 2 2 3 2" xfId="3925" xr:uid="{00000000-0005-0000-0000-0000B50C0000}"/>
    <cellStyle name="40 % - Akzent5 3 2 2 2 4" xfId="2236" xr:uid="{00000000-0005-0000-0000-0000B60C0000}"/>
    <cellStyle name="40 % - Akzent5 3 2 2 2 4 2" xfId="5045" xr:uid="{00000000-0005-0000-0000-0000B70C0000}"/>
    <cellStyle name="40 % - Akzent5 3 2 2 2 5" xfId="3353" xr:uid="{00000000-0005-0000-0000-0000B80C0000}"/>
    <cellStyle name="40 % - Akzent5 3 2 2 3" xfId="1397" xr:uid="{00000000-0005-0000-0000-0000B90C0000}"/>
    <cellStyle name="40 % - Akzent5 3 2 2 3 2" xfId="2519" xr:uid="{00000000-0005-0000-0000-0000BA0C0000}"/>
    <cellStyle name="40 % - Akzent5 3 2 2 3 2 2" xfId="5328" xr:uid="{00000000-0005-0000-0000-0000BB0C0000}"/>
    <cellStyle name="40 % - Akzent5 3 2 2 3 3" xfId="4208" xr:uid="{00000000-0005-0000-0000-0000BC0C0000}"/>
    <cellStyle name="40 % - Akzent5 3 2 2 4" xfId="836" xr:uid="{00000000-0005-0000-0000-0000BD0C0000}"/>
    <cellStyle name="40 % - Akzent5 3 2 2 4 2" xfId="3649" xr:uid="{00000000-0005-0000-0000-0000BE0C0000}"/>
    <cellStyle name="40 % - Akzent5 3 2 2 5" xfId="1960" xr:uid="{00000000-0005-0000-0000-0000BF0C0000}"/>
    <cellStyle name="40 % - Akzent5 3 2 2 5 2" xfId="4769" xr:uid="{00000000-0005-0000-0000-0000C00C0000}"/>
    <cellStyle name="40 % - Akzent5 3 2 2 6" xfId="3077" xr:uid="{00000000-0005-0000-0000-0000C10C0000}"/>
    <cellStyle name="40 % - Akzent5 3 2 3" xfId="284" xr:uid="{00000000-0005-0000-0000-0000C20C0000}"/>
    <cellStyle name="40 % - Akzent5 3 2 3 2" xfId="605" xr:uid="{00000000-0005-0000-0000-0000C30C0000}"/>
    <cellStyle name="40 % - Akzent5 3 2 3 2 2" xfId="1744" xr:uid="{00000000-0005-0000-0000-0000C40C0000}"/>
    <cellStyle name="40 % - Akzent5 3 2 3 2 2 2" xfId="2865" xr:uid="{00000000-0005-0000-0000-0000C50C0000}"/>
    <cellStyle name="40 % - Akzent5 3 2 3 2 2 2 2" xfId="5674" xr:uid="{00000000-0005-0000-0000-0000C60C0000}"/>
    <cellStyle name="40 % - Akzent5 3 2 3 2 2 3" xfId="4554" xr:uid="{00000000-0005-0000-0000-0000C70C0000}"/>
    <cellStyle name="40 % - Akzent5 3 2 3 2 3" xfId="1182" xr:uid="{00000000-0005-0000-0000-0000C80C0000}"/>
    <cellStyle name="40 % - Akzent5 3 2 3 2 3 2" xfId="3995" xr:uid="{00000000-0005-0000-0000-0000C90C0000}"/>
    <cellStyle name="40 % - Akzent5 3 2 3 2 4" xfId="2306" xr:uid="{00000000-0005-0000-0000-0000CA0C0000}"/>
    <cellStyle name="40 % - Akzent5 3 2 3 2 4 2" xfId="5115" xr:uid="{00000000-0005-0000-0000-0000CB0C0000}"/>
    <cellStyle name="40 % - Akzent5 3 2 3 2 5" xfId="3423" xr:uid="{00000000-0005-0000-0000-0000CC0C0000}"/>
    <cellStyle name="40 % - Akzent5 3 2 3 3" xfId="1467" xr:uid="{00000000-0005-0000-0000-0000CD0C0000}"/>
    <cellStyle name="40 % - Akzent5 3 2 3 3 2" xfId="2589" xr:uid="{00000000-0005-0000-0000-0000CE0C0000}"/>
    <cellStyle name="40 % - Akzent5 3 2 3 3 2 2" xfId="5398" xr:uid="{00000000-0005-0000-0000-0000CF0C0000}"/>
    <cellStyle name="40 % - Akzent5 3 2 3 3 3" xfId="4278" xr:uid="{00000000-0005-0000-0000-0000D00C0000}"/>
    <cellStyle name="40 % - Akzent5 3 2 3 4" xfId="906" xr:uid="{00000000-0005-0000-0000-0000D10C0000}"/>
    <cellStyle name="40 % - Akzent5 3 2 3 4 2" xfId="3719" xr:uid="{00000000-0005-0000-0000-0000D20C0000}"/>
    <cellStyle name="40 % - Akzent5 3 2 3 5" xfId="2030" xr:uid="{00000000-0005-0000-0000-0000D30C0000}"/>
    <cellStyle name="40 % - Akzent5 3 2 3 5 2" xfId="4839" xr:uid="{00000000-0005-0000-0000-0000D40C0000}"/>
    <cellStyle name="40 % - Akzent5 3 2 3 6" xfId="3147" xr:uid="{00000000-0005-0000-0000-0000D50C0000}"/>
    <cellStyle name="40 % - Akzent5 3 2 4" xfId="352" xr:uid="{00000000-0005-0000-0000-0000D60C0000}"/>
    <cellStyle name="40 % - Akzent5 3 2 4 2" xfId="673" xr:uid="{00000000-0005-0000-0000-0000D70C0000}"/>
    <cellStyle name="40 % - Akzent5 3 2 4 2 2" xfId="1812" xr:uid="{00000000-0005-0000-0000-0000D80C0000}"/>
    <cellStyle name="40 % - Akzent5 3 2 4 2 2 2" xfId="2933" xr:uid="{00000000-0005-0000-0000-0000D90C0000}"/>
    <cellStyle name="40 % - Akzent5 3 2 4 2 2 2 2" xfId="5742" xr:uid="{00000000-0005-0000-0000-0000DA0C0000}"/>
    <cellStyle name="40 % - Akzent5 3 2 4 2 2 3" xfId="4622" xr:uid="{00000000-0005-0000-0000-0000DB0C0000}"/>
    <cellStyle name="40 % - Akzent5 3 2 4 2 3" xfId="1250" xr:uid="{00000000-0005-0000-0000-0000DC0C0000}"/>
    <cellStyle name="40 % - Akzent5 3 2 4 2 3 2" xfId="4063" xr:uid="{00000000-0005-0000-0000-0000DD0C0000}"/>
    <cellStyle name="40 % - Akzent5 3 2 4 2 4" xfId="2374" xr:uid="{00000000-0005-0000-0000-0000DE0C0000}"/>
    <cellStyle name="40 % - Akzent5 3 2 4 2 4 2" xfId="5183" xr:uid="{00000000-0005-0000-0000-0000DF0C0000}"/>
    <cellStyle name="40 % - Akzent5 3 2 4 2 5" xfId="3491" xr:uid="{00000000-0005-0000-0000-0000E00C0000}"/>
    <cellStyle name="40 % - Akzent5 3 2 4 3" xfId="1536" xr:uid="{00000000-0005-0000-0000-0000E10C0000}"/>
    <cellStyle name="40 % - Akzent5 3 2 4 3 2" xfId="2657" xr:uid="{00000000-0005-0000-0000-0000E20C0000}"/>
    <cellStyle name="40 % - Akzent5 3 2 4 3 2 2" xfId="5466" xr:uid="{00000000-0005-0000-0000-0000E30C0000}"/>
    <cellStyle name="40 % - Akzent5 3 2 4 3 3" xfId="4346" xr:uid="{00000000-0005-0000-0000-0000E40C0000}"/>
    <cellStyle name="40 % - Akzent5 3 2 4 4" xfId="974" xr:uid="{00000000-0005-0000-0000-0000E50C0000}"/>
    <cellStyle name="40 % - Akzent5 3 2 4 4 2" xfId="3787" xr:uid="{00000000-0005-0000-0000-0000E60C0000}"/>
    <cellStyle name="40 % - Akzent5 3 2 4 5" xfId="2098" xr:uid="{00000000-0005-0000-0000-0000E70C0000}"/>
    <cellStyle name="40 % - Akzent5 3 2 4 5 2" xfId="4907" xr:uid="{00000000-0005-0000-0000-0000E80C0000}"/>
    <cellStyle name="40 % - Akzent5 3 2 4 6" xfId="3215" xr:uid="{00000000-0005-0000-0000-0000E90C0000}"/>
    <cellStyle name="40 % - Akzent5 3 2 5" xfId="466" xr:uid="{00000000-0005-0000-0000-0000EA0C0000}"/>
    <cellStyle name="40 % - Akzent5 3 2 5 2" xfId="1606" xr:uid="{00000000-0005-0000-0000-0000EB0C0000}"/>
    <cellStyle name="40 % - Akzent5 3 2 5 2 2" xfId="2727" xr:uid="{00000000-0005-0000-0000-0000EC0C0000}"/>
    <cellStyle name="40 % - Akzent5 3 2 5 2 2 2" xfId="5536" xr:uid="{00000000-0005-0000-0000-0000ED0C0000}"/>
    <cellStyle name="40 % - Akzent5 3 2 5 2 3" xfId="4416" xr:uid="{00000000-0005-0000-0000-0000EE0C0000}"/>
    <cellStyle name="40 % - Akzent5 3 2 5 3" xfId="1044" xr:uid="{00000000-0005-0000-0000-0000EF0C0000}"/>
    <cellStyle name="40 % - Akzent5 3 2 5 3 2" xfId="3857" xr:uid="{00000000-0005-0000-0000-0000F00C0000}"/>
    <cellStyle name="40 % - Akzent5 3 2 5 4" xfId="2168" xr:uid="{00000000-0005-0000-0000-0000F10C0000}"/>
    <cellStyle name="40 % - Akzent5 3 2 5 4 2" xfId="4977" xr:uid="{00000000-0005-0000-0000-0000F20C0000}"/>
    <cellStyle name="40 % - Akzent5 3 2 5 5" xfId="3285" xr:uid="{00000000-0005-0000-0000-0000F30C0000}"/>
    <cellStyle name="40 % - Akzent5 3 2 6" xfId="1329" xr:uid="{00000000-0005-0000-0000-0000F40C0000}"/>
    <cellStyle name="40 % - Akzent5 3 2 6 2" xfId="2451" xr:uid="{00000000-0005-0000-0000-0000F50C0000}"/>
    <cellStyle name="40 % - Akzent5 3 2 6 2 2" xfId="5260" xr:uid="{00000000-0005-0000-0000-0000F60C0000}"/>
    <cellStyle name="40 % - Akzent5 3 2 6 3" xfId="4140" xr:uid="{00000000-0005-0000-0000-0000F70C0000}"/>
    <cellStyle name="40 % - Akzent5 3 2 7" xfId="768" xr:uid="{00000000-0005-0000-0000-0000F80C0000}"/>
    <cellStyle name="40 % - Akzent5 3 2 7 2" xfId="3581" xr:uid="{00000000-0005-0000-0000-0000F90C0000}"/>
    <cellStyle name="40 % - Akzent5 3 2 8" xfId="1892" xr:uid="{00000000-0005-0000-0000-0000FA0C0000}"/>
    <cellStyle name="40 % - Akzent5 3 2 8 2" xfId="4701" xr:uid="{00000000-0005-0000-0000-0000FB0C0000}"/>
    <cellStyle name="40 % - Akzent5 3 2 9" xfId="3009" xr:uid="{00000000-0005-0000-0000-0000FC0C0000}"/>
    <cellStyle name="40 % - Akzent5 3 3" xfId="179" xr:uid="{00000000-0005-0000-0000-0000FD0C0000}"/>
    <cellStyle name="40 % - Akzent5 3 3 2" xfId="500" xr:uid="{00000000-0005-0000-0000-0000FE0C0000}"/>
    <cellStyle name="40 % - Akzent5 3 3 2 2" xfId="1640" xr:uid="{00000000-0005-0000-0000-0000FF0C0000}"/>
    <cellStyle name="40 % - Akzent5 3 3 2 2 2" xfId="2761" xr:uid="{00000000-0005-0000-0000-0000000D0000}"/>
    <cellStyle name="40 % - Akzent5 3 3 2 2 2 2" xfId="5570" xr:uid="{00000000-0005-0000-0000-0000010D0000}"/>
    <cellStyle name="40 % - Akzent5 3 3 2 2 3" xfId="4450" xr:uid="{00000000-0005-0000-0000-0000020D0000}"/>
    <cellStyle name="40 % - Akzent5 3 3 2 3" xfId="1078" xr:uid="{00000000-0005-0000-0000-0000030D0000}"/>
    <cellStyle name="40 % - Akzent5 3 3 2 3 2" xfId="3891" xr:uid="{00000000-0005-0000-0000-0000040D0000}"/>
    <cellStyle name="40 % - Akzent5 3 3 2 4" xfId="2202" xr:uid="{00000000-0005-0000-0000-0000050D0000}"/>
    <cellStyle name="40 % - Akzent5 3 3 2 4 2" xfId="5011" xr:uid="{00000000-0005-0000-0000-0000060D0000}"/>
    <cellStyle name="40 % - Akzent5 3 3 2 5" xfId="3319" xr:uid="{00000000-0005-0000-0000-0000070D0000}"/>
    <cellStyle name="40 % - Akzent5 3 3 3" xfId="1363" xr:uid="{00000000-0005-0000-0000-0000080D0000}"/>
    <cellStyle name="40 % - Akzent5 3 3 3 2" xfId="2485" xr:uid="{00000000-0005-0000-0000-0000090D0000}"/>
    <cellStyle name="40 % - Akzent5 3 3 3 2 2" xfId="5294" xr:uid="{00000000-0005-0000-0000-00000A0D0000}"/>
    <cellStyle name="40 % - Akzent5 3 3 3 3" xfId="4174" xr:uid="{00000000-0005-0000-0000-00000B0D0000}"/>
    <cellStyle name="40 % - Akzent5 3 3 4" xfId="802" xr:uid="{00000000-0005-0000-0000-00000C0D0000}"/>
    <cellStyle name="40 % - Akzent5 3 3 4 2" xfId="3615" xr:uid="{00000000-0005-0000-0000-00000D0D0000}"/>
    <cellStyle name="40 % - Akzent5 3 3 5" xfId="1926" xr:uid="{00000000-0005-0000-0000-00000E0D0000}"/>
    <cellStyle name="40 % - Akzent5 3 3 5 2" xfId="4735" xr:uid="{00000000-0005-0000-0000-00000F0D0000}"/>
    <cellStyle name="40 % - Akzent5 3 3 6" xfId="3043" xr:uid="{00000000-0005-0000-0000-0000100D0000}"/>
    <cellStyle name="40 % - Akzent5 3 4" xfId="249" xr:uid="{00000000-0005-0000-0000-0000110D0000}"/>
    <cellStyle name="40 % - Akzent5 3 4 2" xfId="570" xr:uid="{00000000-0005-0000-0000-0000120D0000}"/>
    <cellStyle name="40 % - Akzent5 3 4 2 2" xfId="1710" xr:uid="{00000000-0005-0000-0000-0000130D0000}"/>
    <cellStyle name="40 % - Akzent5 3 4 2 2 2" xfId="2831" xr:uid="{00000000-0005-0000-0000-0000140D0000}"/>
    <cellStyle name="40 % - Akzent5 3 4 2 2 2 2" xfId="5640" xr:uid="{00000000-0005-0000-0000-0000150D0000}"/>
    <cellStyle name="40 % - Akzent5 3 4 2 2 3" xfId="4520" xr:uid="{00000000-0005-0000-0000-0000160D0000}"/>
    <cellStyle name="40 % - Akzent5 3 4 2 3" xfId="1148" xr:uid="{00000000-0005-0000-0000-0000170D0000}"/>
    <cellStyle name="40 % - Akzent5 3 4 2 3 2" xfId="3961" xr:uid="{00000000-0005-0000-0000-0000180D0000}"/>
    <cellStyle name="40 % - Akzent5 3 4 2 4" xfId="2272" xr:uid="{00000000-0005-0000-0000-0000190D0000}"/>
    <cellStyle name="40 % - Akzent5 3 4 2 4 2" xfId="5081" xr:uid="{00000000-0005-0000-0000-00001A0D0000}"/>
    <cellStyle name="40 % - Akzent5 3 4 2 5" xfId="3389" xr:uid="{00000000-0005-0000-0000-00001B0D0000}"/>
    <cellStyle name="40 % - Akzent5 3 4 3" xfId="1433" xr:uid="{00000000-0005-0000-0000-00001C0D0000}"/>
    <cellStyle name="40 % - Akzent5 3 4 3 2" xfId="2555" xr:uid="{00000000-0005-0000-0000-00001D0D0000}"/>
    <cellStyle name="40 % - Akzent5 3 4 3 2 2" xfId="5364" xr:uid="{00000000-0005-0000-0000-00001E0D0000}"/>
    <cellStyle name="40 % - Akzent5 3 4 3 3" xfId="4244" xr:uid="{00000000-0005-0000-0000-00001F0D0000}"/>
    <cellStyle name="40 % - Akzent5 3 4 4" xfId="872" xr:uid="{00000000-0005-0000-0000-0000200D0000}"/>
    <cellStyle name="40 % - Akzent5 3 4 4 2" xfId="3685" xr:uid="{00000000-0005-0000-0000-0000210D0000}"/>
    <cellStyle name="40 % - Akzent5 3 4 5" xfId="1996" xr:uid="{00000000-0005-0000-0000-0000220D0000}"/>
    <cellStyle name="40 % - Akzent5 3 4 5 2" xfId="4805" xr:uid="{00000000-0005-0000-0000-0000230D0000}"/>
    <cellStyle name="40 % - Akzent5 3 4 6" xfId="3113" xr:uid="{00000000-0005-0000-0000-0000240D0000}"/>
    <cellStyle name="40 % - Akzent5 3 5" xfId="318" xr:uid="{00000000-0005-0000-0000-0000250D0000}"/>
    <cellStyle name="40 % - Akzent5 3 5 2" xfId="639" xr:uid="{00000000-0005-0000-0000-0000260D0000}"/>
    <cellStyle name="40 % - Akzent5 3 5 2 2" xfId="1778" xr:uid="{00000000-0005-0000-0000-0000270D0000}"/>
    <cellStyle name="40 % - Akzent5 3 5 2 2 2" xfId="2899" xr:uid="{00000000-0005-0000-0000-0000280D0000}"/>
    <cellStyle name="40 % - Akzent5 3 5 2 2 2 2" xfId="5708" xr:uid="{00000000-0005-0000-0000-0000290D0000}"/>
    <cellStyle name="40 % - Akzent5 3 5 2 2 3" xfId="4588" xr:uid="{00000000-0005-0000-0000-00002A0D0000}"/>
    <cellStyle name="40 % - Akzent5 3 5 2 3" xfId="1216" xr:uid="{00000000-0005-0000-0000-00002B0D0000}"/>
    <cellStyle name="40 % - Akzent5 3 5 2 3 2" xfId="4029" xr:uid="{00000000-0005-0000-0000-00002C0D0000}"/>
    <cellStyle name="40 % - Akzent5 3 5 2 4" xfId="2340" xr:uid="{00000000-0005-0000-0000-00002D0D0000}"/>
    <cellStyle name="40 % - Akzent5 3 5 2 4 2" xfId="5149" xr:uid="{00000000-0005-0000-0000-00002E0D0000}"/>
    <cellStyle name="40 % - Akzent5 3 5 2 5" xfId="3457" xr:uid="{00000000-0005-0000-0000-00002F0D0000}"/>
    <cellStyle name="40 % - Akzent5 3 5 3" xfId="1502" xr:uid="{00000000-0005-0000-0000-0000300D0000}"/>
    <cellStyle name="40 % - Akzent5 3 5 3 2" xfId="2623" xr:uid="{00000000-0005-0000-0000-0000310D0000}"/>
    <cellStyle name="40 % - Akzent5 3 5 3 2 2" xfId="5432" xr:uid="{00000000-0005-0000-0000-0000320D0000}"/>
    <cellStyle name="40 % - Akzent5 3 5 3 3" xfId="4312" xr:uid="{00000000-0005-0000-0000-0000330D0000}"/>
    <cellStyle name="40 % - Akzent5 3 5 4" xfId="940" xr:uid="{00000000-0005-0000-0000-0000340D0000}"/>
    <cellStyle name="40 % - Akzent5 3 5 4 2" xfId="3753" xr:uid="{00000000-0005-0000-0000-0000350D0000}"/>
    <cellStyle name="40 % - Akzent5 3 5 5" xfId="2064" xr:uid="{00000000-0005-0000-0000-0000360D0000}"/>
    <cellStyle name="40 % - Akzent5 3 5 5 2" xfId="4873" xr:uid="{00000000-0005-0000-0000-0000370D0000}"/>
    <cellStyle name="40 % - Akzent5 3 5 6" xfId="3181" xr:uid="{00000000-0005-0000-0000-0000380D0000}"/>
    <cellStyle name="40 % - Akzent5 3 6" xfId="432" xr:uid="{00000000-0005-0000-0000-0000390D0000}"/>
    <cellStyle name="40 % - Akzent5 3 6 2" xfId="1572" xr:uid="{00000000-0005-0000-0000-00003A0D0000}"/>
    <cellStyle name="40 % - Akzent5 3 6 2 2" xfId="2693" xr:uid="{00000000-0005-0000-0000-00003B0D0000}"/>
    <cellStyle name="40 % - Akzent5 3 6 2 2 2" xfId="5502" xr:uid="{00000000-0005-0000-0000-00003C0D0000}"/>
    <cellStyle name="40 % - Akzent5 3 6 2 3" xfId="4382" xr:uid="{00000000-0005-0000-0000-00003D0D0000}"/>
    <cellStyle name="40 % - Akzent5 3 6 3" xfId="1010" xr:uid="{00000000-0005-0000-0000-00003E0D0000}"/>
    <cellStyle name="40 % - Akzent5 3 6 3 2" xfId="3823" xr:uid="{00000000-0005-0000-0000-00003F0D0000}"/>
    <cellStyle name="40 % - Akzent5 3 6 4" xfId="2134" xr:uid="{00000000-0005-0000-0000-0000400D0000}"/>
    <cellStyle name="40 % - Akzent5 3 6 4 2" xfId="4943" xr:uid="{00000000-0005-0000-0000-0000410D0000}"/>
    <cellStyle name="40 % - Akzent5 3 6 5" xfId="3251" xr:uid="{00000000-0005-0000-0000-0000420D0000}"/>
    <cellStyle name="40 % - Akzent5 3 7" xfId="1295" xr:uid="{00000000-0005-0000-0000-0000430D0000}"/>
    <cellStyle name="40 % - Akzent5 3 7 2" xfId="2417" xr:uid="{00000000-0005-0000-0000-0000440D0000}"/>
    <cellStyle name="40 % - Akzent5 3 7 2 2" xfId="5226" xr:uid="{00000000-0005-0000-0000-0000450D0000}"/>
    <cellStyle name="40 % - Akzent5 3 7 3" xfId="4106" xr:uid="{00000000-0005-0000-0000-0000460D0000}"/>
    <cellStyle name="40 % - Akzent5 3 8" xfId="734" xr:uid="{00000000-0005-0000-0000-0000470D0000}"/>
    <cellStyle name="40 % - Akzent5 3 8 2" xfId="3547" xr:uid="{00000000-0005-0000-0000-0000480D0000}"/>
    <cellStyle name="40 % - Akzent5 3 9" xfId="1858" xr:uid="{00000000-0005-0000-0000-0000490D0000}"/>
    <cellStyle name="40 % - Akzent5 3 9 2" xfId="4667" xr:uid="{00000000-0005-0000-0000-00004A0D0000}"/>
    <cellStyle name="40 % - Akzent5 4" xfId="129" xr:uid="{00000000-0005-0000-0000-00004B0D0000}"/>
    <cellStyle name="40 % - Akzent5 4 2" xfId="198" xr:uid="{00000000-0005-0000-0000-00004C0D0000}"/>
    <cellStyle name="40 % - Akzent5 4 2 2" xfId="519" xr:uid="{00000000-0005-0000-0000-00004D0D0000}"/>
    <cellStyle name="40 % - Akzent5 4 2 2 2" xfId="1659" xr:uid="{00000000-0005-0000-0000-00004E0D0000}"/>
    <cellStyle name="40 % - Akzent5 4 2 2 2 2" xfId="2780" xr:uid="{00000000-0005-0000-0000-00004F0D0000}"/>
    <cellStyle name="40 % - Akzent5 4 2 2 2 2 2" xfId="5589" xr:uid="{00000000-0005-0000-0000-0000500D0000}"/>
    <cellStyle name="40 % - Akzent5 4 2 2 2 3" xfId="4469" xr:uid="{00000000-0005-0000-0000-0000510D0000}"/>
    <cellStyle name="40 % - Akzent5 4 2 2 3" xfId="1097" xr:uid="{00000000-0005-0000-0000-0000520D0000}"/>
    <cellStyle name="40 % - Akzent5 4 2 2 3 2" xfId="3910" xr:uid="{00000000-0005-0000-0000-0000530D0000}"/>
    <cellStyle name="40 % - Akzent5 4 2 2 4" xfId="2221" xr:uid="{00000000-0005-0000-0000-0000540D0000}"/>
    <cellStyle name="40 % - Akzent5 4 2 2 4 2" xfId="5030" xr:uid="{00000000-0005-0000-0000-0000550D0000}"/>
    <cellStyle name="40 % - Akzent5 4 2 2 5" xfId="3338" xr:uid="{00000000-0005-0000-0000-0000560D0000}"/>
    <cellStyle name="40 % - Akzent5 4 2 3" xfId="1382" xr:uid="{00000000-0005-0000-0000-0000570D0000}"/>
    <cellStyle name="40 % - Akzent5 4 2 3 2" xfId="2504" xr:uid="{00000000-0005-0000-0000-0000580D0000}"/>
    <cellStyle name="40 % - Akzent5 4 2 3 2 2" xfId="5313" xr:uid="{00000000-0005-0000-0000-0000590D0000}"/>
    <cellStyle name="40 % - Akzent5 4 2 3 3" xfId="4193" xr:uid="{00000000-0005-0000-0000-00005A0D0000}"/>
    <cellStyle name="40 % - Akzent5 4 2 4" xfId="821" xr:uid="{00000000-0005-0000-0000-00005B0D0000}"/>
    <cellStyle name="40 % - Akzent5 4 2 4 2" xfId="3634" xr:uid="{00000000-0005-0000-0000-00005C0D0000}"/>
    <cellStyle name="40 % - Akzent5 4 2 5" xfId="1945" xr:uid="{00000000-0005-0000-0000-00005D0D0000}"/>
    <cellStyle name="40 % - Akzent5 4 2 5 2" xfId="4754" xr:uid="{00000000-0005-0000-0000-00005E0D0000}"/>
    <cellStyle name="40 % - Akzent5 4 2 6" xfId="3062" xr:uid="{00000000-0005-0000-0000-00005F0D0000}"/>
    <cellStyle name="40 % - Akzent5 4 3" xfId="269" xr:uid="{00000000-0005-0000-0000-0000600D0000}"/>
    <cellStyle name="40 % - Akzent5 4 3 2" xfId="590" xr:uid="{00000000-0005-0000-0000-0000610D0000}"/>
    <cellStyle name="40 % - Akzent5 4 3 2 2" xfId="1729" xr:uid="{00000000-0005-0000-0000-0000620D0000}"/>
    <cellStyle name="40 % - Akzent5 4 3 2 2 2" xfId="2850" xr:uid="{00000000-0005-0000-0000-0000630D0000}"/>
    <cellStyle name="40 % - Akzent5 4 3 2 2 2 2" xfId="5659" xr:uid="{00000000-0005-0000-0000-0000640D0000}"/>
    <cellStyle name="40 % - Akzent5 4 3 2 2 3" xfId="4539" xr:uid="{00000000-0005-0000-0000-0000650D0000}"/>
    <cellStyle name="40 % - Akzent5 4 3 2 3" xfId="1167" xr:uid="{00000000-0005-0000-0000-0000660D0000}"/>
    <cellStyle name="40 % - Akzent5 4 3 2 3 2" xfId="3980" xr:uid="{00000000-0005-0000-0000-0000670D0000}"/>
    <cellStyle name="40 % - Akzent5 4 3 2 4" xfId="2291" xr:uid="{00000000-0005-0000-0000-0000680D0000}"/>
    <cellStyle name="40 % - Akzent5 4 3 2 4 2" xfId="5100" xr:uid="{00000000-0005-0000-0000-0000690D0000}"/>
    <cellStyle name="40 % - Akzent5 4 3 2 5" xfId="3408" xr:uid="{00000000-0005-0000-0000-00006A0D0000}"/>
    <cellStyle name="40 % - Akzent5 4 3 3" xfId="1452" xr:uid="{00000000-0005-0000-0000-00006B0D0000}"/>
    <cellStyle name="40 % - Akzent5 4 3 3 2" xfId="2574" xr:uid="{00000000-0005-0000-0000-00006C0D0000}"/>
    <cellStyle name="40 % - Akzent5 4 3 3 2 2" xfId="5383" xr:uid="{00000000-0005-0000-0000-00006D0D0000}"/>
    <cellStyle name="40 % - Akzent5 4 3 3 3" xfId="4263" xr:uid="{00000000-0005-0000-0000-00006E0D0000}"/>
    <cellStyle name="40 % - Akzent5 4 3 4" xfId="891" xr:uid="{00000000-0005-0000-0000-00006F0D0000}"/>
    <cellStyle name="40 % - Akzent5 4 3 4 2" xfId="3704" xr:uid="{00000000-0005-0000-0000-0000700D0000}"/>
    <cellStyle name="40 % - Akzent5 4 3 5" xfId="2015" xr:uid="{00000000-0005-0000-0000-0000710D0000}"/>
    <cellStyle name="40 % - Akzent5 4 3 5 2" xfId="4824" xr:uid="{00000000-0005-0000-0000-0000720D0000}"/>
    <cellStyle name="40 % - Akzent5 4 3 6" xfId="3132" xr:uid="{00000000-0005-0000-0000-0000730D0000}"/>
    <cellStyle name="40 % - Akzent5 4 4" xfId="337" xr:uid="{00000000-0005-0000-0000-0000740D0000}"/>
    <cellStyle name="40 % - Akzent5 4 4 2" xfId="658" xr:uid="{00000000-0005-0000-0000-0000750D0000}"/>
    <cellStyle name="40 % - Akzent5 4 4 2 2" xfId="1797" xr:uid="{00000000-0005-0000-0000-0000760D0000}"/>
    <cellStyle name="40 % - Akzent5 4 4 2 2 2" xfId="2918" xr:uid="{00000000-0005-0000-0000-0000770D0000}"/>
    <cellStyle name="40 % - Akzent5 4 4 2 2 2 2" xfId="5727" xr:uid="{00000000-0005-0000-0000-0000780D0000}"/>
    <cellStyle name="40 % - Akzent5 4 4 2 2 3" xfId="4607" xr:uid="{00000000-0005-0000-0000-0000790D0000}"/>
    <cellStyle name="40 % - Akzent5 4 4 2 3" xfId="1235" xr:uid="{00000000-0005-0000-0000-00007A0D0000}"/>
    <cellStyle name="40 % - Akzent5 4 4 2 3 2" xfId="4048" xr:uid="{00000000-0005-0000-0000-00007B0D0000}"/>
    <cellStyle name="40 % - Akzent5 4 4 2 4" xfId="2359" xr:uid="{00000000-0005-0000-0000-00007C0D0000}"/>
    <cellStyle name="40 % - Akzent5 4 4 2 4 2" xfId="5168" xr:uid="{00000000-0005-0000-0000-00007D0D0000}"/>
    <cellStyle name="40 % - Akzent5 4 4 2 5" xfId="3476" xr:uid="{00000000-0005-0000-0000-00007E0D0000}"/>
    <cellStyle name="40 % - Akzent5 4 4 3" xfId="1521" xr:uid="{00000000-0005-0000-0000-00007F0D0000}"/>
    <cellStyle name="40 % - Akzent5 4 4 3 2" xfId="2642" xr:uid="{00000000-0005-0000-0000-0000800D0000}"/>
    <cellStyle name="40 % - Akzent5 4 4 3 2 2" xfId="5451" xr:uid="{00000000-0005-0000-0000-0000810D0000}"/>
    <cellStyle name="40 % - Akzent5 4 4 3 3" xfId="4331" xr:uid="{00000000-0005-0000-0000-0000820D0000}"/>
    <cellStyle name="40 % - Akzent5 4 4 4" xfId="959" xr:uid="{00000000-0005-0000-0000-0000830D0000}"/>
    <cellStyle name="40 % - Akzent5 4 4 4 2" xfId="3772" xr:uid="{00000000-0005-0000-0000-0000840D0000}"/>
    <cellStyle name="40 % - Akzent5 4 4 5" xfId="2083" xr:uid="{00000000-0005-0000-0000-0000850D0000}"/>
    <cellStyle name="40 % - Akzent5 4 4 5 2" xfId="4892" xr:uid="{00000000-0005-0000-0000-0000860D0000}"/>
    <cellStyle name="40 % - Akzent5 4 4 6" xfId="3200" xr:uid="{00000000-0005-0000-0000-0000870D0000}"/>
    <cellStyle name="40 % - Akzent5 4 5" xfId="451" xr:uid="{00000000-0005-0000-0000-0000880D0000}"/>
    <cellStyle name="40 % - Akzent5 4 5 2" xfId="1591" xr:uid="{00000000-0005-0000-0000-0000890D0000}"/>
    <cellStyle name="40 % - Akzent5 4 5 2 2" xfId="2712" xr:uid="{00000000-0005-0000-0000-00008A0D0000}"/>
    <cellStyle name="40 % - Akzent5 4 5 2 2 2" xfId="5521" xr:uid="{00000000-0005-0000-0000-00008B0D0000}"/>
    <cellStyle name="40 % - Akzent5 4 5 2 3" xfId="4401" xr:uid="{00000000-0005-0000-0000-00008C0D0000}"/>
    <cellStyle name="40 % - Akzent5 4 5 3" xfId="1029" xr:uid="{00000000-0005-0000-0000-00008D0D0000}"/>
    <cellStyle name="40 % - Akzent5 4 5 3 2" xfId="3842" xr:uid="{00000000-0005-0000-0000-00008E0D0000}"/>
    <cellStyle name="40 % - Akzent5 4 5 4" xfId="2153" xr:uid="{00000000-0005-0000-0000-00008F0D0000}"/>
    <cellStyle name="40 % - Akzent5 4 5 4 2" xfId="4962" xr:uid="{00000000-0005-0000-0000-0000900D0000}"/>
    <cellStyle name="40 % - Akzent5 4 5 5" xfId="3270" xr:uid="{00000000-0005-0000-0000-0000910D0000}"/>
    <cellStyle name="40 % - Akzent5 4 6" xfId="1314" xr:uid="{00000000-0005-0000-0000-0000920D0000}"/>
    <cellStyle name="40 % - Akzent5 4 6 2" xfId="2436" xr:uid="{00000000-0005-0000-0000-0000930D0000}"/>
    <cellStyle name="40 % - Akzent5 4 6 2 2" xfId="5245" xr:uid="{00000000-0005-0000-0000-0000940D0000}"/>
    <cellStyle name="40 % - Akzent5 4 6 3" xfId="4125" xr:uid="{00000000-0005-0000-0000-0000950D0000}"/>
    <cellStyle name="40 % - Akzent5 4 7" xfId="753" xr:uid="{00000000-0005-0000-0000-0000960D0000}"/>
    <cellStyle name="40 % - Akzent5 4 7 2" xfId="3566" xr:uid="{00000000-0005-0000-0000-0000970D0000}"/>
    <cellStyle name="40 % - Akzent5 4 8" xfId="1877" xr:uid="{00000000-0005-0000-0000-0000980D0000}"/>
    <cellStyle name="40 % - Akzent5 4 8 2" xfId="4686" xr:uid="{00000000-0005-0000-0000-0000990D0000}"/>
    <cellStyle name="40 % - Akzent5 4 9" xfId="2994" xr:uid="{00000000-0005-0000-0000-00009A0D0000}"/>
    <cellStyle name="40 % - Akzent5 5" xfId="164" xr:uid="{00000000-0005-0000-0000-00009B0D0000}"/>
    <cellStyle name="40 % - Akzent5 5 2" xfId="485" xr:uid="{00000000-0005-0000-0000-00009C0D0000}"/>
    <cellStyle name="40 % - Akzent5 5 2 2" xfId="1625" xr:uid="{00000000-0005-0000-0000-00009D0D0000}"/>
    <cellStyle name="40 % - Akzent5 5 2 2 2" xfId="2746" xr:uid="{00000000-0005-0000-0000-00009E0D0000}"/>
    <cellStyle name="40 % - Akzent5 5 2 2 2 2" xfId="5555" xr:uid="{00000000-0005-0000-0000-00009F0D0000}"/>
    <cellStyle name="40 % - Akzent5 5 2 2 3" xfId="4435" xr:uid="{00000000-0005-0000-0000-0000A00D0000}"/>
    <cellStyle name="40 % - Akzent5 5 2 3" xfId="1063" xr:uid="{00000000-0005-0000-0000-0000A10D0000}"/>
    <cellStyle name="40 % - Akzent5 5 2 3 2" xfId="3876" xr:uid="{00000000-0005-0000-0000-0000A20D0000}"/>
    <cellStyle name="40 % - Akzent5 5 2 4" xfId="2187" xr:uid="{00000000-0005-0000-0000-0000A30D0000}"/>
    <cellStyle name="40 % - Akzent5 5 2 4 2" xfId="4996" xr:uid="{00000000-0005-0000-0000-0000A40D0000}"/>
    <cellStyle name="40 % - Akzent5 5 2 5" xfId="3304" xr:uid="{00000000-0005-0000-0000-0000A50D0000}"/>
    <cellStyle name="40 % - Akzent5 5 3" xfId="1348" xr:uid="{00000000-0005-0000-0000-0000A60D0000}"/>
    <cellStyle name="40 % - Akzent5 5 3 2" xfId="2470" xr:uid="{00000000-0005-0000-0000-0000A70D0000}"/>
    <cellStyle name="40 % - Akzent5 5 3 2 2" xfId="5279" xr:uid="{00000000-0005-0000-0000-0000A80D0000}"/>
    <cellStyle name="40 % - Akzent5 5 3 3" xfId="4159" xr:uid="{00000000-0005-0000-0000-0000A90D0000}"/>
    <cellStyle name="40 % - Akzent5 5 4" xfId="787" xr:uid="{00000000-0005-0000-0000-0000AA0D0000}"/>
    <cellStyle name="40 % - Akzent5 5 4 2" xfId="3600" xr:uid="{00000000-0005-0000-0000-0000AB0D0000}"/>
    <cellStyle name="40 % - Akzent5 5 5" xfId="1911" xr:uid="{00000000-0005-0000-0000-0000AC0D0000}"/>
    <cellStyle name="40 % - Akzent5 5 5 2" xfId="4720" xr:uid="{00000000-0005-0000-0000-0000AD0D0000}"/>
    <cellStyle name="40 % - Akzent5 5 6" xfId="3028" xr:uid="{00000000-0005-0000-0000-0000AE0D0000}"/>
    <cellStyle name="40 % - Akzent5 6" xfId="234" xr:uid="{00000000-0005-0000-0000-0000AF0D0000}"/>
    <cellStyle name="40 % - Akzent5 6 2" xfId="555" xr:uid="{00000000-0005-0000-0000-0000B00D0000}"/>
    <cellStyle name="40 % - Akzent5 6 2 2" xfId="1695" xr:uid="{00000000-0005-0000-0000-0000B10D0000}"/>
    <cellStyle name="40 % - Akzent5 6 2 2 2" xfId="2816" xr:uid="{00000000-0005-0000-0000-0000B20D0000}"/>
    <cellStyle name="40 % - Akzent5 6 2 2 2 2" xfId="5625" xr:uid="{00000000-0005-0000-0000-0000B30D0000}"/>
    <cellStyle name="40 % - Akzent5 6 2 2 3" xfId="4505" xr:uid="{00000000-0005-0000-0000-0000B40D0000}"/>
    <cellStyle name="40 % - Akzent5 6 2 3" xfId="1133" xr:uid="{00000000-0005-0000-0000-0000B50D0000}"/>
    <cellStyle name="40 % - Akzent5 6 2 3 2" xfId="3946" xr:uid="{00000000-0005-0000-0000-0000B60D0000}"/>
    <cellStyle name="40 % - Akzent5 6 2 4" xfId="2257" xr:uid="{00000000-0005-0000-0000-0000B70D0000}"/>
    <cellStyle name="40 % - Akzent5 6 2 4 2" xfId="5066" xr:uid="{00000000-0005-0000-0000-0000B80D0000}"/>
    <cellStyle name="40 % - Akzent5 6 2 5" xfId="3374" xr:uid="{00000000-0005-0000-0000-0000B90D0000}"/>
    <cellStyle name="40 % - Akzent5 6 3" xfId="1418" xr:uid="{00000000-0005-0000-0000-0000BA0D0000}"/>
    <cellStyle name="40 % - Akzent5 6 3 2" xfId="2540" xr:uid="{00000000-0005-0000-0000-0000BB0D0000}"/>
    <cellStyle name="40 % - Akzent5 6 3 2 2" xfId="5349" xr:uid="{00000000-0005-0000-0000-0000BC0D0000}"/>
    <cellStyle name="40 % - Akzent5 6 3 3" xfId="4229" xr:uid="{00000000-0005-0000-0000-0000BD0D0000}"/>
    <cellStyle name="40 % - Akzent5 6 4" xfId="857" xr:uid="{00000000-0005-0000-0000-0000BE0D0000}"/>
    <cellStyle name="40 % - Akzent5 6 4 2" xfId="3670" xr:uid="{00000000-0005-0000-0000-0000BF0D0000}"/>
    <cellStyle name="40 % - Akzent5 6 5" xfId="1981" xr:uid="{00000000-0005-0000-0000-0000C00D0000}"/>
    <cellStyle name="40 % - Akzent5 6 5 2" xfId="4790" xr:uid="{00000000-0005-0000-0000-0000C10D0000}"/>
    <cellStyle name="40 % - Akzent5 6 6" xfId="3098" xr:uid="{00000000-0005-0000-0000-0000C20D0000}"/>
    <cellStyle name="40 % - Akzent5 7" xfId="303" xr:uid="{00000000-0005-0000-0000-0000C30D0000}"/>
    <cellStyle name="40 % - Akzent5 7 2" xfId="624" xr:uid="{00000000-0005-0000-0000-0000C40D0000}"/>
    <cellStyle name="40 % - Akzent5 7 2 2" xfId="1763" xr:uid="{00000000-0005-0000-0000-0000C50D0000}"/>
    <cellStyle name="40 % - Akzent5 7 2 2 2" xfId="2884" xr:uid="{00000000-0005-0000-0000-0000C60D0000}"/>
    <cellStyle name="40 % - Akzent5 7 2 2 2 2" xfId="5693" xr:uid="{00000000-0005-0000-0000-0000C70D0000}"/>
    <cellStyle name="40 % - Akzent5 7 2 2 3" xfId="4573" xr:uid="{00000000-0005-0000-0000-0000C80D0000}"/>
    <cellStyle name="40 % - Akzent5 7 2 3" xfId="1201" xr:uid="{00000000-0005-0000-0000-0000C90D0000}"/>
    <cellStyle name="40 % - Akzent5 7 2 3 2" xfId="4014" xr:uid="{00000000-0005-0000-0000-0000CA0D0000}"/>
    <cellStyle name="40 % - Akzent5 7 2 4" xfId="2325" xr:uid="{00000000-0005-0000-0000-0000CB0D0000}"/>
    <cellStyle name="40 % - Akzent5 7 2 4 2" xfId="5134" xr:uid="{00000000-0005-0000-0000-0000CC0D0000}"/>
    <cellStyle name="40 % - Akzent5 7 2 5" xfId="3442" xr:uid="{00000000-0005-0000-0000-0000CD0D0000}"/>
    <cellStyle name="40 % - Akzent5 7 3" xfId="1487" xr:uid="{00000000-0005-0000-0000-0000CE0D0000}"/>
    <cellStyle name="40 % - Akzent5 7 3 2" xfId="2608" xr:uid="{00000000-0005-0000-0000-0000CF0D0000}"/>
    <cellStyle name="40 % - Akzent5 7 3 2 2" xfId="5417" xr:uid="{00000000-0005-0000-0000-0000D00D0000}"/>
    <cellStyle name="40 % - Akzent5 7 3 3" xfId="4297" xr:uid="{00000000-0005-0000-0000-0000D10D0000}"/>
    <cellStyle name="40 % - Akzent5 7 4" xfId="925" xr:uid="{00000000-0005-0000-0000-0000D20D0000}"/>
    <cellStyle name="40 % - Akzent5 7 4 2" xfId="3738" xr:uid="{00000000-0005-0000-0000-0000D30D0000}"/>
    <cellStyle name="40 % - Akzent5 7 5" xfId="2049" xr:uid="{00000000-0005-0000-0000-0000D40D0000}"/>
    <cellStyle name="40 % - Akzent5 7 5 2" xfId="4858" xr:uid="{00000000-0005-0000-0000-0000D50D0000}"/>
    <cellStyle name="40 % - Akzent5 7 6" xfId="3166" xr:uid="{00000000-0005-0000-0000-0000D60D0000}"/>
    <cellStyle name="40 % - Akzent5 8" xfId="414" xr:uid="{00000000-0005-0000-0000-0000D70D0000}"/>
    <cellStyle name="40 % - Akzent5 8 2" xfId="1554" xr:uid="{00000000-0005-0000-0000-0000D80D0000}"/>
    <cellStyle name="40 % - Akzent5 8 2 2" xfId="2675" xr:uid="{00000000-0005-0000-0000-0000D90D0000}"/>
    <cellStyle name="40 % - Akzent5 8 2 2 2" xfId="5484" xr:uid="{00000000-0005-0000-0000-0000DA0D0000}"/>
    <cellStyle name="40 % - Akzent5 8 2 3" xfId="4364" xr:uid="{00000000-0005-0000-0000-0000DB0D0000}"/>
    <cellStyle name="40 % - Akzent5 8 3" xfId="992" xr:uid="{00000000-0005-0000-0000-0000DC0D0000}"/>
    <cellStyle name="40 % - Akzent5 8 3 2" xfId="3805" xr:uid="{00000000-0005-0000-0000-0000DD0D0000}"/>
    <cellStyle name="40 % - Akzent5 8 4" xfId="2116" xr:uid="{00000000-0005-0000-0000-0000DE0D0000}"/>
    <cellStyle name="40 % - Akzent5 8 4 2" xfId="4925" xr:uid="{00000000-0005-0000-0000-0000DF0D0000}"/>
    <cellStyle name="40 % - Akzent5 8 5" xfId="3233" xr:uid="{00000000-0005-0000-0000-0000E00D0000}"/>
    <cellStyle name="40 % - Akzent5 9" xfId="704" xr:uid="{00000000-0005-0000-0000-0000E10D0000}"/>
    <cellStyle name="40 % - Akzent5 9 2" xfId="1275" xr:uid="{00000000-0005-0000-0000-0000E20D0000}"/>
    <cellStyle name="40 % - Akzent5 9 2 2" xfId="4088" xr:uid="{00000000-0005-0000-0000-0000E30D0000}"/>
    <cellStyle name="40 % - Akzent5 9 3" xfId="2399" xr:uid="{00000000-0005-0000-0000-0000E40D0000}"/>
    <cellStyle name="40 % - Akzent5 9 3 2" xfId="5208" xr:uid="{00000000-0005-0000-0000-0000E50D0000}"/>
    <cellStyle name="40 % - Akzent5 9 4" xfId="3517" xr:uid="{00000000-0005-0000-0000-0000E60D0000}"/>
    <cellStyle name="40 % - Akzent6" xfId="39" builtinId="51" customBuiltin="1"/>
    <cellStyle name="40 % - Akzent6 10" xfId="718" xr:uid="{00000000-0005-0000-0000-0000E80D0000}"/>
    <cellStyle name="40 % - Akzent6 10 2" xfId="3531" xr:uid="{00000000-0005-0000-0000-0000E90D0000}"/>
    <cellStyle name="40 % - Akzent6 11" xfId="1842" xr:uid="{00000000-0005-0000-0000-0000EA0D0000}"/>
    <cellStyle name="40 % - Akzent6 11 2" xfId="4651" xr:uid="{00000000-0005-0000-0000-0000EB0D0000}"/>
    <cellStyle name="40 % - Akzent6 12" xfId="2959" xr:uid="{00000000-0005-0000-0000-0000EC0D0000}"/>
    <cellStyle name="40 % - Akzent6 2" xfId="53" xr:uid="{00000000-0005-0000-0000-0000ED0D0000}"/>
    <cellStyle name="40 % - Akzent6 3" xfId="111" xr:uid="{00000000-0005-0000-0000-0000EE0D0000}"/>
    <cellStyle name="40 % - Akzent6 3 10" xfId="2977" xr:uid="{00000000-0005-0000-0000-0000EF0D0000}"/>
    <cellStyle name="40 % - Akzent6 3 2" xfId="146" xr:uid="{00000000-0005-0000-0000-0000F00D0000}"/>
    <cellStyle name="40 % - Akzent6 3 2 2" xfId="215" xr:uid="{00000000-0005-0000-0000-0000F10D0000}"/>
    <cellStyle name="40 % - Akzent6 3 2 2 2" xfId="536" xr:uid="{00000000-0005-0000-0000-0000F20D0000}"/>
    <cellStyle name="40 % - Akzent6 3 2 2 2 2" xfId="1676" xr:uid="{00000000-0005-0000-0000-0000F30D0000}"/>
    <cellStyle name="40 % - Akzent6 3 2 2 2 2 2" xfId="2797" xr:uid="{00000000-0005-0000-0000-0000F40D0000}"/>
    <cellStyle name="40 % - Akzent6 3 2 2 2 2 2 2" xfId="5606" xr:uid="{00000000-0005-0000-0000-0000F50D0000}"/>
    <cellStyle name="40 % - Akzent6 3 2 2 2 2 3" xfId="4486" xr:uid="{00000000-0005-0000-0000-0000F60D0000}"/>
    <cellStyle name="40 % - Akzent6 3 2 2 2 3" xfId="1114" xr:uid="{00000000-0005-0000-0000-0000F70D0000}"/>
    <cellStyle name="40 % - Akzent6 3 2 2 2 3 2" xfId="3927" xr:uid="{00000000-0005-0000-0000-0000F80D0000}"/>
    <cellStyle name="40 % - Akzent6 3 2 2 2 4" xfId="2238" xr:uid="{00000000-0005-0000-0000-0000F90D0000}"/>
    <cellStyle name="40 % - Akzent6 3 2 2 2 4 2" xfId="5047" xr:uid="{00000000-0005-0000-0000-0000FA0D0000}"/>
    <cellStyle name="40 % - Akzent6 3 2 2 2 5" xfId="3355" xr:uid="{00000000-0005-0000-0000-0000FB0D0000}"/>
    <cellStyle name="40 % - Akzent6 3 2 2 3" xfId="1399" xr:uid="{00000000-0005-0000-0000-0000FC0D0000}"/>
    <cellStyle name="40 % - Akzent6 3 2 2 3 2" xfId="2521" xr:uid="{00000000-0005-0000-0000-0000FD0D0000}"/>
    <cellStyle name="40 % - Akzent6 3 2 2 3 2 2" xfId="5330" xr:uid="{00000000-0005-0000-0000-0000FE0D0000}"/>
    <cellStyle name="40 % - Akzent6 3 2 2 3 3" xfId="4210" xr:uid="{00000000-0005-0000-0000-0000FF0D0000}"/>
    <cellStyle name="40 % - Akzent6 3 2 2 4" xfId="838" xr:uid="{00000000-0005-0000-0000-0000000E0000}"/>
    <cellStyle name="40 % - Akzent6 3 2 2 4 2" xfId="3651" xr:uid="{00000000-0005-0000-0000-0000010E0000}"/>
    <cellStyle name="40 % - Akzent6 3 2 2 5" xfId="1962" xr:uid="{00000000-0005-0000-0000-0000020E0000}"/>
    <cellStyle name="40 % - Akzent6 3 2 2 5 2" xfId="4771" xr:uid="{00000000-0005-0000-0000-0000030E0000}"/>
    <cellStyle name="40 % - Akzent6 3 2 2 6" xfId="3079" xr:uid="{00000000-0005-0000-0000-0000040E0000}"/>
    <cellStyle name="40 % - Akzent6 3 2 3" xfId="286" xr:uid="{00000000-0005-0000-0000-0000050E0000}"/>
    <cellStyle name="40 % - Akzent6 3 2 3 2" xfId="607" xr:uid="{00000000-0005-0000-0000-0000060E0000}"/>
    <cellStyle name="40 % - Akzent6 3 2 3 2 2" xfId="1746" xr:uid="{00000000-0005-0000-0000-0000070E0000}"/>
    <cellStyle name="40 % - Akzent6 3 2 3 2 2 2" xfId="2867" xr:uid="{00000000-0005-0000-0000-0000080E0000}"/>
    <cellStyle name="40 % - Akzent6 3 2 3 2 2 2 2" xfId="5676" xr:uid="{00000000-0005-0000-0000-0000090E0000}"/>
    <cellStyle name="40 % - Akzent6 3 2 3 2 2 3" xfId="4556" xr:uid="{00000000-0005-0000-0000-00000A0E0000}"/>
    <cellStyle name="40 % - Akzent6 3 2 3 2 3" xfId="1184" xr:uid="{00000000-0005-0000-0000-00000B0E0000}"/>
    <cellStyle name="40 % - Akzent6 3 2 3 2 3 2" xfId="3997" xr:uid="{00000000-0005-0000-0000-00000C0E0000}"/>
    <cellStyle name="40 % - Akzent6 3 2 3 2 4" xfId="2308" xr:uid="{00000000-0005-0000-0000-00000D0E0000}"/>
    <cellStyle name="40 % - Akzent6 3 2 3 2 4 2" xfId="5117" xr:uid="{00000000-0005-0000-0000-00000E0E0000}"/>
    <cellStyle name="40 % - Akzent6 3 2 3 2 5" xfId="3425" xr:uid="{00000000-0005-0000-0000-00000F0E0000}"/>
    <cellStyle name="40 % - Akzent6 3 2 3 3" xfId="1469" xr:uid="{00000000-0005-0000-0000-0000100E0000}"/>
    <cellStyle name="40 % - Akzent6 3 2 3 3 2" xfId="2591" xr:uid="{00000000-0005-0000-0000-0000110E0000}"/>
    <cellStyle name="40 % - Akzent6 3 2 3 3 2 2" xfId="5400" xr:uid="{00000000-0005-0000-0000-0000120E0000}"/>
    <cellStyle name="40 % - Akzent6 3 2 3 3 3" xfId="4280" xr:uid="{00000000-0005-0000-0000-0000130E0000}"/>
    <cellStyle name="40 % - Akzent6 3 2 3 4" xfId="908" xr:uid="{00000000-0005-0000-0000-0000140E0000}"/>
    <cellStyle name="40 % - Akzent6 3 2 3 4 2" xfId="3721" xr:uid="{00000000-0005-0000-0000-0000150E0000}"/>
    <cellStyle name="40 % - Akzent6 3 2 3 5" xfId="2032" xr:uid="{00000000-0005-0000-0000-0000160E0000}"/>
    <cellStyle name="40 % - Akzent6 3 2 3 5 2" xfId="4841" xr:uid="{00000000-0005-0000-0000-0000170E0000}"/>
    <cellStyle name="40 % - Akzent6 3 2 3 6" xfId="3149" xr:uid="{00000000-0005-0000-0000-0000180E0000}"/>
    <cellStyle name="40 % - Akzent6 3 2 4" xfId="354" xr:uid="{00000000-0005-0000-0000-0000190E0000}"/>
    <cellStyle name="40 % - Akzent6 3 2 4 2" xfId="675" xr:uid="{00000000-0005-0000-0000-00001A0E0000}"/>
    <cellStyle name="40 % - Akzent6 3 2 4 2 2" xfId="1814" xr:uid="{00000000-0005-0000-0000-00001B0E0000}"/>
    <cellStyle name="40 % - Akzent6 3 2 4 2 2 2" xfId="2935" xr:uid="{00000000-0005-0000-0000-00001C0E0000}"/>
    <cellStyle name="40 % - Akzent6 3 2 4 2 2 2 2" xfId="5744" xr:uid="{00000000-0005-0000-0000-00001D0E0000}"/>
    <cellStyle name="40 % - Akzent6 3 2 4 2 2 3" xfId="4624" xr:uid="{00000000-0005-0000-0000-00001E0E0000}"/>
    <cellStyle name="40 % - Akzent6 3 2 4 2 3" xfId="1252" xr:uid="{00000000-0005-0000-0000-00001F0E0000}"/>
    <cellStyle name="40 % - Akzent6 3 2 4 2 3 2" xfId="4065" xr:uid="{00000000-0005-0000-0000-0000200E0000}"/>
    <cellStyle name="40 % - Akzent6 3 2 4 2 4" xfId="2376" xr:uid="{00000000-0005-0000-0000-0000210E0000}"/>
    <cellStyle name="40 % - Akzent6 3 2 4 2 4 2" xfId="5185" xr:uid="{00000000-0005-0000-0000-0000220E0000}"/>
    <cellStyle name="40 % - Akzent6 3 2 4 2 5" xfId="3493" xr:uid="{00000000-0005-0000-0000-0000230E0000}"/>
    <cellStyle name="40 % - Akzent6 3 2 4 3" xfId="1538" xr:uid="{00000000-0005-0000-0000-0000240E0000}"/>
    <cellStyle name="40 % - Akzent6 3 2 4 3 2" xfId="2659" xr:uid="{00000000-0005-0000-0000-0000250E0000}"/>
    <cellStyle name="40 % - Akzent6 3 2 4 3 2 2" xfId="5468" xr:uid="{00000000-0005-0000-0000-0000260E0000}"/>
    <cellStyle name="40 % - Akzent6 3 2 4 3 3" xfId="4348" xr:uid="{00000000-0005-0000-0000-0000270E0000}"/>
    <cellStyle name="40 % - Akzent6 3 2 4 4" xfId="976" xr:uid="{00000000-0005-0000-0000-0000280E0000}"/>
    <cellStyle name="40 % - Akzent6 3 2 4 4 2" xfId="3789" xr:uid="{00000000-0005-0000-0000-0000290E0000}"/>
    <cellStyle name="40 % - Akzent6 3 2 4 5" xfId="2100" xr:uid="{00000000-0005-0000-0000-00002A0E0000}"/>
    <cellStyle name="40 % - Akzent6 3 2 4 5 2" xfId="4909" xr:uid="{00000000-0005-0000-0000-00002B0E0000}"/>
    <cellStyle name="40 % - Akzent6 3 2 4 6" xfId="3217" xr:uid="{00000000-0005-0000-0000-00002C0E0000}"/>
    <cellStyle name="40 % - Akzent6 3 2 5" xfId="468" xr:uid="{00000000-0005-0000-0000-00002D0E0000}"/>
    <cellStyle name="40 % - Akzent6 3 2 5 2" xfId="1608" xr:uid="{00000000-0005-0000-0000-00002E0E0000}"/>
    <cellStyle name="40 % - Akzent6 3 2 5 2 2" xfId="2729" xr:uid="{00000000-0005-0000-0000-00002F0E0000}"/>
    <cellStyle name="40 % - Akzent6 3 2 5 2 2 2" xfId="5538" xr:uid="{00000000-0005-0000-0000-0000300E0000}"/>
    <cellStyle name="40 % - Akzent6 3 2 5 2 3" xfId="4418" xr:uid="{00000000-0005-0000-0000-0000310E0000}"/>
    <cellStyle name="40 % - Akzent6 3 2 5 3" xfId="1046" xr:uid="{00000000-0005-0000-0000-0000320E0000}"/>
    <cellStyle name="40 % - Akzent6 3 2 5 3 2" xfId="3859" xr:uid="{00000000-0005-0000-0000-0000330E0000}"/>
    <cellStyle name="40 % - Akzent6 3 2 5 4" xfId="2170" xr:uid="{00000000-0005-0000-0000-0000340E0000}"/>
    <cellStyle name="40 % - Akzent6 3 2 5 4 2" xfId="4979" xr:uid="{00000000-0005-0000-0000-0000350E0000}"/>
    <cellStyle name="40 % - Akzent6 3 2 5 5" xfId="3287" xr:uid="{00000000-0005-0000-0000-0000360E0000}"/>
    <cellStyle name="40 % - Akzent6 3 2 6" xfId="1331" xr:uid="{00000000-0005-0000-0000-0000370E0000}"/>
    <cellStyle name="40 % - Akzent6 3 2 6 2" xfId="2453" xr:uid="{00000000-0005-0000-0000-0000380E0000}"/>
    <cellStyle name="40 % - Akzent6 3 2 6 2 2" xfId="5262" xr:uid="{00000000-0005-0000-0000-0000390E0000}"/>
    <cellStyle name="40 % - Akzent6 3 2 6 3" xfId="4142" xr:uid="{00000000-0005-0000-0000-00003A0E0000}"/>
    <cellStyle name="40 % - Akzent6 3 2 7" xfId="770" xr:uid="{00000000-0005-0000-0000-00003B0E0000}"/>
    <cellStyle name="40 % - Akzent6 3 2 7 2" xfId="3583" xr:uid="{00000000-0005-0000-0000-00003C0E0000}"/>
    <cellStyle name="40 % - Akzent6 3 2 8" xfId="1894" xr:uid="{00000000-0005-0000-0000-00003D0E0000}"/>
    <cellStyle name="40 % - Akzent6 3 2 8 2" xfId="4703" xr:uid="{00000000-0005-0000-0000-00003E0E0000}"/>
    <cellStyle name="40 % - Akzent6 3 2 9" xfId="3011" xr:uid="{00000000-0005-0000-0000-00003F0E0000}"/>
    <cellStyle name="40 % - Akzent6 3 3" xfId="181" xr:uid="{00000000-0005-0000-0000-0000400E0000}"/>
    <cellStyle name="40 % - Akzent6 3 3 2" xfId="502" xr:uid="{00000000-0005-0000-0000-0000410E0000}"/>
    <cellStyle name="40 % - Akzent6 3 3 2 2" xfId="1642" xr:uid="{00000000-0005-0000-0000-0000420E0000}"/>
    <cellStyle name="40 % - Akzent6 3 3 2 2 2" xfId="2763" xr:uid="{00000000-0005-0000-0000-0000430E0000}"/>
    <cellStyle name="40 % - Akzent6 3 3 2 2 2 2" xfId="5572" xr:uid="{00000000-0005-0000-0000-0000440E0000}"/>
    <cellStyle name="40 % - Akzent6 3 3 2 2 3" xfId="4452" xr:uid="{00000000-0005-0000-0000-0000450E0000}"/>
    <cellStyle name="40 % - Akzent6 3 3 2 3" xfId="1080" xr:uid="{00000000-0005-0000-0000-0000460E0000}"/>
    <cellStyle name="40 % - Akzent6 3 3 2 3 2" xfId="3893" xr:uid="{00000000-0005-0000-0000-0000470E0000}"/>
    <cellStyle name="40 % - Akzent6 3 3 2 4" xfId="2204" xr:uid="{00000000-0005-0000-0000-0000480E0000}"/>
    <cellStyle name="40 % - Akzent6 3 3 2 4 2" xfId="5013" xr:uid="{00000000-0005-0000-0000-0000490E0000}"/>
    <cellStyle name="40 % - Akzent6 3 3 2 5" xfId="3321" xr:uid="{00000000-0005-0000-0000-00004A0E0000}"/>
    <cellStyle name="40 % - Akzent6 3 3 3" xfId="1365" xr:uid="{00000000-0005-0000-0000-00004B0E0000}"/>
    <cellStyle name="40 % - Akzent6 3 3 3 2" xfId="2487" xr:uid="{00000000-0005-0000-0000-00004C0E0000}"/>
    <cellStyle name="40 % - Akzent6 3 3 3 2 2" xfId="5296" xr:uid="{00000000-0005-0000-0000-00004D0E0000}"/>
    <cellStyle name="40 % - Akzent6 3 3 3 3" xfId="4176" xr:uid="{00000000-0005-0000-0000-00004E0E0000}"/>
    <cellStyle name="40 % - Akzent6 3 3 4" xfId="804" xr:uid="{00000000-0005-0000-0000-00004F0E0000}"/>
    <cellStyle name="40 % - Akzent6 3 3 4 2" xfId="3617" xr:uid="{00000000-0005-0000-0000-0000500E0000}"/>
    <cellStyle name="40 % - Akzent6 3 3 5" xfId="1928" xr:uid="{00000000-0005-0000-0000-0000510E0000}"/>
    <cellStyle name="40 % - Akzent6 3 3 5 2" xfId="4737" xr:uid="{00000000-0005-0000-0000-0000520E0000}"/>
    <cellStyle name="40 % - Akzent6 3 3 6" xfId="3045" xr:uid="{00000000-0005-0000-0000-0000530E0000}"/>
    <cellStyle name="40 % - Akzent6 3 4" xfId="251" xr:uid="{00000000-0005-0000-0000-0000540E0000}"/>
    <cellStyle name="40 % - Akzent6 3 4 2" xfId="572" xr:uid="{00000000-0005-0000-0000-0000550E0000}"/>
    <cellStyle name="40 % - Akzent6 3 4 2 2" xfId="1712" xr:uid="{00000000-0005-0000-0000-0000560E0000}"/>
    <cellStyle name="40 % - Akzent6 3 4 2 2 2" xfId="2833" xr:uid="{00000000-0005-0000-0000-0000570E0000}"/>
    <cellStyle name="40 % - Akzent6 3 4 2 2 2 2" xfId="5642" xr:uid="{00000000-0005-0000-0000-0000580E0000}"/>
    <cellStyle name="40 % - Akzent6 3 4 2 2 3" xfId="4522" xr:uid="{00000000-0005-0000-0000-0000590E0000}"/>
    <cellStyle name="40 % - Akzent6 3 4 2 3" xfId="1150" xr:uid="{00000000-0005-0000-0000-00005A0E0000}"/>
    <cellStyle name="40 % - Akzent6 3 4 2 3 2" xfId="3963" xr:uid="{00000000-0005-0000-0000-00005B0E0000}"/>
    <cellStyle name="40 % - Akzent6 3 4 2 4" xfId="2274" xr:uid="{00000000-0005-0000-0000-00005C0E0000}"/>
    <cellStyle name="40 % - Akzent6 3 4 2 4 2" xfId="5083" xr:uid="{00000000-0005-0000-0000-00005D0E0000}"/>
    <cellStyle name="40 % - Akzent6 3 4 2 5" xfId="3391" xr:uid="{00000000-0005-0000-0000-00005E0E0000}"/>
    <cellStyle name="40 % - Akzent6 3 4 3" xfId="1435" xr:uid="{00000000-0005-0000-0000-00005F0E0000}"/>
    <cellStyle name="40 % - Akzent6 3 4 3 2" xfId="2557" xr:uid="{00000000-0005-0000-0000-0000600E0000}"/>
    <cellStyle name="40 % - Akzent6 3 4 3 2 2" xfId="5366" xr:uid="{00000000-0005-0000-0000-0000610E0000}"/>
    <cellStyle name="40 % - Akzent6 3 4 3 3" xfId="4246" xr:uid="{00000000-0005-0000-0000-0000620E0000}"/>
    <cellStyle name="40 % - Akzent6 3 4 4" xfId="874" xr:uid="{00000000-0005-0000-0000-0000630E0000}"/>
    <cellStyle name="40 % - Akzent6 3 4 4 2" xfId="3687" xr:uid="{00000000-0005-0000-0000-0000640E0000}"/>
    <cellStyle name="40 % - Akzent6 3 4 5" xfId="1998" xr:uid="{00000000-0005-0000-0000-0000650E0000}"/>
    <cellStyle name="40 % - Akzent6 3 4 5 2" xfId="4807" xr:uid="{00000000-0005-0000-0000-0000660E0000}"/>
    <cellStyle name="40 % - Akzent6 3 4 6" xfId="3115" xr:uid="{00000000-0005-0000-0000-0000670E0000}"/>
    <cellStyle name="40 % - Akzent6 3 5" xfId="320" xr:uid="{00000000-0005-0000-0000-0000680E0000}"/>
    <cellStyle name="40 % - Akzent6 3 5 2" xfId="641" xr:uid="{00000000-0005-0000-0000-0000690E0000}"/>
    <cellStyle name="40 % - Akzent6 3 5 2 2" xfId="1780" xr:uid="{00000000-0005-0000-0000-00006A0E0000}"/>
    <cellStyle name="40 % - Akzent6 3 5 2 2 2" xfId="2901" xr:uid="{00000000-0005-0000-0000-00006B0E0000}"/>
    <cellStyle name="40 % - Akzent6 3 5 2 2 2 2" xfId="5710" xr:uid="{00000000-0005-0000-0000-00006C0E0000}"/>
    <cellStyle name="40 % - Akzent6 3 5 2 2 3" xfId="4590" xr:uid="{00000000-0005-0000-0000-00006D0E0000}"/>
    <cellStyle name="40 % - Akzent6 3 5 2 3" xfId="1218" xr:uid="{00000000-0005-0000-0000-00006E0E0000}"/>
    <cellStyle name="40 % - Akzent6 3 5 2 3 2" xfId="4031" xr:uid="{00000000-0005-0000-0000-00006F0E0000}"/>
    <cellStyle name="40 % - Akzent6 3 5 2 4" xfId="2342" xr:uid="{00000000-0005-0000-0000-0000700E0000}"/>
    <cellStyle name="40 % - Akzent6 3 5 2 4 2" xfId="5151" xr:uid="{00000000-0005-0000-0000-0000710E0000}"/>
    <cellStyle name="40 % - Akzent6 3 5 2 5" xfId="3459" xr:uid="{00000000-0005-0000-0000-0000720E0000}"/>
    <cellStyle name="40 % - Akzent6 3 5 3" xfId="1504" xr:uid="{00000000-0005-0000-0000-0000730E0000}"/>
    <cellStyle name="40 % - Akzent6 3 5 3 2" xfId="2625" xr:uid="{00000000-0005-0000-0000-0000740E0000}"/>
    <cellStyle name="40 % - Akzent6 3 5 3 2 2" xfId="5434" xr:uid="{00000000-0005-0000-0000-0000750E0000}"/>
    <cellStyle name="40 % - Akzent6 3 5 3 3" xfId="4314" xr:uid="{00000000-0005-0000-0000-0000760E0000}"/>
    <cellStyle name="40 % - Akzent6 3 5 4" xfId="942" xr:uid="{00000000-0005-0000-0000-0000770E0000}"/>
    <cellStyle name="40 % - Akzent6 3 5 4 2" xfId="3755" xr:uid="{00000000-0005-0000-0000-0000780E0000}"/>
    <cellStyle name="40 % - Akzent6 3 5 5" xfId="2066" xr:uid="{00000000-0005-0000-0000-0000790E0000}"/>
    <cellStyle name="40 % - Akzent6 3 5 5 2" xfId="4875" xr:uid="{00000000-0005-0000-0000-00007A0E0000}"/>
    <cellStyle name="40 % - Akzent6 3 5 6" xfId="3183" xr:uid="{00000000-0005-0000-0000-00007B0E0000}"/>
    <cellStyle name="40 % - Akzent6 3 6" xfId="434" xr:uid="{00000000-0005-0000-0000-00007C0E0000}"/>
    <cellStyle name="40 % - Akzent6 3 6 2" xfId="1574" xr:uid="{00000000-0005-0000-0000-00007D0E0000}"/>
    <cellStyle name="40 % - Akzent6 3 6 2 2" xfId="2695" xr:uid="{00000000-0005-0000-0000-00007E0E0000}"/>
    <cellStyle name="40 % - Akzent6 3 6 2 2 2" xfId="5504" xr:uid="{00000000-0005-0000-0000-00007F0E0000}"/>
    <cellStyle name="40 % - Akzent6 3 6 2 3" xfId="4384" xr:uid="{00000000-0005-0000-0000-0000800E0000}"/>
    <cellStyle name="40 % - Akzent6 3 6 3" xfId="1012" xr:uid="{00000000-0005-0000-0000-0000810E0000}"/>
    <cellStyle name="40 % - Akzent6 3 6 3 2" xfId="3825" xr:uid="{00000000-0005-0000-0000-0000820E0000}"/>
    <cellStyle name="40 % - Akzent6 3 6 4" xfId="2136" xr:uid="{00000000-0005-0000-0000-0000830E0000}"/>
    <cellStyle name="40 % - Akzent6 3 6 4 2" xfId="4945" xr:uid="{00000000-0005-0000-0000-0000840E0000}"/>
    <cellStyle name="40 % - Akzent6 3 6 5" xfId="3253" xr:uid="{00000000-0005-0000-0000-0000850E0000}"/>
    <cellStyle name="40 % - Akzent6 3 7" xfId="1297" xr:uid="{00000000-0005-0000-0000-0000860E0000}"/>
    <cellStyle name="40 % - Akzent6 3 7 2" xfId="2419" xr:uid="{00000000-0005-0000-0000-0000870E0000}"/>
    <cellStyle name="40 % - Akzent6 3 7 2 2" xfId="5228" xr:uid="{00000000-0005-0000-0000-0000880E0000}"/>
    <cellStyle name="40 % - Akzent6 3 7 3" xfId="4108" xr:uid="{00000000-0005-0000-0000-0000890E0000}"/>
    <cellStyle name="40 % - Akzent6 3 8" xfId="736" xr:uid="{00000000-0005-0000-0000-00008A0E0000}"/>
    <cellStyle name="40 % - Akzent6 3 8 2" xfId="3549" xr:uid="{00000000-0005-0000-0000-00008B0E0000}"/>
    <cellStyle name="40 % - Akzent6 3 9" xfId="1860" xr:uid="{00000000-0005-0000-0000-00008C0E0000}"/>
    <cellStyle name="40 % - Akzent6 3 9 2" xfId="4669" xr:uid="{00000000-0005-0000-0000-00008D0E0000}"/>
    <cellStyle name="40 % - Akzent6 4" xfId="131" xr:uid="{00000000-0005-0000-0000-00008E0E0000}"/>
    <cellStyle name="40 % - Akzent6 4 2" xfId="200" xr:uid="{00000000-0005-0000-0000-00008F0E0000}"/>
    <cellStyle name="40 % - Akzent6 4 2 2" xfId="521" xr:uid="{00000000-0005-0000-0000-0000900E0000}"/>
    <cellStyle name="40 % - Akzent6 4 2 2 2" xfId="1661" xr:uid="{00000000-0005-0000-0000-0000910E0000}"/>
    <cellStyle name="40 % - Akzent6 4 2 2 2 2" xfId="2782" xr:uid="{00000000-0005-0000-0000-0000920E0000}"/>
    <cellStyle name="40 % - Akzent6 4 2 2 2 2 2" xfId="5591" xr:uid="{00000000-0005-0000-0000-0000930E0000}"/>
    <cellStyle name="40 % - Akzent6 4 2 2 2 3" xfId="4471" xr:uid="{00000000-0005-0000-0000-0000940E0000}"/>
    <cellStyle name="40 % - Akzent6 4 2 2 3" xfId="1099" xr:uid="{00000000-0005-0000-0000-0000950E0000}"/>
    <cellStyle name="40 % - Akzent6 4 2 2 3 2" xfId="3912" xr:uid="{00000000-0005-0000-0000-0000960E0000}"/>
    <cellStyle name="40 % - Akzent6 4 2 2 4" xfId="2223" xr:uid="{00000000-0005-0000-0000-0000970E0000}"/>
    <cellStyle name="40 % - Akzent6 4 2 2 4 2" xfId="5032" xr:uid="{00000000-0005-0000-0000-0000980E0000}"/>
    <cellStyle name="40 % - Akzent6 4 2 2 5" xfId="3340" xr:uid="{00000000-0005-0000-0000-0000990E0000}"/>
    <cellStyle name="40 % - Akzent6 4 2 3" xfId="1384" xr:uid="{00000000-0005-0000-0000-00009A0E0000}"/>
    <cellStyle name="40 % - Akzent6 4 2 3 2" xfId="2506" xr:uid="{00000000-0005-0000-0000-00009B0E0000}"/>
    <cellStyle name="40 % - Akzent6 4 2 3 2 2" xfId="5315" xr:uid="{00000000-0005-0000-0000-00009C0E0000}"/>
    <cellStyle name="40 % - Akzent6 4 2 3 3" xfId="4195" xr:uid="{00000000-0005-0000-0000-00009D0E0000}"/>
    <cellStyle name="40 % - Akzent6 4 2 4" xfId="823" xr:uid="{00000000-0005-0000-0000-00009E0E0000}"/>
    <cellStyle name="40 % - Akzent6 4 2 4 2" xfId="3636" xr:uid="{00000000-0005-0000-0000-00009F0E0000}"/>
    <cellStyle name="40 % - Akzent6 4 2 5" xfId="1947" xr:uid="{00000000-0005-0000-0000-0000A00E0000}"/>
    <cellStyle name="40 % - Akzent6 4 2 5 2" xfId="4756" xr:uid="{00000000-0005-0000-0000-0000A10E0000}"/>
    <cellStyle name="40 % - Akzent6 4 2 6" xfId="3064" xr:uid="{00000000-0005-0000-0000-0000A20E0000}"/>
    <cellStyle name="40 % - Akzent6 4 3" xfId="271" xr:uid="{00000000-0005-0000-0000-0000A30E0000}"/>
    <cellStyle name="40 % - Akzent6 4 3 2" xfId="592" xr:uid="{00000000-0005-0000-0000-0000A40E0000}"/>
    <cellStyle name="40 % - Akzent6 4 3 2 2" xfId="1731" xr:uid="{00000000-0005-0000-0000-0000A50E0000}"/>
    <cellStyle name="40 % - Akzent6 4 3 2 2 2" xfId="2852" xr:uid="{00000000-0005-0000-0000-0000A60E0000}"/>
    <cellStyle name="40 % - Akzent6 4 3 2 2 2 2" xfId="5661" xr:uid="{00000000-0005-0000-0000-0000A70E0000}"/>
    <cellStyle name="40 % - Akzent6 4 3 2 2 3" xfId="4541" xr:uid="{00000000-0005-0000-0000-0000A80E0000}"/>
    <cellStyle name="40 % - Akzent6 4 3 2 3" xfId="1169" xr:uid="{00000000-0005-0000-0000-0000A90E0000}"/>
    <cellStyle name="40 % - Akzent6 4 3 2 3 2" xfId="3982" xr:uid="{00000000-0005-0000-0000-0000AA0E0000}"/>
    <cellStyle name="40 % - Akzent6 4 3 2 4" xfId="2293" xr:uid="{00000000-0005-0000-0000-0000AB0E0000}"/>
    <cellStyle name="40 % - Akzent6 4 3 2 4 2" xfId="5102" xr:uid="{00000000-0005-0000-0000-0000AC0E0000}"/>
    <cellStyle name="40 % - Akzent6 4 3 2 5" xfId="3410" xr:uid="{00000000-0005-0000-0000-0000AD0E0000}"/>
    <cellStyle name="40 % - Akzent6 4 3 3" xfId="1454" xr:uid="{00000000-0005-0000-0000-0000AE0E0000}"/>
    <cellStyle name="40 % - Akzent6 4 3 3 2" xfId="2576" xr:uid="{00000000-0005-0000-0000-0000AF0E0000}"/>
    <cellStyle name="40 % - Akzent6 4 3 3 2 2" xfId="5385" xr:uid="{00000000-0005-0000-0000-0000B00E0000}"/>
    <cellStyle name="40 % - Akzent6 4 3 3 3" xfId="4265" xr:uid="{00000000-0005-0000-0000-0000B10E0000}"/>
    <cellStyle name="40 % - Akzent6 4 3 4" xfId="893" xr:uid="{00000000-0005-0000-0000-0000B20E0000}"/>
    <cellStyle name="40 % - Akzent6 4 3 4 2" xfId="3706" xr:uid="{00000000-0005-0000-0000-0000B30E0000}"/>
    <cellStyle name="40 % - Akzent6 4 3 5" xfId="2017" xr:uid="{00000000-0005-0000-0000-0000B40E0000}"/>
    <cellStyle name="40 % - Akzent6 4 3 5 2" xfId="4826" xr:uid="{00000000-0005-0000-0000-0000B50E0000}"/>
    <cellStyle name="40 % - Akzent6 4 3 6" xfId="3134" xr:uid="{00000000-0005-0000-0000-0000B60E0000}"/>
    <cellStyle name="40 % - Akzent6 4 4" xfId="339" xr:uid="{00000000-0005-0000-0000-0000B70E0000}"/>
    <cellStyle name="40 % - Akzent6 4 4 2" xfId="660" xr:uid="{00000000-0005-0000-0000-0000B80E0000}"/>
    <cellStyle name="40 % - Akzent6 4 4 2 2" xfId="1799" xr:uid="{00000000-0005-0000-0000-0000B90E0000}"/>
    <cellStyle name="40 % - Akzent6 4 4 2 2 2" xfId="2920" xr:uid="{00000000-0005-0000-0000-0000BA0E0000}"/>
    <cellStyle name="40 % - Akzent6 4 4 2 2 2 2" xfId="5729" xr:uid="{00000000-0005-0000-0000-0000BB0E0000}"/>
    <cellStyle name="40 % - Akzent6 4 4 2 2 3" xfId="4609" xr:uid="{00000000-0005-0000-0000-0000BC0E0000}"/>
    <cellStyle name="40 % - Akzent6 4 4 2 3" xfId="1237" xr:uid="{00000000-0005-0000-0000-0000BD0E0000}"/>
    <cellStyle name="40 % - Akzent6 4 4 2 3 2" xfId="4050" xr:uid="{00000000-0005-0000-0000-0000BE0E0000}"/>
    <cellStyle name="40 % - Akzent6 4 4 2 4" xfId="2361" xr:uid="{00000000-0005-0000-0000-0000BF0E0000}"/>
    <cellStyle name="40 % - Akzent6 4 4 2 4 2" xfId="5170" xr:uid="{00000000-0005-0000-0000-0000C00E0000}"/>
    <cellStyle name="40 % - Akzent6 4 4 2 5" xfId="3478" xr:uid="{00000000-0005-0000-0000-0000C10E0000}"/>
    <cellStyle name="40 % - Akzent6 4 4 3" xfId="1523" xr:uid="{00000000-0005-0000-0000-0000C20E0000}"/>
    <cellStyle name="40 % - Akzent6 4 4 3 2" xfId="2644" xr:uid="{00000000-0005-0000-0000-0000C30E0000}"/>
    <cellStyle name="40 % - Akzent6 4 4 3 2 2" xfId="5453" xr:uid="{00000000-0005-0000-0000-0000C40E0000}"/>
    <cellStyle name="40 % - Akzent6 4 4 3 3" xfId="4333" xr:uid="{00000000-0005-0000-0000-0000C50E0000}"/>
    <cellStyle name="40 % - Akzent6 4 4 4" xfId="961" xr:uid="{00000000-0005-0000-0000-0000C60E0000}"/>
    <cellStyle name="40 % - Akzent6 4 4 4 2" xfId="3774" xr:uid="{00000000-0005-0000-0000-0000C70E0000}"/>
    <cellStyle name="40 % - Akzent6 4 4 5" xfId="2085" xr:uid="{00000000-0005-0000-0000-0000C80E0000}"/>
    <cellStyle name="40 % - Akzent6 4 4 5 2" xfId="4894" xr:uid="{00000000-0005-0000-0000-0000C90E0000}"/>
    <cellStyle name="40 % - Akzent6 4 4 6" xfId="3202" xr:uid="{00000000-0005-0000-0000-0000CA0E0000}"/>
    <cellStyle name="40 % - Akzent6 4 5" xfId="453" xr:uid="{00000000-0005-0000-0000-0000CB0E0000}"/>
    <cellStyle name="40 % - Akzent6 4 5 2" xfId="1593" xr:uid="{00000000-0005-0000-0000-0000CC0E0000}"/>
    <cellStyle name="40 % - Akzent6 4 5 2 2" xfId="2714" xr:uid="{00000000-0005-0000-0000-0000CD0E0000}"/>
    <cellStyle name="40 % - Akzent6 4 5 2 2 2" xfId="5523" xr:uid="{00000000-0005-0000-0000-0000CE0E0000}"/>
    <cellStyle name="40 % - Akzent6 4 5 2 3" xfId="4403" xr:uid="{00000000-0005-0000-0000-0000CF0E0000}"/>
    <cellStyle name="40 % - Akzent6 4 5 3" xfId="1031" xr:uid="{00000000-0005-0000-0000-0000D00E0000}"/>
    <cellStyle name="40 % - Akzent6 4 5 3 2" xfId="3844" xr:uid="{00000000-0005-0000-0000-0000D10E0000}"/>
    <cellStyle name="40 % - Akzent6 4 5 4" xfId="2155" xr:uid="{00000000-0005-0000-0000-0000D20E0000}"/>
    <cellStyle name="40 % - Akzent6 4 5 4 2" xfId="4964" xr:uid="{00000000-0005-0000-0000-0000D30E0000}"/>
    <cellStyle name="40 % - Akzent6 4 5 5" xfId="3272" xr:uid="{00000000-0005-0000-0000-0000D40E0000}"/>
    <cellStyle name="40 % - Akzent6 4 6" xfId="1316" xr:uid="{00000000-0005-0000-0000-0000D50E0000}"/>
    <cellStyle name="40 % - Akzent6 4 6 2" xfId="2438" xr:uid="{00000000-0005-0000-0000-0000D60E0000}"/>
    <cellStyle name="40 % - Akzent6 4 6 2 2" xfId="5247" xr:uid="{00000000-0005-0000-0000-0000D70E0000}"/>
    <cellStyle name="40 % - Akzent6 4 6 3" xfId="4127" xr:uid="{00000000-0005-0000-0000-0000D80E0000}"/>
    <cellStyle name="40 % - Akzent6 4 7" xfId="755" xr:uid="{00000000-0005-0000-0000-0000D90E0000}"/>
    <cellStyle name="40 % - Akzent6 4 7 2" xfId="3568" xr:uid="{00000000-0005-0000-0000-0000DA0E0000}"/>
    <cellStyle name="40 % - Akzent6 4 8" xfId="1879" xr:uid="{00000000-0005-0000-0000-0000DB0E0000}"/>
    <cellStyle name="40 % - Akzent6 4 8 2" xfId="4688" xr:uid="{00000000-0005-0000-0000-0000DC0E0000}"/>
    <cellStyle name="40 % - Akzent6 4 9" xfId="2996" xr:uid="{00000000-0005-0000-0000-0000DD0E0000}"/>
    <cellStyle name="40 % - Akzent6 5" xfId="166" xr:uid="{00000000-0005-0000-0000-0000DE0E0000}"/>
    <cellStyle name="40 % - Akzent6 5 2" xfId="487" xr:uid="{00000000-0005-0000-0000-0000DF0E0000}"/>
    <cellStyle name="40 % - Akzent6 5 2 2" xfId="1627" xr:uid="{00000000-0005-0000-0000-0000E00E0000}"/>
    <cellStyle name="40 % - Akzent6 5 2 2 2" xfId="2748" xr:uid="{00000000-0005-0000-0000-0000E10E0000}"/>
    <cellStyle name="40 % - Akzent6 5 2 2 2 2" xfId="5557" xr:uid="{00000000-0005-0000-0000-0000E20E0000}"/>
    <cellStyle name="40 % - Akzent6 5 2 2 3" xfId="4437" xr:uid="{00000000-0005-0000-0000-0000E30E0000}"/>
    <cellStyle name="40 % - Akzent6 5 2 3" xfId="1065" xr:uid="{00000000-0005-0000-0000-0000E40E0000}"/>
    <cellStyle name="40 % - Akzent6 5 2 3 2" xfId="3878" xr:uid="{00000000-0005-0000-0000-0000E50E0000}"/>
    <cellStyle name="40 % - Akzent6 5 2 4" xfId="2189" xr:uid="{00000000-0005-0000-0000-0000E60E0000}"/>
    <cellStyle name="40 % - Akzent6 5 2 4 2" xfId="4998" xr:uid="{00000000-0005-0000-0000-0000E70E0000}"/>
    <cellStyle name="40 % - Akzent6 5 2 5" xfId="3306" xr:uid="{00000000-0005-0000-0000-0000E80E0000}"/>
    <cellStyle name="40 % - Akzent6 5 3" xfId="1350" xr:uid="{00000000-0005-0000-0000-0000E90E0000}"/>
    <cellStyle name="40 % - Akzent6 5 3 2" xfId="2472" xr:uid="{00000000-0005-0000-0000-0000EA0E0000}"/>
    <cellStyle name="40 % - Akzent6 5 3 2 2" xfId="5281" xr:uid="{00000000-0005-0000-0000-0000EB0E0000}"/>
    <cellStyle name="40 % - Akzent6 5 3 3" xfId="4161" xr:uid="{00000000-0005-0000-0000-0000EC0E0000}"/>
    <cellStyle name="40 % - Akzent6 5 4" xfId="789" xr:uid="{00000000-0005-0000-0000-0000ED0E0000}"/>
    <cellStyle name="40 % - Akzent6 5 4 2" xfId="3602" xr:uid="{00000000-0005-0000-0000-0000EE0E0000}"/>
    <cellStyle name="40 % - Akzent6 5 5" xfId="1913" xr:uid="{00000000-0005-0000-0000-0000EF0E0000}"/>
    <cellStyle name="40 % - Akzent6 5 5 2" xfId="4722" xr:uid="{00000000-0005-0000-0000-0000F00E0000}"/>
    <cellStyle name="40 % - Akzent6 5 6" xfId="3030" xr:uid="{00000000-0005-0000-0000-0000F10E0000}"/>
    <cellStyle name="40 % - Akzent6 6" xfId="236" xr:uid="{00000000-0005-0000-0000-0000F20E0000}"/>
    <cellStyle name="40 % - Akzent6 6 2" xfId="557" xr:uid="{00000000-0005-0000-0000-0000F30E0000}"/>
    <cellStyle name="40 % - Akzent6 6 2 2" xfId="1697" xr:uid="{00000000-0005-0000-0000-0000F40E0000}"/>
    <cellStyle name="40 % - Akzent6 6 2 2 2" xfId="2818" xr:uid="{00000000-0005-0000-0000-0000F50E0000}"/>
    <cellStyle name="40 % - Akzent6 6 2 2 2 2" xfId="5627" xr:uid="{00000000-0005-0000-0000-0000F60E0000}"/>
    <cellStyle name="40 % - Akzent6 6 2 2 3" xfId="4507" xr:uid="{00000000-0005-0000-0000-0000F70E0000}"/>
    <cellStyle name="40 % - Akzent6 6 2 3" xfId="1135" xr:uid="{00000000-0005-0000-0000-0000F80E0000}"/>
    <cellStyle name="40 % - Akzent6 6 2 3 2" xfId="3948" xr:uid="{00000000-0005-0000-0000-0000F90E0000}"/>
    <cellStyle name="40 % - Akzent6 6 2 4" xfId="2259" xr:uid="{00000000-0005-0000-0000-0000FA0E0000}"/>
    <cellStyle name="40 % - Akzent6 6 2 4 2" xfId="5068" xr:uid="{00000000-0005-0000-0000-0000FB0E0000}"/>
    <cellStyle name="40 % - Akzent6 6 2 5" xfId="3376" xr:uid="{00000000-0005-0000-0000-0000FC0E0000}"/>
    <cellStyle name="40 % - Akzent6 6 3" xfId="1420" xr:uid="{00000000-0005-0000-0000-0000FD0E0000}"/>
    <cellStyle name="40 % - Akzent6 6 3 2" xfId="2542" xr:uid="{00000000-0005-0000-0000-0000FE0E0000}"/>
    <cellStyle name="40 % - Akzent6 6 3 2 2" xfId="5351" xr:uid="{00000000-0005-0000-0000-0000FF0E0000}"/>
    <cellStyle name="40 % - Akzent6 6 3 3" xfId="4231" xr:uid="{00000000-0005-0000-0000-0000000F0000}"/>
    <cellStyle name="40 % - Akzent6 6 4" xfId="859" xr:uid="{00000000-0005-0000-0000-0000010F0000}"/>
    <cellStyle name="40 % - Akzent6 6 4 2" xfId="3672" xr:uid="{00000000-0005-0000-0000-0000020F0000}"/>
    <cellStyle name="40 % - Akzent6 6 5" xfId="1983" xr:uid="{00000000-0005-0000-0000-0000030F0000}"/>
    <cellStyle name="40 % - Akzent6 6 5 2" xfId="4792" xr:uid="{00000000-0005-0000-0000-0000040F0000}"/>
    <cellStyle name="40 % - Akzent6 6 6" xfId="3100" xr:uid="{00000000-0005-0000-0000-0000050F0000}"/>
    <cellStyle name="40 % - Akzent6 7" xfId="305" xr:uid="{00000000-0005-0000-0000-0000060F0000}"/>
    <cellStyle name="40 % - Akzent6 7 2" xfId="626" xr:uid="{00000000-0005-0000-0000-0000070F0000}"/>
    <cellStyle name="40 % - Akzent6 7 2 2" xfId="1765" xr:uid="{00000000-0005-0000-0000-0000080F0000}"/>
    <cellStyle name="40 % - Akzent6 7 2 2 2" xfId="2886" xr:uid="{00000000-0005-0000-0000-0000090F0000}"/>
    <cellStyle name="40 % - Akzent6 7 2 2 2 2" xfId="5695" xr:uid="{00000000-0005-0000-0000-00000A0F0000}"/>
    <cellStyle name="40 % - Akzent6 7 2 2 3" xfId="4575" xr:uid="{00000000-0005-0000-0000-00000B0F0000}"/>
    <cellStyle name="40 % - Akzent6 7 2 3" xfId="1203" xr:uid="{00000000-0005-0000-0000-00000C0F0000}"/>
    <cellStyle name="40 % - Akzent6 7 2 3 2" xfId="4016" xr:uid="{00000000-0005-0000-0000-00000D0F0000}"/>
    <cellStyle name="40 % - Akzent6 7 2 4" xfId="2327" xr:uid="{00000000-0005-0000-0000-00000E0F0000}"/>
    <cellStyle name="40 % - Akzent6 7 2 4 2" xfId="5136" xr:uid="{00000000-0005-0000-0000-00000F0F0000}"/>
    <cellStyle name="40 % - Akzent6 7 2 5" xfId="3444" xr:uid="{00000000-0005-0000-0000-0000100F0000}"/>
    <cellStyle name="40 % - Akzent6 7 3" xfId="1489" xr:uid="{00000000-0005-0000-0000-0000110F0000}"/>
    <cellStyle name="40 % - Akzent6 7 3 2" xfId="2610" xr:uid="{00000000-0005-0000-0000-0000120F0000}"/>
    <cellStyle name="40 % - Akzent6 7 3 2 2" xfId="5419" xr:uid="{00000000-0005-0000-0000-0000130F0000}"/>
    <cellStyle name="40 % - Akzent6 7 3 3" xfId="4299" xr:uid="{00000000-0005-0000-0000-0000140F0000}"/>
    <cellStyle name="40 % - Akzent6 7 4" xfId="927" xr:uid="{00000000-0005-0000-0000-0000150F0000}"/>
    <cellStyle name="40 % - Akzent6 7 4 2" xfId="3740" xr:uid="{00000000-0005-0000-0000-0000160F0000}"/>
    <cellStyle name="40 % - Akzent6 7 5" xfId="2051" xr:uid="{00000000-0005-0000-0000-0000170F0000}"/>
    <cellStyle name="40 % - Akzent6 7 5 2" xfId="4860" xr:uid="{00000000-0005-0000-0000-0000180F0000}"/>
    <cellStyle name="40 % - Akzent6 7 6" xfId="3168" xr:uid="{00000000-0005-0000-0000-0000190F0000}"/>
    <cellStyle name="40 % - Akzent6 8" xfId="416" xr:uid="{00000000-0005-0000-0000-00001A0F0000}"/>
    <cellStyle name="40 % - Akzent6 8 2" xfId="1556" xr:uid="{00000000-0005-0000-0000-00001B0F0000}"/>
    <cellStyle name="40 % - Akzent6 8 2 2" xfId="2677" xr:uid="{00000000-0005-0000-0000-00001C0F0000}"/>
    <cellStyle name="40 % - Akzent6 8 2 2 2" xfId="5486" xr:uid="{00000000-0005-0000-0000-00001D0F0000}"/>
    <cellStyle name="40 % - Akzent6 8 2 3" xfId="4366" xr:uid="{00000000-0005-0000-0000-00001E0F0000}"/>
    <cellStyle name="40 % - Akzent6 8 3" xfId="994" xr:uid="{00000000-0005-0000-0000-00001F0F0000}"/>
    <cellStyle name="40 % - Akzent6 8 3 2" xfId="3807" xr:uid="{00000000-0005-0000-0000-0000200F0000}"/>
    <cellStyle name="40 % - Akzent6 8 4" xfId="2118" xr:uid="{00000000-0005-0000-0000-0000210F0000}"/>
    <cellStyle name="40 % - Akzent6 8 4 2" xfId="4927" xr:uid="{00000000-0005-0000-0000-0000220F0000}"/>
    <cellStyle name="40 % - Akzent6 8 5" xfId="3235" xr:uid="{00000000-0005-0000-0000-0000230F0000}"/>
    <cellStyle name="40 % - Akzent6 9" xfId="706" xr:uid="{00000000-0005-0000-0000-0000240F0000}"/>
    <cellStyle name="40 % - Akzent6 9 2" xfId="1277" xr:uid="{00000000-0005-0000-0000-0000250F0000}"/>
    <cellStyle name="40 % - Akzent6 9 2 2" xfId="4090" xr:uid="{00000000-0005-0000-0000-0000260F0000}"/>
    <cellStyle name="40 % - Akzent6 9 3" xfId="2401" xr:uid="{00000000-0005-0000-0000-0000270F0000}"/>
    <cellStyle name="40 % - Akzent6 9 3 2" xfId="5210" xr:uid="{00000000-0005-0000-0000-0000280F0000}"/>
    <cellStyle name="40 % - Akzent6 9 4" xfId="3519" xr:uid="{00000000-0005-0000-0000-0000290F0000}"/>
    <cellStyle name="40% - Akzent1" xfId="367" xr:uid="{00000000-0005-0000-0000-00002A0F0000}"/>
    <cellStyle name="40% - Akzent2" xfId="368" xr:uid="{00000000-0005-0000-0000-00002B0F0000}"/>
    <cellStyle name="40% - Akzent3" xfId="369" xr:uid="{00000000-0005-0000-0000-00002C0F0000}"/>
    <cellStyle name="40% - Akzent4" xfId="370" xr:uid="{00000000-0005-0000-0000-00002D0F0000}"/>
    <cellStyle name="40% - Akzent5" xfId="371" xr:uid="{00000000-0005-0000-0000-00002E0F0000}"/>
    <cellStyle name="40% - Akzent6" xfId="372" xr:uid="{00000000-0005-0000-0000-00002F0F0000}"/>
    <cellStyle name="60 % - Akzent1" xfId="20" builtinId="32" customBuiltin="1"/>
    <cellStyle name="60 % - Akzent1 2" xfId="54" xr:uid="{00000000-0005-0000-0000-0000310F0000}"/>
    <cellStyle name="60 % - Akzent2" xfId="24" builtinId="36" customBuiltin="1"/>
    <cellStyle name="60 % - Akzent2 2" xfId="55" xr:uid="{00000000-0005-0000-0000-0000330F0000}"/>
    <cellStyle name="60 % - Akzent3" xfId="28" builtinId="40" customBuiltin="1"/>
    <cellStyle name="60 % - Akzent3 2" xfId="56" xr:uid="{00000000-0005-0000-0000-0000350F0000}"/>
    <cellStyle name="60 % - Akzent4" xfId="32" builtinId="44" customBuiltin="1"/>
    <cellStyle name="60 % - Akzent4 2" xfId="57" xr:uid="{00000000-0005-0000-0000-0000370F0000}"/>
    <cellStyle name="60 % - Akzent5" xfId="36" builtinId="48" customBuiltin="1"/>
    <cellStyle name="60 % - Akzent5 2" xfId="58" xr:uid="{00000000-0005-0000-0000-0000390F0000}"/>
    <cellStyle name="60 % - Akzent6" xfId="40" builtinId="52" customBuiltin="1"/>
    <cellStyle name="60 % - Akzent6 2" xfId="59" xr:uid="{00000000-0005-0000-0000-00003B0F0000}"/>
    <cellStyle name="60% - Akzent1" xfId="373" xr:uid="{00000000-0005-0000-0000-00003C0F0000}"/>
    <cellStyle name="60% - Akzent2" xfId="374" xr:uid="{00000000-0005-0000-0000-00003D0F0000}"/>
    <cellStyle name="60% - Akzent3" xfId="375" xr:uid="{00000000-0005-0000-0000-00003E0F0000}"/>
    <cellStyle name="60% - Akzent4" xfId="376" xr:uid="{00000000-0005-0000-0000-00003F0F0000}"/>
    <cellStyle name="60% - Akzent5" xfId="377" xr:uid="{00000000-0005-0000-0000-0000400F0000}"/>
    <cellStyle name="60% - Akzent6" xfId="378" xr:uid="{00000000-0005-0000-0000-0000410F0000}"/>
    <cellStyle name="Akzent1" xfId="17" builtinId="29" customBuiltin="1"/>
    <cellStyle name="Akzent1 2" xfId="60" xr:uid="{00000000-0005-0000-0000-0000430F0000}"/>
    <cellStyle name="Akzent1 3" xfId="379" xr:uid="{00000000-0005-0000-0000-0000440F0000}"/>
    <cellStyle name="Akzent2" xfId="21" builtinId="33" customBuiltin="1"/>
    <cellStyle name="Akzent2 2" xfId="61" xr:uid="{00000000-0005-0000-0000-0000460F0000}"/>
    <cellStyle name="Akzent2 3" xfId="380" xr:uid="{00000000-0005-0000-0000-0000470F0000}"/>
    <cellStyle name="Akzent3" xfId="25" builtinId="37" customBuiltin="1"/>
    <cellStyle name="Akzent3 2" xfId="62" xr:uid="{00000000-0005-0000-0000-0000490F0000}"/>
    <cellStyle name="Akzent3 3" xfId="381" xr:uid="{00000000-0005-0000-0000-00004A0F0000}"/>
    <cellStyle name="Akzent4" xfId="29" builtinId="41" customBuiltin="1"/>
    <cellStyle name="Akzent4 2" xfId="63" xr:uid="{00000000-0005-0000-0000-00004C0F0000}"/>
    <cellStyle name="Akzent4 3" xfId="382" xr:uid="{00000000-0005-0000-0000-00004D0F0000}"/>
    <cellStyle name="Akzent5" xfId="33" builtinId="45" customBuiltin="1"/>
    <cellStyle name="Akzent5 2" xfId="64" xr:uid="{00000000-0005-0000-0000-00004F0F0000}"/>
    <cellStyle name="Akzent5 3" xfId="383" xr:uid="{00000000-0005-0000-0000-0000500F0000}"/>
    <cellStyle name="Akzent6" xfId="37" builtinId="49" customBuiltin="1"/>
    <cellStyle name="Akzent6 2" xfId="65" xr:uid="{00000000-0005-0000-0000-0000520F0000}"/>
    <cellStyle name="Akzent6 3" xfId="384" xr:uid="{00000000-0005-0000-0000-0000530F0000}"/>
    <cellStyle name="Ausgabe" xfId="10" builtinId="21" customBuiltin="1"/>
    <cellStyle name="Ausgabe 2" xfId="66" xr:uid="{00000000-0005-0000-0000-0000550F0000}"/>
    <cellStyle name="Ausgabe 3" xfId="385" xr:uid="{00000000-0005-0000-0000-0000560F0000}"/>
    <cellStyle name="Berechnung" xfId="11" builtinId="22" customBuiltin="1"/>
    <cellStyle name="Berechnung 2" xfId="67" xr:uid="{00000000-0005-0000-0000-0000580F0000}"/>
    <cellStyle name="Berechnung 3" xfId="386" xr:uid="{00000000-0005-0000-0000-0000590F0000}"/>
    <cellStyle name="Eingabe" xfId="9" builtinId="20" customBuiltin="1"/>
    <cellStyle name="Eingabe 2" xfId="68" xr:uid="{00000000-0005-0000-0000-00005B0F0000}"/>
    <cellStyle name="Eingabe 3" xfId="387" xr:uid="{00000000-0005-0000-0000-00005C0F0000}"/>
    <cellStyle name="Ergebnis" xfId="16" builtinId="25" customBuiltin="1"/>
    <cellStyle name="Ergebnis 2" xfId="69" xr:uid="{00000000-0005-0000-0000-00005E0F0000}"/>
    <cellStyle name="Ergebnis 3" xfId="388" xr:uid="{00000000-0005-0000-0000-00005F0F0000}"/>
    <cellStyle name="Erklärender Text" xfId="15" builtinId="53" customBuiltin="1"/>
    <cellStyle name="Erklärender Text 2" xfId="70" xr:uid="{00000000-0005-0000-0000-0000610F0000}"/>
    <cellStyle name="Erklärender Text 3" xfId="389" xr:uid="{00000000-0005-0000-0000-0000620F0000}"/>
    <cellStyle name="Gut" xfId="6" builtinId="26" customBuiltin="1"/>
    <cellStyle name="Gut 2" xfId="71" xr:uid="{00000000-0005-0000-0000-0000640F0000}"/>
    <cellStyle name="Gut 3" xfId="390" xr:uid="{00000000-0005-0000-0000-0000650F0000}"/>
    <cellStyle name="Hyperlink 2" xfId="72" xr:uid="{00000000-0005-0000-0000-0000660F0000}"/>
    <cellStyle name="Komma" xfId="5757" builtinId="3"/>
    <cellStyle name="Komma 2" xfId="73" xr:uid="{00000000-0005-0000-0000-0000680F0000}"/>
    <cellStyle name="Komma 2 2" xfId="74" xr:uid="{00000000-0005-0000-0000-0000690F0000}"/>
    <cellStyle name="Komma 2 2 2" xfId="391" xr:uid="{00000000-0005-0000-0000-00006A0F0000}"/>
    <cellStyle name="Komma 2 2 2 2" xfId="5780" xr:uid="{00000000-0005-0000-0000-00006B0F0000}"/>
    <cellStyle name="Komma 2 2 3" xfId="5779" xr:uid="{00000000-0005-0000-0000-00006C0F0000}"/>
    <cellStyle name="Komma 2 3" xfId="5778" xr:uid="{00000000-0005-0000-0000-00006D0F0000}"/>
    <cellStyle name="Komma 3" xfId="75" xr:uid="{00000000-0005-0000-0000-00006E0F0000}"/>
    <cellStyle name="Komma 3 2" xfId="392" xr:uid="{00000000-0005-0000-0000-00006F0F0000}"/>
    <cellStyle name="Komma 3 2 2" xfId="5776" xr:uid="{00000000-0005-0000-0000-0000700F0000}"/>
    <cellStyle name="Komma 3 3" xfId="5775" xr:uid="{00000000-0005-0000-0000-0000710F0000}"/>
    <cellStyle name="Komma 4" xfId="76" xr:uid="{00000000-0005-0000-0000-0000720F0000}"/>
    <cellStyle name="Komma 4 2" xfId="5761" xr:uid="{00000000-0005-0000-0000-0000730F0000}"/>
    <cellStyle name="Komma 4 3" xfId="5777" xr:uid="{00000000-0005-0000-0000-0000740F0000}"/>
    <cellStyle name="Komma 5" xfId="1829" xr:uid="{00000000-0005-0000-0000-0000750F0000}"/>
    <cellStyle name="Komma 5 2" xfId="4638" xr:uid="{00000000-0005-0000-0000-0000760F0000}"/>
    <cellStyle name="Komma 5 3" xfId="5769" xr:uid="{00000000-0005-0000-0000-0000770F0000}"/>
    <cellStyle name="Komma 5 4" xfId="5781" xr:uid="{00000000-0005-0000-0000-0000780F0000}"/>
    <cellStyle name="Komma 6" xfId="1827" xr:uid="{00000000-0005-0000-0000-0000790F0000}"/>
    <cellStyle name="Komma 7" xfId="5772" xr:uid="{00000000-0005-0000-0000-00007A0F0000}"/>
    <cellStyle name="Komma 8" xfId="5782" xr:uid="{00000000-0005-0000-0000-00007B0F0000}"/>
    <cellStyle name="Neutral" xfId="8" builtinId="28" customBuiltin="1"/>
    <cellStyle name="Neutral 2" xfId="77" xr:uid="{00000000-0005-0000-0000-00007D0F0000}"/>
    <cellStyle name="Neutral 3" xfId="393" xr:uid="{00000000-0005-0000-0000-00007E0F0000}"/>
    <cellStyle name="Notiz" xfId="5759" builtinId="10" customBuiltin="1"/>
    <cellStyle name="Notiz 2" xfId="78" xr:uid="{00000000-0005-0000-0000-0000800F0000}"/>
    <cellStyle name="Notiz 3" xfId="79" xr:uid="{00000000-0005-0000-0000-0000810F0000}"/>
    <cellStyle name="Notiz 3 10" xfId="1280" xr:uid="{00000000-0005-0000-0000-0000820F0000}"/>
    <cellStyle name="Notiz 3 10 2" xfId="2402" xr:uid="{00000000-0005-0000-0000-0000830F0000}"/>
    <cellStyle name="Notiz 3 10 2 2" xfId="5211" xr:uid="{00000000-0005-0000-0000-0000840F0000}"/>
    <cellStyle name="Notiz 3 10 3" xfId="4091" xr:uid="{00000000-0005-0000-0000-0000850F0000}"/>
    <cellStyle name="Notiz 3 11" xfId="719" xr:uid="{00000000-0005-0000-0000-0000860F0000}"/>
    <cellStyle name="Notiz 3 11 2" xfId="3532" xr:uid="{00000000-0005-0000-0000-0000870F0000}"/>
    <cellStyle name="Notiz 3 12" xfId="1843" xr:uid="{00000000-0005-0000-0000-0000880F0000}"/>
    <cellStyle name="Notiz 3 12 2" xfId="4652" xr:uid="{00000000-0005-0000-0000-0000890F0000}"/>
    <cellStyle name="Notiz 3 13" xfId="2960" xr:uid="{00000000-0005-0000-0000-00008A0F0000}"/>
    <cellStyle name="Notiz 3 2" xfId="98" xr:uid="{00000000-0005-0000-0000-00008B0F0000}"/>
    <cellStyle name="Notiz 3 2 10" xfId="2964" xr:uid="{00000000-0005-0000-0000-00008C0F0000}"/>
    <cellStyle name="Notiz 3 2 2" xfId="133" xr:uid="{00000000-0005-0000-0000-00008D0F0000}"/>
    <cellStyle name="Notiz 3 2 2 2" xfId="202" xr:uid="{00000000-0005-0000-0000-00008E0F0000}"/>
    <cellStyle name="Notiz 3 2 2 2 2" xfId="523" xr:uid="{00000000-0005-0000-0000-00008F0F0000}"/>
    <cellStyle name="Notiz 3 2 2 2 2 2" xfId="1663" xr:uid="{00000000-0005-0000-0000-0000900F0000}"/>
    <cellStyle name="Notiz 3 2 2 2 2 2 2" xfId="2784" xr:uid="{00000000-0005-0000-0000-0000910F0000}"/>
    <cellStyle name="Notiz 3 2 2 2 2 2 2 2" xfId="5593" xr:uid="{00000000-0005-0000-0000-0000920F0000}"/>
    <cellStyle name="Notiz 3 2 2 2 2 2 3" xfId="4473" xr:uid="{00000000-0005-0000-0000-0000930F0000}"/>
    <cellStyle name="Notiz 3 2 2 2 2 3" xfId="1101" xr:uid="{00000000-0005-0000-0000-0000940F0000}"/>
    <cellStyle name="Notiz 3 2 2 2 2 3 2" xfId="3914" xr:uid="{00000000-0005-0000-0000-0000950F0000}"/>
    <cellStyle name="Notiz 3 2 2 2 2 4" xfId="2225" xr:uid="{00000000-0005-0000-0000-0000960F0000}"/>
    <cellStyle name="Notiz 3 2 2 2 2 4 2" xfId="5034" xr:uid="{00000000-0005-0000-0000-0000970F0000}"/>
    <cellStyle name="Notiz 3 2 2 2 2 5" xfId="3342" xr:uid="{00000000-0005-0000-0000-0000980F0000}"/>
    <cellStyle name="Notiz 3 2 2 2 3" xfId="1386" xr:uid="{00000000-0005-0000-0000-0000990F0000}"/>
    <cellStyle name="Notiz 3 2 2 2 3 2" xfId="2508" xr:uid="{00000000-0005-0000-0000-00009A0F0000}"/>
    <cellStyle name="Notiz 3 2 2 2 3 2 2" xfId="5317" xr:uid="{00000000-0005-0000-0000-00009B0F0000}"/>
    <cellStyle name="Notiz 3 2 2 2 3 3" xfId="4197" xr:uid="{00000000-0005-0000-0000-00009C0F0000}"/>
    <cellStyle name="Notiz 3 2 2 2 4" xfId="825" xr:uid="{00000000-0005-0000-0000-00009D0F0000}"/>
    <cellStyle name="Notiz 3 2 2 2 4 2" xfId="3638" xr:uid="{00000000-0005-0000-0000-00009E0F0000}"/>
    <cellStyle name="Notiz 3 2 2 2 5" xfId="1949" xr:uid="{00000000-0005-0000-0000-00009F0F0000}"/>
    <cellStyle name="Notiz 3 2 2 2 5 2" xfId="4758" xr:uid="{00000000-0005-0000-0000-0000A00F0000}"/>
    <cellStyle name="Notiz 3 2 2 2 6" xfId="3066" xr:uid="{00000000-0005-0000-0000-0000A10F0000}"/>
    <cellStyle name="Notiz 3 2 2 3" xfId="273" xr:uid="{00000000-0005-0000-0000-0000A20F0000}"/>
    <cellStyle name="Notiz 3 2 2 3 2" xfId="594" xr:uid="{00000000-0005-0000-0000-0000A30F0000}"/>
    <cellStyle name="Notiz 3 2 2 3 2 2" xfId="1733" xr:uid="{00000000-0005-0000-0000-0000A40F0000}"/>
    <cellStyle name="Notiz 3 2 2 3 2 2 2" xfId="2854" xr:uid="{00000000-0005-0000-0000-0000A50F0000}"/>
    <cellStyle name="Notiz 3 2 2 3 2 2 2 2" xfId="5663" xr:uid="{00000000-0005-0000-0000-0000A60F0000}"/>
    <cellStyle name="Notiz 3 2 2 3 2 2 3" xfId="4543" xr:uid="{00000000-0005-0000-0000-0000A70F0000}"/>
    <cellStyle name="Notiz 3 2 2 3 2 3" xfId="1171" xr:uid="{00000000-0005-0000-0000-0000A80F0000}"/>
    <cellStyle name="Notiz 3 2 2 3 2 3 2" xfId="3984" xr:uid="{00000000-0005-0000-0000-0000A90F0000}"/>
    <cellStyle name="Notiz 3 2 2 3 2 4" xfId="2295" xr:uid="{00000000-0005-0000-0000-0000AA0F0000}"/>
    <cellStyle name="Notiz 3 2 2 3 2 4 2" xfId="5104" xr:uid="{00000000-0005-0000-0000-0000AB0F0000}"/>
    <cellStyle name="Notiz 3 2 2 3 2 5" xfId="3412" xr:uid="{00000000-0005-0000-0000-0000AC0F0000}"/>
    <cellStyle name="Notiz 3 2 2 3 3" xfId="1456" xr:uid="{00000000-0005-0000-0000-0000AD0F0000}"/>
    <cellStyle name="Notiz 3 2 2 3 3 2" xfId="2578" xr:uid="{00000000-0005-0000-0000-0000AE0F0000}"/>
    <cellStyle name="Notiz 3 2 2 3 3 2 2" xfId="5387" xr:uid="{00000000-0005-0000-0000-0000AF0F0000}"/>
    <cellStyle name="Notiz 3 2 2 3 3 3" xfId="4267" xr:uid="{00000000-0005-0000-0000-0000B00F0000}"/>
    <cellStyle name="Notiz 3 2 2 3 4" xfId="895" xr:uid="{00000000-0005-0000-0000-0000B10F0000}"/>
    <cellStyle name="Notiz 3 2 2 3 4 2" xfId="3708" xr:uid="{00000000-0005-0000-0000-0000B20F0000}"/>
    <cellStyle name="Notiz 3 2 2 3 5" xfId="2019" xr:uid="{00000000-0005-0000-0000-0000B30F0000}"/>
    <cellStyle name="Notiz 3 2 2 3 5 2" xfId="4828" xr:uid="{00000000-0005-0000-0000-0000B40F0000}"/>
    <cellStyle name="Notiz 3 2 2 3 6" xfId="3136" xr:uid="{00000000-0005-0000-0000-0000B50F0000}"/>
    <cellStyle name="Notiz 3 2 2 4" xfId="341" xr:uid="{00000000-0005-0000-0000-0000B60F0000}"/>
    <cellStyle name="Notiz 3 2 2 4 2" xfId="662" xr:uid="{00000000-0005-0000-0000-0000B70F0000}"/>
    <cellStyle name="Notiz 3 2 2 4 2 2" xfId="1801" xr:uid="{00000000-0005-0000-0000-0000B80F0000}"/>
    <cellStyle name="Notiz 3 2 2 4 2 2 2" xfId="2922" xr:uid="{00000000-0005-0000-0000-0000B90F0000}"/>
    <cellStyle name="Notiz 3 2 2 4 2 2 2 2" xfId="5731" xr:uid="{00000000-0005-0000-0000-0000BA0F0000}"/>
    <cellStyle name="Notiz 3 2 2 4 2 2 3" xfId="4611" xr:uid="{00000000-0005-0000-0000-0000BB0F0000}"/>
    <cellStyle name="Notiz 3 2 2 4 2 3" xfId="1239" xr:uid="{00000000-0005-0000-0000-0000BC0F0000}"/>
    <cellStyle name="Notiz 3 2 2 4 2 3 2" xfId="4052" xr:uid="{00000000-0005-0000-0000-0000BD0F0000}"/>
    <cellStyle name="Notiz 3 2 2 4 2 4" xfId="2363" xr:uid="{00000000-0005-0000-0000-0000BE0F0000}"/>
    <cellStyle name="Notiz 3 2 2 4 2 4 2" xfId="5172" xr:uid="{00000000-0005-0000-0000-0000BF0F0000}"/>
    <cellStyle name="Notiz 3 2 2 4 2 5" xfId="3480" xr:uid="{00000000-0005-0000-0000-0000C00F0000}"/>
    <cellStyle name="Notiz 3 2 2 4 3" xfId="1525" xr:uid="{00000000-0005-0000-0000-0000C10F0000}"/>
    <cellStyle name="Notiz 3 2 2 4 3 2" xfId="2646" xr:uid="{00000000-0005-0000-0000-0000C20F0000}"/>
    <cellStyle name="Notiz 3 2 2 4 3 2 2" xfId="5455" xr:uid="{00000000-0005-0000-0000-0000C30F0000}"/>
    <cellStyle name="Notiz 3 2 2 4 3 3" xfId="4335" xr:uid="{00000000-0005-0000-0000-0000C40F0000}"/>
    <cellStyle name="Notiz 3 2 2 4 4" xfId="963" xr:uid="{00000000-0005-0000-0000-0000C50F0000}"/>
    <cellStyle name="Notiz 3 2 2 4 4 2" xfId="3776" xr:uid="{00000000-0005-0000-0000-0000C60F0000}"/>
    <cellStyle name="Notiz 3 2 2 4 5" xfId="2087" xr:uid="{00000000-0005-0000-0000-0000C70F0000}"/>
    <cellStyle name="Notiz 3 2 2 4 5 2" xfId="4896" xr:uid="{00000000-0005-0000-0000-0000C80F0000}"/>
    <cellStyle name="Notiz 3 2 2 4 6" xfId="3204" xr:uid="{00000000-0005-0000-0000-0000C90F0000}"/>
    <cellStyle name="Notiz 3 2 2 5" xfId="455" xr:uid="{00000000-0005-0000-0000-0000CA0F0000}"/>
    <cellStyle name="Notiz 3 2 2 5 2" xfId="1595" xr:uid="{00000000-0005-0000-0000-0000CB0F0000}"/>
    <cellStyle name="Notiz 3 2 2 5 2 2" xfId="2716" xr:uid="{00000000-0005-0000-0000-0000CC0F0000}"/>
    <cellStyle name="Notiz 3 2 2 5 2 2 2" xfId="5525" xr:uid="{00000000-0005-0000-0000-0000CD0F0000}"/>
    <cellStyle name="Notiz 3 2 2 5 2 3" xfId="4405" xr:uid="{00000000-0005-0000-0000-0000CE0F0000}"/>
    <cellStyle name="Notiz 3 2 2 5 3" xfId="1033" xr:uid="{00000000-0005-0000-0000-0000CF0F0000}"/>
    <cellStyle name="Notiz 3 2 2 5 3 2" xfId="3846" xr:uid="{00000000-0005-0000-0000-0000D00F0000}"/>
    <cellStyle name="Notiz 3 2 2 5 4" xfId="2157" xr:uid="{00000000-0005-0000-0000-0000D10F0000}"/>
    <cellStyle name="Notiz 3 2 2 5 4 2" xfId="4966" xr:uid="{00000000-0005-0000-0000-0000D20F0000}"/>
    <cellStyle name="Notiz 3 2 2 5 5" xfId="3274" xr:uid="{00000000-0005-0000-0000-0000D30F0000}"/>
    <cellStyle name="Notiz 3 2 2 6" xfId="1318" xr:uid="{00000000-0005-0000-0000-0000D40F0000}"/>
    <cellStyle name="Notiz 3 2 2 6 2" xfId="2440" xr:uid="{00000000-0005-0000-0000-0000D50F0000}"/>
    <cellStyle name="Notiz 3 2 2 6 2 2" xfId="5249" xr:uid="{00000000-0005-0000-0000-0000D60F0000}"/>
    <cellStyle name="Notiz 3 2 2 6 3" xfId="4129" xr:uid="{00000000-0005-0000-0000-0000D70F0000}"/>
    <cellStyle name="Notiz 3 2 2 7" xfId="757" xr:uid="{00000000-0005-0000-0000-0000D80F0000}"/>
    <cellStyle name="Notiz 3 2 2 7 2" xfId="3570" xr:uid="{00000000-0005-0000-0000-0000D90F0000}"/>
    <cellStyle name="Notiz 3 2 2 8" xfId="1881" xr:uid="{00000000-0005-0000-0000-0000DA0F0000}"/>
    <cellStyle name="Notiz 3 2 2 8 2" xfId="4690" xr:uid="{00000000-0005-0000-0000-0000DB0F0000}"/>
    <cellStyle name="Notiz 3 2 2 9" xfId="2998" xr:uid="{00000000-0005-0000-0000-0000DC0F0000}"/>
    <cellStyle name="Notiz 3 2 3" xfId="168" xr:uid="{00000000-0005-0000-0000-0000DD0F0000}"/>
    <cellStyle name="Notiz 3 2 3 2" xfId="489" xr:uid="{00000000-0005-0000-0000-0000DE0F0000}"/>
    <cellStyle name="Notiz 3 2 3 2 2" xfId="1629" xr:uid="{00000000-0005-0000-0000-0000DF0F0000}"/>
    <cellStyle name="Notiz 3 2 3 2 2 2" xfId="2750" xr:uid="{00000000-0005-0000-0000-0000E00F0000}"/>
    <cellStyle name="Notiz 3 2 3 2 2 2 2" xfId="5559" xr:uid="{00000000-0005-0000-0000-0000E10F0000}"/>
    <cellStyle name="Notiz 3 2 3 2 2 3" xfId="4439" xr:uid="{00000000-0005-0000-0000-0000E20F0000}"/>
    <cellStyle name="Notiz 3 2 3 2 3" xfId="1067" xr:uid="{00000000-0005-0000-0000-0000E30F0000}"/>
    <cellStyle name="Notiz 3 2 3 2 3 2" xfId="3880" xr:uid="{00000000-0005-0000-0000-0000E40F0000}"/>
    <cellStyle name="Notiz 3 2 3 2 4" xfId="2191" xr:uid="{00000000-0005-0000-0000-0000E50F0000}"/>
    <cellStyle name="Notiz 3 2 3 2 4 2" xfId="5000" xr:uid="{00000000-0005-0000-0000-0000E60F0000}"/>
    <cellStyle name="Notiz 3 2 3 2 5" xfId="3308" xr:uid="{00000000-0005-0000-0000-0000E70F0000}"/>
    <cellStyle name="Notiz 3 2 3 3" xfId="1352" xr:uid="{00000000-0005-0000-0000-0000E80F0000}"/>
    <cellStyle name="Notiz 3 2 3 3 2" xfId="2474" xr:uid="{00000000-0005-0000-0000-0000E90F0000}"/>
    <cellStyle name="Notiz 3 2 3 3 2 2" xfId="5283" xr:uid="{00000000-0005-0000-0000-0000EA0F0000}"/>
    <cellStyle name="Notiz 3 2 3 3 3" xfId="4163" xr:uid="{00000000-0005-0000-0000-0000EB0F0000}"/>
    <cellStyle name="Notiz 3 2 3 4" xfId="791" xr:uid="{00000000-0005-0000-0000-0000EC0F0000}"/>
    <cellStyle name="Notiz 3 2 3 4 2" xfId="3604" xr:uid="{00000000-0005-0000-0000-0000ED0F0000}"/>
    <cellStyle name="Notiz 3 2 3 5" xfId="1915" xr:uid="{00000000-0005-0000-0000-0000EE0F0000}"/>
    <cellStyle name="Notiz 3 2 3 5 2" xfId="4724" xr:uid="{00000000-0005-0000-0000-0000EF0F0000}"/>
    <cellStyle name="Notiz 3 2 3 6" xfId="3032" xr:uid="{00000000-0005-0000-0000-0000F00F0000}"/>
    <cellStyle name="Notiz 3 2 4" xfId="238" xr:uid="{00000000-0005-0000-0000-0000F10F0000}"/>
    <cellStyle name="Notiz 3 2 4 2" xfId="559" xr:uid="{00000000-0005-0000-0000-0000F20F0000}"/>
    <cellStyle name="Notiz 3 2 4 2 2" xfId="1699" xr:uid="{00000000-0005-0000-0000-0000F30F0000}"/>
    <cellStyle name="Notiz 3 2 4 2 2 2" xfId="2820" xr:uid="{00000000-0005-0000-0000-0000F40F0000}"/>
    <cellStyle name="Notiz 3 2 4 2 2 2 2" xfId="5629" xr:uid="{00000000-0005-0000-0000-0000F50F0000}"/>
    <cellStyle name="Notiz 3 2 4 2 2 3" xfId="4509" xr:uid="{00000000-0005-0000-0000-0000F60F0000}"/>
    <cellStyle name="Notiz 3 2 4 2 3" xfId="1137" xr:uid="{00000000-0005-0000-0000-0000F70F0000}"/>
    <cellStyle name="Notiz 3 2 4 2 3 2" xfId="3950" xr:uid="{00000000-0005-0000-0000-0000F80F0000}"/>
    <cellStyle name="Notiz 3 2 4 2 4" xfId="2261" xr:uid="{00000000-0005-0000-0000-0000F90F0000}"/>
    <cellStyle name="Notiz 3 2 4 2 4 2" xfId="5070" xr:uid="{00000000-0005-0000-0000-0000FA0F0000}"/>
    <cellStyle name="Notiz 3 2 4 2 5" xfId="3378" xr:uid="{00000000-0005-0000-0000-0000FB0F0000}"/>
    <cellStyle name="Notiz 3 2 4 3" xfId="1422" xr:uid="{00000000-0005-0000-0000-0000FC0F0000}"/>
    <cellStyle name="Notiz 3 2 4 3 2" xfId="2544" xr:uid="{00000000-0005-0000-0000-0000FD0F0000}"/>
    <cellStyle name="Notiz 3 2 4 3 2 2" xfId="5353" xr:uid="{00000000-0005-0000-0000-0000FE0F0000}"/>
    <cellStyle name="Notiz 3 2 4 3 3" xfId="4233" xr:uid="{00000000-0005-0000-0000-0000FF0F0000}"/>
    <cellStyle name="Notiz 3 2 4 4" xfId="861" xr:uid="{00000000-0005-0000-0000-000000100000}"/>
    <cellStyle name="Notiz 3 2 4 4 2" xfId="3674" xr:uid="{00000000-0005-0000-0000-000001100000}"/>
    <cellStyle name="Notiz 3 2 4 5" xfId="1985" xr:uid="{00000000-0005-0000-0000-000002100000}"/>
    <cellStyle name="Notiz 3 2 4 5 2" xfId="4794" xr:uid="{00000000-0005-0000-0000-000003100000}"/>
    <cellStyle name="Notiz 3 2 4 6" xfId="3102" xr:uid="{00000000-0005-0000-0000-000004100000}"/>
    <cellStyle name="Notiz 3 2 5" xfId="307" xr:uid="{00000000-0005-0000-0000-000005100000}"/>
    <cellStyle name="Notiz 3 2 5 2" xfId="628" xr:uid="{00000000-0005-0000-0000-000006100000}"/>
    <cellStyle name="Notiz 3 2 5 2 2" xfId="1767" xr:uid="{00000000-0005-0000-0000-000007100000}"/>
    <cellStyle name="Notiz 3 2 5 2 2 2" xfId="2888" xr:uid="{00000000-0005-0000-0000-000008100000}"/>
    <cellStyle name="Notiz 3 2 5 2 2 2 2" xfId="5697" xr:uid="{00000000-0005-0000-0000-000009100000}"/>
    <cellStyle name="Notiz 3 2 5 2 2 3" xfId="4577" xr:uid="{00000000-0005-0000-0000-00000A100000}"/>
    <cellStyle name="Notiz 3 2 5 2 3" xfId="1205" xr:uid="{00000000-0005-0000-0000-00000B100000}"/>
    <cellStyle name="Notiz 3 2 5 2 3 2" xfId="4018" xr:uid="{00000000-0005-0000-0000-00000C100000}"/>
    <cellStyle name="Notiz 3 2 5 2 4" xfId="2329" xr:uid="{00000000-0005-0000-0000-00000D100000}"/>
    <cellStyle name="Notiz 3 2 5 2 4 2" xfId="5138" xr:uid="{00000000-0005-0000-0000-00000E100000}"/>
    <cellStyle name="Notiz 3 2 5 2 5" xfId="3446" xr:uid="{00000000-0005-0000-0000-00000F100000}"/>
    <cellStyle name="Notiz 3 2 5 3" xfId="1491" xr:uid="{00000000-0005-0000-0000-000010100000}"/>
    <cellStyle name="Notiz 3 2 5 3 2" xfId="2612" xr:uid="{00000000-0005-0000-0000-000011100000}"/>
    <cellStyle name="Notiz 3 2 5 3 2 2" xfId="5421" xr:uid="{00000000-0005-0000-0000-000012100000}"/>
    <cellStyle name="Notiz 3 2 5 3 3" xfId="4301" xr:uid="{00000000-0005-0000-0000-000013100000}"/>
    <cellStyle name="Notiz 3 2 5 4" xfId="929" xr:uid="{00000000-0005-0000-0000-000014100000}"/>
    <cellStyle name="Notiz 3 2 5 4 2" xfId="3742" xr:uid="{00000000-0005-0000-0000-000015100000}"/>
    <cellStyle name="Notiz 3 2 5 5" xfId="2053" xr:uid="{00000000-0005-0000-0000-000016100000}"/>
    <cellStyle name="Notiz 3 2 5 5 2" xfId="4862" xr:uid="{00000000-0005-0000-0000-000017100000}"/>
    <cellStyle name="Notiz 3 2 5 6" xfId="3170" xr:uid="{00000000-0005-0000-0000-000018100000}"/>
    <cellStyle name="Notiz 3 2 6" xfId="421" xr:uid="{00000000-0005-0000-0000-000019100000}"/>
    <cellStyle name="Notiz 3 2 6 2" xfId="1561" xr:uid="{00000000-0005-0000-0000-00001A100000}"/>
    <cellStyle name="Notiz 3 2 6 2 2" xfId="2682" xr:uid="{00000000-0005-0000-0000-00001B100000}"/>
    <cellStyle name="Notiz 3 2 6 2 2 2" xfId="5491" xr:uid="{00000000-0005-0000-0000-00001C100000}"/>
    <cellStyle name="Notiz 3 2 6 2 3" xfId="4371" xr:uid="{00000000-0005-0000-0000-00001D100000}"/>
    <cellStyle name="Notiz 3 2 6 3" xfId="999" xr:uid="{00000000-0005-0000-0000-00001E100000}"/>
    <cellStyle name="Notiz 3 2 6 3 2" xfId="3812" xr:uid="{00000000-0005-0000-0000-00001F100000}"/>
    <cellStyle name="Notiz 3 2 6 4" xfId="2123" xr:uid="{00000000-0005-0000-0000-000020100000}"/>
    <cellStyle name="Notiz 3 2 6 4 2" xfId="4932" xr:uid="{00000000-0005-0000-0000-000021100000}"/>
    <cellStyle name="Notiz 3 2 6 5" xfId="3240" xr:uid="{00000000-0005-0000-0000-000022100000}"/>
    <cellStyle name="Notiz 3 2 7" xfId="1284" xr:uid="{00000000-0005-0000-0000-000023100000}"/>
    <cellStyle name="Notiz 3 2 7 2" xfId="2406" xr:uid="{00000000-0005-0000-0000-000024100000}"/>
    <cellStyle name="Notiz 3 2 7 2 2" xfId="5215" xr:uid="{00000000-0005-0000-0000-000025100000}"/>
    <cellStyle name="Notiz 3 2 7 3" xfId="4095" xr:uid="{00000000-0005-0000-0000-000026100000}"/>
    <cellStyle name="Notiz 3 2 8" xfId="723" xr:uid="{00000000-0005-0000-0000-000027100000}"/>
    <cellStyle name="Notiz 3 2 8 2" xfId="3536" xr:uid="{00000000-0005-0000-0000-000028100000}"/>
    <cellStyle name="Notiz 3 2 9" xfId="1847" xr:uid="{00000000-0005-0000-0000-000029100000}"/>
    <cellStyle name="Notiz 3 2 9 2" xfId="4656" xr:uid="{00000000-0005-0000-0000-00002A100000}"/>
    <cellStyle name="Notiz 3 3" xfId="113" xr:uid="{00000000-0005-0000-0000-00002B100000}"/>
    <cellStyle name="Notiz 3 3 10" xfId="2979" xr:uid="{00000000-0005-0000-0000-00002C100000}"/>
    <cellStyle name="Notiz 3 3 2" xfId="148" xr:uid="{00000000-0005-0000-0000-00002D100000}"/>
    <cellStyle name="Notiz 3 3 2 2" xfId="217" xr:uid="{00000000-0005-0000-0000-00002E100000}"/>
    <cellStyle name="Notiz 3 3 2 2 2" xfId="538" xr:uid="{00000000-0005-0000-0000-00002F100000}"/>
    <cellStyle name="Notiz 3 3 2 2 2 2" xfId="1678" xr:uid="{00000000-0005-0000-0000-000030100000}"/>
    <cellStyle name="Notiz 3 3 2 2 2 2 2" xfId="2799" xr:uid="{00000000-0005-0000-0000-000031100000}"/>
    <cellStyle name="Notiz 3 3 2 2 2 2 2 2" xfId="5608" xr:uid="{00000000-0005-0000-0000-000032100000}"/>
    <cellStyle name="Notiz 3 3 2 2 2 2 3" xfId="4488" xr:uid="{00000000-0005-0000-0000-000033100000}"/>
    <cellStyle name="Notiz 3 3 2 2 2 3" xfId="1116" xr:uid="{00000000-0005-0000-0000-000034100000}"/>
    <cellStyle name="Notiz 3 3 2 2 2 3 2" xfId="3929" xr:uid="{00000000-0005-0000-0000-000035100000}"/>
    <cellStyle name="Notiz 3 3 2 2 2 4" xfId="2240" xr:uid="{00000000-0005-0000-0000-000036100000}"/>
    <cellStyle name="Notiz 3 3 2 2 2 4 2" xfId="5049" xr:uid="{00000000-0005-0000-0000-000037100000}"/>
    <cellStyle name="Notiz 3 3 2 2 2 5" xfId="3357" xr:uid="{00000000-0005-0000-0000-000038100000}"/>
    <cellStyle name="Notiz 3 3 2 2 3" xfId="1401" xr:uid="{00000000-0005-0000-0000-000039100000}"/>
    <cellStyle name="Notiz 3 3 2 2 3 2" xfId="2523" xr:uid="{00000000-0005-0000-0000-00003A100000}"/>
    <cellStyle name="Notiz 3 3 2 2 3 2 2" xfId="5332" xr:uid="{00000000-0005-0000-0000-00003B100000}"/>
    <cellStyle name="Notiz 3 3 2 2 3 3" xfId="4212" xr:uid="{00000000-0005-0000-0000-00003C100000}"/>
    <cellStyle name="Notiz 3 3 2 2 4" xfId="840" xr:uid="{00000000-0005-0000-0000-00003D100000}"/>
    <cellStyle name="Notiz 3 3 2 2 4 2" xfId="3653" xr:uid="{00000000-0005-0000-0000-00003E100000}"/>
    <cellStyle name="Notiz 3 3 2 2 5" xfId="1964" xr:uid="{00000000-0005-0000-0000-00003F100000}"/>
    <cellStyle name="Notiz 3 3 2 2 5 2" xfId="4773" xr:uid="{00000000-0005-0000-0000-000040100000}"/>
    <cellStyle name="Notiz 3 3 2 2 6" xfId="3081" xr:uid="{00000000-0005-0000-0000-000041100000}"/>
    <cellStyle name="Notiz 3 3 2 3" xfId="288" xr:uid="{00000000-0005-0000-0000-000042100000}"/>
    <cellStyle name="Notiz 3 3 2 3 2" xfId="609" xr:uid="{00000000-0005-0000-0000-000043100000}"/>
    <cellStyle name="Notiz 3 3 2 3 2 2" xfId="1748" xr:uid="{00000000-0005-0000-0000-000044100000}"/>
    <cellStyle name="Notiz 3 3 2 3 2 2 2" xfId="2869" xr:uid="{00000000-0005-0000-0000-000045100000}"/>
    <cellStyle name="Notiz 3 3 2 3 2 2 2 2" xfId="5678" xr:uid="{00000000-0005-0000-0000-000046100000}"/>
    <cellStyle name="Notiz 3 3 2 3 2 2 3" xfId="4558" xr:uid="{00000000-0005-0000-0000-000047100000}"/>
    <cellStyle name="Notiz 3 3 2 3 2 3" xfId="1186" xr:uid="{00000000-0005-0000-0000-000048100000}"/>
    <cellStyle name="Notiz 3 3 2 3 2 3 2" xfId="3999" xr:uid="{00000000-0005-0000-0000-000049100000}"/>
    <cellStyle name="Notiz 3 3 2 3 2 4" xfId="2310" xr:uid="{00000000-0005-0000-0000-00004A100000}"/>
    <cellStyle name="Notiz 3 3 2 3 2 4 2" xfId="5119" xr:uid="{00000000-0005-0000-0000-00004B100000}"/>
    <cellStyle name="Notiz 3 3 2 3 2 5" xfId="3427" xr:uid="{00000000-0005-0000-0000-00004C100000}"/>
    <cellStyle name="Notiz 3 3 2 3 3" xfId="1471" xr:uid="{00000000-0005-0000-0000-00004D100000}"/>
    <cellStyle name="Notiz 3 3 2 3 3 2" xfId="2593" xr:uid="{00000000-0005-0000-0000-00004E100000}"/>
    <cellStyle name="Notiz 3 3 2 3 3 2 2" xfId="5402" xr:uid="{00000000-0005-0000-0000-00004F100000}"/>
    <cellStyle name="Notiz 3 3 2 3 3 3" xfId="4282" xr:uid="{00000000-0005-0000-0000-000050100000}"/>
    <cellStyle name="Notiz 3 3 2 3 4" xfId="910" xr:uid="{00000000-0005-0000-0000-000051100000}"/>
    <cellStyle name="Notiz 3 3 2 3 4 2" xfId="3723" xr:uid="{00000000-0005-0000-0000-000052100000}"/>
    <cellStyle name="Notiz 3 3 2 3 5" xfId="2034" xr:uid="{00000000-0005-0000-0000-000053100000}"/>
    <cellStyle name="Notiz 3 3 2 3 5 2" xfId="4843" xr:uid="{00000000-0005-0000-0000-000054100000}"/>
    <cellStyle name="Notiz 3 3 2 3 6" xfId="3151" xr:uid="{00000000-0005-0000-0000-000055100000}"/>
    <cellStyle name="Notiz 3 3 2 4" xfId="356" xr:uid="{00000000-0005-0000-0000-000056100000}"/>
    <cellStyle name="Notiz 3 3 2 4 2" xfId="677" xr:uid="{00000000-0005-0000-0000-000057100000}"/>
    <cellStyle name="Notiz 3 3 2 4 2 2" xfId="1816" xr:uid="{00000000-0005-0000-0000-000058100000}"/>
    <cellStyle name="Notiz 3 3 2 4 2 2 2" xfId="2937" xr:uid="{00000000-0005-0000-0000-000059100000}"/>
    <cellStyle name="Notiz 3 3 2 4 2 2 2 2" xfId="5746" xr:uid="{00000000-0005-0000-0000-00005A100000}"/>
    <cellStyle name="Notiz 3 3 2 4 2 2 3" xfId="4626" xr:uid="{00000000-0005-0000-0000-00005B100000}"/>
    <cellStyle name="Notiz 3 3 2 4 2 3" xfId="1254" xr:uid="{00000000-0005-0000-0000-00005C100000}"/>
    <cellStyle name="Notiz 3 3 2 4 2 3 2" xfId="4067" xr:uid="{00000000-0005-0000-0000-00005D100000}"/>
    <cellStyle name="Notiz 3 3 2 4 2 4" xfId="2378" xr:uid="{00000000-0005-0000-0000-00005E100000}"/>
    <cellStyle name="Notiz 3 3 2 4 2 4 2" xfId="5187" xr:uid="{00000000-0005-0000-0000-00005F100000}"/>
    <cellStyle name="Notiz 3 3 2 4 2 5" xfId="3495" xr:uid="{00000000-0005-0000-0000-000060100000}"/>
    <cellStyle name="Notiz 3 3 2 4 3" xfId="1540" xr:uid="{00000000-0005-0000-0000-000061100000}"/>
    <cellStyle name="Notiz 3 3 2 4 3 2" xfId="2661" xr:uid="{00000000-0005-0000-0000-000062100000}"/>
    <cellStyle name="Notiz 3 3 2 4 3 2 2" xfId="5470" xr:uid="{00000000-0005-0000-0000-000063100000}"/>
    <cellStyle name="Notiz 3 3 2 4 3 3" xfId="4350" xr:uid="{00000000-0005-0000-0000-000064100000}"/>
    <cellStyle name="Notiz 3 3 2 4 4" xfId="978" xr:uid="{00000000-0005-0000-0000-000065100000}"/>
    <cellStyle name="Notiz 3 3 2 4 4 2" xfId="3791" xr:uid="{00000000-0005-0000-0000-000066100000}"/>
    <cellStyle name="Notiz 3 3 2 4 5" xfId="2102" xr:uid="{00000000-0005-0000-0000-000067100000}"/>
    <cellStyle name="Notiz 3 3 2 4 5 2" xfId="4911" xr:uid="{00000000-0005-0000-0000-000068100000}"/>
    <cellStyle name="Notiz 3 3 2 4 6" xfId="3219" xr:uid="{00000000-0005-0000-0000-000069100000}"/>
    <cellStyle name="Notiz 3 3 2 5" xfId="470" xr:uid="{00000000-0005-0000-0000-00006A100000}"/>
    <cellStyle name="Notiz 3 3 2 5 2" xfId="1610" xr:uid="{00000000-0005-0000-0000-00006B100000}"/>
    <cellStyle name="Notiz 3 3 2 5 2 2" xfId="2731" xr:uid="{00000000-0005-0000-0000-00006C100000}"/>
    <cellStyle name="Notiz 3 3 2 5 2 2 2" xfId="5540" xr:uid="{00000000-0005-0000-0000-00006D100000}"/>
    <cellStyle name="Notiz 3 3 2 5 2 3" xfId="4420" xr:uid="{00000000-0005-0000-0000-00006E100000}"/>
    <cellStyle name="Notiz 3 3 2 5 3" xfId="1048" xr:uid="{00000000-0005-0000-0000-00006F100000}"/>
    <cellStyle name="Notiz 3 3 2 5 3 2" xfId="3861" xr:uid="{00000000-0005-0000-0000-000070100000}"/>
    <cellStyle name="Notiz 3 3 2 5 4" xfId="2172" xr:uid="{00000000-0005-0000-0000-000071100000}"/>
    <cellStyle name="Notiz 3 3 2 5 4 2" xfId="4981" xr:uid="{00000000-0005-0000-0000-000072100000}"/>
    <cellStyle name="Notiz 3 3 2 5 5" xfId="3289" xr:uid="{00000000-0005-0000-0000-000073100000}"/>
    <cellStyle name="Notiz 3 3 2 6" xfId="1333" xr:uid="{00000000-0005-0000-0000-000074100000}"/>
    <cellStyle name="Notiz 3 3 2 6 2" xfId="2455" xr:uid="{00000000-0005-0000-0000-000075100000}"/>
    <cellStyle name="Notiz 3 3 2 6 2 2" xfId="5264" xr:uid="{00000000-0005-0000-0000-000076100000}"/>
    <cellStyle name="Notiz 3 3 2 6 3" xfId="4144" xr:uid="{00000000-0005-0000-0000-000077100000}"/>
    <cellStyle name="Notiz 3 3 2 7" xfId="772" xr:uid="{00000000-0005-0000-0000-000078100000}"/>
    <cellStyle name="Notiz 3 3 2 7 2" xfId="3585" xr:uid="{00000000-0005-0000-0000-000079100000}"/>
    <cellStyle name="Notiz 3 3 2 8" xfId="1896" xr:uid="{00000000-0005-0000-0000-00007A100000}"/>
    <cellStyle name="Notiz 3 3 2 8 2" xfId="4705" xr:uid="{00000000-0005-0000-0000-00007B100000}"/>
    <cellStyle name="Notiz 3 3 2 9" xfId="3013" xr:uid="{00000000-0005-0000-0000-00007C100000}"/>
    <cellStyle name="Notiz 3 3 3" xfId="183" xr:uid="{00000000-0005-0000-0000-00007D100000}"/>
    <cellStyle name="Notiz 3 3 3 2" xfId="504" xr:uid="{00000000-0005-0000-0000-00007E100000}"/>
    <cellStyle name="Notiz 3 3 3 2 2" xfId="1644" xr:uid="{00000000-0005-0000-0000-00007F100000}"/>
    <cellStyle name="Notiz 3 3 3 2 2 2" xfId="2765" xr:uid="{00000000-0005-0000-0000-000080100000}"/>
    <cellStyle name="Notiz 3 3 3 2 2 2 2" xfId="5574" xr:uid="{00000000-0005-0000-0000-000081100000}"/>
    <cellStyle name="Notiz 3 3 3 2 2 3" xfId="4454" xr:uid="{00000000-0005-0000-0000-000082100000}"/>
    <cellStyle name="Notiz 3 3 3 2 3" xfId="1082" xr:uid="{00000000-0005-0000-0000-000083100000}"/>
    <cellStyle name="Notiz 3 3 3 2 3 2" xfId="3895" xr:uid="{00000000-0005-0000-0000-000084100000}"/>
    <cellStyle name="Notiz 3 3 3 2 4" xfId="2206" xr:uid="{00000000-0005-0000-0000-000085100000}"/>
    <cellStyle name="Notiz 3 3 3 2 4 2" xfId="5015" xr:uid="{00000000-0005-0000-0000-000086100000}"/>
    <cellStyle name="Notiz 3 3 3 2 5" xfId="3323" xr:uid="{00000000-0005-0000-0000-000087100000}"/>
    <cellStyle name="Notiz 3 3 3 3" xfId="1367" xr:uid="{00000000-0005-0000-0000-000088100000}"/>
    <cellStyle name="Notiz 3 3 3 3 2" xfId="2489" xr:uid="{00000000-0005-0000-0000-000089100000}"/>
    <cellStyle name="Notiz 3 3 3 3 2 2" xfId="5298" xr:uid="{00000000-0005-0000-0000-00008A100000}"/>
    <cellStyle name="Notiz 3 3 3 3 3" xfId="4178" xr:uid="{00000000-0005-0000-0000-00008B100000}"/>
    <cellStyle name="Notiz 3 3 3 4" xfId="806" xr:uid="{00000000-0005-0000-0000-00008C100000}"/>
    <cellStyle name="Notiz 3 3 3 4 2" xfId="3619" xr:uid="{00000000-0005-0000-0000-00008D100000}"/>
    <cellStyle name="Notiz 3 3 3 5" xfId="1930" xr:uid="{00000000-0005-0000-0000-00008E100000}"/>
    <cellStyle name="Notiz 3 3 3 5 2" xfId="4739" xr:uid="{00000000-0005-0000-0000-00008F100000}"/>
    <cellStyle name="Notiz 3 3 3 6" xfId="3047" xr:uid="{00000000-0005-0000-0000-000090100000}"/>
    <cellStyle name="Notiz 3 3 4" xfId="253" xr:uid="{00000000-0005-0000-0000-000091100000}"/>
    <cellStyle name="Notiz 3 3 4 2" xfId="574" xr:uid="{00000000-0005-0000-0000-000092100000}"/>
    <cellStyle name="Notiz 3 3 4 2 2" xfId="1714" xr:uid="{00000000-0005-0000-0000-000093100000}"/>
    <cellStyle name="Notiz 3 3 4 2 2 2" xfId="2835" xr:uid="{00000000-0005-0000-0000-000094100000}"/>
    <cellStyle name="Notiz 3 3 4 2 2 2 2" xfId="5644" xr:uid="{00000000-0005-0000-0000-000095100000}"/>
    <cellStyle name="Notiz 3 3 4 2 2 3" xfId="4524" xr:uid="{00000000-0005-0000-0000-000096100000}"/>
    <cellStyle name="Notiz 3 3 4 2 3" xfId="1152" xr:uid="{00000000-0005-0000-0000-000097100000}"/>
    <cellStyle name="Notiz 3 3 4 2 3 2" xfId="3965" xr:uid="{00000000-0005-0000-0000-000098100000}"/>
    <cellStyle name="Notiz 3 3 4 2 4" xfId="2276" xr:uid="{00000000-0005-0000-0000-000099100000}"/>
    <cellStyle name="Notiz 3 3 4 2 4 2" xfId="5085" xr:uid="{00000000-0005-0000-0000-00009A100000}"/>
    <cellStyle name="Notiz 3 3 4 2 5" xfId="3393" xr:uid="{00000000-0005-0000-0000-00009B100000}"/>
    <cellStyle name="Notiz 3 3 4 3" xfId="1437" xr:uid="{00000000-0005-0000-0000-00009C100000}"/>
    <cellStyle name="Notiz 3 3 4 3 2" xfId="2559" xr:uid="{00000000-0005-0000-0000-00009D100000}"/>
    <cellStyle name="Notiz 3 3 4 3 2 2" xfId="5368" xr:uid="{00000000-0005-0000-0000-00009E100000}"/>
    <cellStyle name="Notiz 3 3 4 3 3" xfId="4248" xr:uid="{00000000-0005-0000-0000-00009F100000}"/>
    <cellStyle name="Notiz 3 3 4 4" xfId="876" xr:uid="{00000000-0005-0000-0000-0000A0100000}"/>
    <cellStyle name="Notiz 3 3 4 4 2" xfId="3689" xr:uid="{00000000-0005-0000-0000-0000A1100000}"/>
    <cellStyle name="Notiz 3 3 4 5" xfId="2000" xr:uid="{00000000-0005-0000-0000-0000A2100000}"/>
    <cellStyle name="Notiz 3 3 4 5 2" xfId="4809" xr:uid="{00000000-0005-0000-0000-0000A3100000}"/>
    <cellStyle name="Notiz 3 3 4 6" xfId="3117" xr:uid="{00000000-0005-0000-0000-0000A4100000}"/>
    <cellStyle name="Notiz 3 3 5" xfId="322" xr:uid="{00000000-0005-0000-0000-0000A5100000}"/>
    <cellStyle name="Notiz 3 3 5 2" xfId="643" xr:uid="{00000000-0005-0000-0000-0000A6100000}"/>
    <cellStyle name="Notiz 3 3 5 2 2" xfId="1782" xr:uid="{00000000-0005-0000-0000-0000A7100000}"/>
    <cellStyle name="Notiz 3 3 5 2 2 2" xfId="2903" xr:uid="{00000000-0005-0000-0000-0000A8100000}"/>
    <cellStyle name="Notiz 3 3 5 2 2 2 2" xfId="5712" xr:uid="{00000000-0005-0000-0000-0000A9100000}"/>
    <cellStyle name="Notiz 3 3 5 2 2 3" xfId="4592" xr:uid="{00000000-0005-0000-0000-0000AA100000}"/>
    <cellStyle name="Notiz 3 3 5 2 3" xfId="1220" xr:uid="{00000000-0005-0000-0000-0000AB100000}"/>
    <cellStyle name="Notiz 3 3 5 2 3 2" xfId="4033" xr:uid="{00000000-0005-0000-0000-0000AC100000}"/>
    <cellStyle name="Notiz 3 3 5 2 4" xfId="2344" xr:uid="{00000000-0005-0000-0000-0000AD100000}"/>
    <cellStyle name="Notiz 3 3 5 2 4 2" xfId="5153" xr:uid="{00000000-0005-0000-0000-0000AE100000}"/>
    <cellStyle name="Notiz 3 3 5 2 5" xfId="3461" xr:uid="{00000000-0005-0000-0000-0000AF100000}"/>
    <cellStyle name="Notiz 3 3 5 3" xfId="1506" xr:uid="{00000000-0005-0000-0000-0000B0100000}"/>
    <cellStyle name="Notiz 3 3 5 3 2" xfId="2627" xr:uid="{00000000-0005-0000-0000-0000B1100000}"/>
    <cellStyle name="Notiz 3 3 5 3 2 2" xfId="5436" xr:uid="{00000000-0005-0000-0000-0000B2100000}"/>
    <cellStyle name="Notiz 3 3 5 3 3" xfId="4316" xr:uid="{00000000-0005-0000-0000-0000B3100000}"/>
    <cellStyle name="Notiz 3 3 5 4" xfId="944" xr:uid="{00000000-0005-0000-0000-0000B4100000}"/>
    <cellStyle name="Notiz 3 3 5 4 2" xfId="3757" xr:uid="{00000000-0005-0000-0000-0000B5100000}"/>
    <cellStyle name="Notiz 3 3 5 5" xfId="2068" xr:uid="{00000000-0005-0000-0000-0000B6100000}"/>
    <cellStyle name="Notiz 3 3 5 5 2" xfId="4877" xr:uid="{00000000-0005-0000-0000-0000B7100000}"/>
    <cellStyle name="Notiz 3 3 5 6" xfId="3185" xr:uid="{00000000-0005-0000-0000-0000B8100000}"/>
    <cellStyle name="Notiz 3 3 6" xfId="436" xr:uid="{00000000-0005-0000-0000-0000B9100000}"/>
    <cellStyle name="Notiz 3 3 6 2" xfId="1576" xr:uid="{00000000-0005-0000-0000-0000BA100000}"/>
    <cellStyle name="Notiz 3 3 6 2 2" xfId="2697" xr:uid="{00000000-0005-0000-0000-0000BB100000}"/>
    <cellStyle name="Notiz 3 3 6 2 2 2" xfId="5506" xr:uid="{00000000-0005-0000-0000-0000BC100000}"/>
    <cellStyle name="Notiz 3 3 6 2 3" xfId="4386" xr:uid="{00000000-0005-0000-0000-0000BD100000}"/>
    <cellStyle name="Notiz 3 3 6 3" xfId="1014" xr:uid="{00000000-0005-0000-0000-0000BE100000}"/>
    <cellStyle name="Notiz 3 3 6 3 2" xfId="3827" xr:uid="{00000000-0005-0000-0000-0000BF100000}"/>
    <cellStyle name="Notiz 3 3 6 4" xfId="2138" xr:uid="{00000000-0005-0000-0000-0000C0100000}"/>
    <cellStyle name="Notiz 3 3 6 4 2" xfId="4947" xr:uid="{00000000-0005-0000-0000-0000C1100000}"/>
    <cellStyle name="Notiz 3 3 6 5" xfId="3255" xr:uid="{00000000-0005-0000-0000-0000C2100000}"/>
    <cellStyle name="Notiz 3 3 7" xfId="1299" xr:uid="{00000000-0005-0000-0000-0000C3100000}"/>
    <cellStyle name="Notiz 3 3 7 2" xfId="2421" xr:uid="{00000000-0005-0000-0000-0000C4100000}"/>
    <cellStyle name="Notiz 3 3 7 2 2" xfId="5230" xr:uid="{00000000-0005-0000-0000-0000C5100000}"/>
    <cellStyle name="Notiz 3 3 7 3" xfId="4110" xr:uid="{00000000-0005-0000-0000-0000C6100000}"/>
    <cellStyle name="Notiz 3 3 8" xfId="738" xr:uid="{00000000-0005-0000-0000-0000C7100000}"/>
    <cellStyle name="Notiz 3 3 8 2" xfId="3551" xr:uid="{00000000-0005-0000-0000-0000C8100000}"/>
    <cellStyle name="Notiz 3 3 9" xfId="1862" xr:uid="{00000000-0005-0000-0000-0000C9100000}"/>
    <cellStyle name="Notiz 3 3 9 2" xfId="4671" xr:uid="{00000000-0005-0000-0000-0000CA100000}"/>
    <cellStyle name="Notiz 3 4" xfId="117" xr:uid="{00000000-0005-0000-0000-0000CB100000}"/>
    <cellStyle name="Notiz 3 4 2" xfId="186" xr:uid="{00000000-0005-0000-0000-0000CC100000}"/>
    <cellStyle name="Notiz 3 4 2 2" xfId="507" xr:uid="{00000000-0005-0000-0000-0000CD100000}"/>
    <cellStyle name="Notiz 3 4 2 2 2" xfId="1647" xr:uid="{00000000-0005-0000-0000-0000CE100000}"/>
    <cellStyle name="Notiz 3 4 2 2 2 2" xfId="2768" xr:uid="{00000000-0005-0000-0000-0000CF100000}"/>
    <cellStyle name="Notiz 3 4 2 2 2 2 2" xfId="5577" xr:uid="{00000000-0005-0000-0000-0000D0100000}"/>
    <cellStyle name="Notiz 3 4 2 2 2 3" xfId="4457" xr:uid="{00000000-0005-0000-0000-0000D1100000}"/>
    <cellStyle name="Notiz 3 4 2 2 3" xfId="1085" xr:uid="{00000000-0005-0000-0000-0000D2100000}"/>
    <cellStyle name="Notiz 3 4 2 2 3 2" xfId="3898" xr:uid="{00000000-0005-0000-0000-0000D3100000}"/>
    <cellStyle name="Notiz 3 4 2 2 4" xfId="2209" xr:uid="{00000000-0005-0000-0000-0000D4100000}"/>
    <cellStyle name="Notiz 3 4 2 2 4 2" xfId="5018" xr:uid="{00000000-0005-0000-0000-0000D5100000}"/>
    <cellStyle name="Notiz 3 4 2 2 5" xfId="3326" xr:uid="{00000000-0005-0000-0000-0000D6100000}"/>
    <cellStyle name="Notiz 3 4 2 3" xfId="1370" xr:uid="{00000000-0005-0000-0000-0000D7100000}"/>
    <cellStyle name="Notiz 3 4 2 3 2" xfId="2492" xr:uid="{00000000-0005-0000-0000-0000D8100000}"/>
    <cellStyle name="Notiz 3 4 2 3 2 2" xfId="5301" xr:uid="{00000000-0005-0000-0000-0000D9100000}"/>
    <cellStyle name="Notiz 3 4 2 3 3" xfId="4181" xr:uid="{00000000-0005-0000-0000-0000DA100000}"/>
    <cellStyle name="Notiz 3 4 2 4" xfId="809" xr:uid="{00000000-0005-0000-0000-0000DB100000}"/>
    <cellStyle name="Notiz 3 4 2 4 2" xfId="3622" xr:uid="{00000000-0005-0000-0000-0000DC100000}"/>
    <cellStyle name="Notiz 3 4 2 5" xfId="1933" xr:uid="{00000000-0005-0000-0000-0000DD100000}"/>
    <cellStyle name="Notiz 3 4 2 5 2" xfId="4742" xr:uid="{00000000-0005-0000-0000-0000DE100000}"/>
    <cellStyle name="Notiz 3 4 2 6" xfId="3050" xr:uid="{00000000-0005-0000-0000-0000DF100000}"/>
    <cellStyle name="Notiz 3 4 3" xfId="257" xr:uid="{00000000-0005-0000-0000-0000E0100000}"/>
    <cellStyle name="Notiz 3 4 3 2" xfId="578" xr:uid="{00000000-0005-0000-0000-0000E1100000}"/>
    <cellStyle name="Notiz 3 4 3 2 2" xfId="1717" xr:uid="{00000000-0005-0000-0000-0000E2100000}"/>
    <cellStyle name="Notiz 3 4 3 2 2 2" xfId="2838" xr:uid="{00000000-0005-0000-0000-0000E3100000}"/>
    <cellStyle name="Notiz 3 4 3 2 2 2 2" xfId="5647" xr:uid="{00000000-0005-0000-0000-0000E4100000}"/>
    <cellStyle name="Notiz 3 4 3 2 2 3" xfId="4527" xr:uid="{00000000-0005-0000-0000-0000E5100000}"/>
    <cellStyle name="Notiz 3 4 3 2 3" xfId="1155" xr:uid="{00000000-0005-0000-0000-0000E6100000}"/>
    <cellStyle name="Notiz 3 4 3 2 3 2" xfId="3968" xr:uid="{00000000-0005-0000-0000-0000E7100000}"/>
    <cellStyle name="Notiz 3 4 3 2 4" xfId="2279" xr:uid="{00000000-0005-0000-0000-0000E8100000}"/>
    <cellStyle name="Notiz 3 4 3 2 4 2" xfId="5088" xr:uid="{00000000-0005-0000-0000-0000E9100000}"/>
    <cellStyle name="Notiz 3 4 3 2 5" xfId="3396" xr:uid="{00000000-0005-0000-0000-0000EA100000}"/>
    <cellStyle name="Notiz 3 4 3 3" xfId="1440" xr:uid="{00000000-0005-0000-0000-0000EB100000}"/>
    <cellStyle name="Notiz 3 4 3 3 2" xfId="2562" xr:uid="{00000000-0005-0000-0000-0000EC100000}"/>
    <cellStyle name="Notiz 3 4 3 3 2 2" xfId="5371" xr:uid="{00000000-0005-0000-0000-0000ED100000}"/>
    <cellStyle name="Notiz 3 4 3 3 3" xfId="4251" xr:uid="{00000000-0005-0000-0000-0000EE100000}"/>
    <cellStyle name="Notiz 3 4 3 4" xfId="879" xr:uid="{00000000-0005-0000-0000-0000EF100000}"/>
    <cellStyle name="Notiz 3 4 3 4 2" xfId="3692" xr:uid="{00000000-0005-0000-0000-0000F0100000}"/>
    <cellStyle name="Notiz 3 4 3 5" xfId="2003" xr:uid="{00000000-0005-0000-0000-0000F1100000}"/>
    <cellStyle name="Notiz 3 4 3 5 2" xfId="4812" xr:uid="{00000000-0005-0000-0000-0000F2100000}"/>
    <cellStyle name="Notiz 3 4 3 6" xfId="3120" xr:uid="{00000000-0005-0000-0000-0000F3100000}"/>
    <cellStyle name="Notiz 3 4 4" xfId="325" xr:uid="{00000000-0005-0000-0000-0000F4100000}"/>
    <cellStyle name="Notiz 3 4 4 2" xfId="646" xr:uid="{00000000-0005-0000-0000-0000F5100000}"/>
    <cellStyle name="Notiz 3 4 4 2 2" xfId="1785" xr:uid="{00000000-0005-0000-0000-0000F6100000}"/>
    <cellStyle name="Notiz 3 4 4 2 2 2" xfId="2906" xr:uid="{00000000-0005-0000-0000-0000F7100000}"/>
    <cellStyle name="Notiz 3 4 4 2 2 2 2" xfId="5715" xr:uid="{00000000-0005-0000-0000-0000F8100000}"/>
    <cellStyle name="Notiz 3 4 4 2 2 3" xfId="4595" xr:uid="{00000000-0005-0000-0000-0000F9100000}"/>
    <cellStyle name="Notiz 3 4 4 2 3" xfId="1223" xr:uid="{00000000-0005-0000-0000-0000FA100000}"/>
    <cellStyle name="Notiz 3 4 4 2 3 2" xfId="4036" xr:uid="{00000000-0005-0000-0000-0000FB100000}"/>
    <cellStyle name="Notiz 3 4 4 2 4" xfId="2347" xr:uid="{00000000-0005-0000-0000-0000FC100000}"/>
    <cellStyle name="Notiz 3 4 4 2 4 2" xfId="5156" xr:uid="{00000000-0005-0000-0000-0000FD100000}"/>
    <cellStyle name="Notiz 3 4 4 2 5" xfId="3464" xr:uid="{00000000-0005-0000-0000-0000FE100000}"/>
    <cellStyle name="Notiz 3 4 4 3" xfId="1509" xr:uid="{00000000-0005-0000-0000-0000FF100000}"/>
    <cellStyle name="Notiz 3 4 4 3 2" xfId="2630" xr:uid="{00000000-0005-0000-0000-000000110000}"/>
    <cellStyle name="Notiz 3 4 4 3 2 2" xfId="5439" xr:uid="{00000000-0005-0000-0000-000001110000}"/>
    <cellStyle name="Notiz 3 4 4 3 3" xfId="4319" xr:uid="{00000000-0005-0000-0000-000002110000}"/>
    <cellStyle name="Notiz 3 4 4 4" xfId="947" xr:uid="{00000000-0005-0000-0000-000003110000}"/>
    <cellStyle name="Notiz 3 4 4 4 2" xfId="3760" xr:uid="{00000000-0005-0000-0000-000004110000}"/>
    <cellStyle name="Notiz 3 4 4 5" xfId="2071" xr:uid="{00000000-0005-0000-0000-000005110000}"/>
    <cellStyle name="Notiz 3 4 4 5 2" xfId="4880" xr:uid="{00000000-0005-0000-0000-000006110000}"/>
    <cellStyle name="Notiz 3 4 4 6" xfId="3188" xr:uid="{00000000-0005-0000-0000-000007110000}"/>
    <cellStyle name="Notiz 3 4 5" xfId="439" xr:uid="{00000000-0005-0000-0000-000008110000}"/>
    <cellStyle name="Notiz 3 4 5 2" xfId="1579" xr:uid="{00000000-0005-0000-0000-000009110000}"/>
    <cellStyle name="Notiz 3 4 5 2 2" xfId="2700" xr:uid="{00000000-0005-0000-0000-00000A110000}"/>
    <cellStyle name="Notiz 3 4 5 2 2 2" xfId="5509" xr:uid="{00000000-0005-0000-0000-00000B110000}"/>
    <cellStyle name="Notiz 3 4 5 2 3" xfId="4389" xr:uid="{00000000-0005-0000-0000-00000C110000}"/>
    <cellStyle name="Notiz 3 4 5 3" xfId="1017" xr:uid="{00000000-0005-0000-0000-00000D110000}"/>
    <cellStyle name="Notiz 3 4 5 3 2" xfId="3830" xr:uid="{00000000-0005-0000-0000-00000E110000}"/>
    <cellStyle name="Notiz 3 4 5 4" xfId="2141" xr:uid="{00000000-0005-0000-0000-00000F110000}"/>
    <cellStyle name="Notiz 3 4 5 4 2" xfId="4950" xr:uid="{00000000-0005-0000-0000-000010110000}"/>
    <cellStyle name="Notiz 3 4 5 5" xfId="3258" xr:uid="{00000000-0005-0000-0000-000011110000}"/>
    <cellStyle name="Notiz 3 4 6" xfId="1302" xr:uid="{00000000-0005-0000-0000-000012110000}"/>
    <cellStyle name="Notiz 3 4 6 2" xfId="2424" xr:uid="{00000000-0005-0000-0000-000013110000}"/>
    <cellStyle name="Notiz 3 4 6 2 2" xfId="5233" xr:uid="{00000000-0005-0000-0000-000014110000}"/>
    <cellStyle name="Notiz 3 4 6 3" xfId="4113" xr:uid="{00000000-0005-0000-0000-000015110000}"/>
    <cellStyle name="Notiz 3 4 7" xfId="741" xr:uid="{00000000-0005-0000-0000-000016110000}"/>
    <cellStyle name="Notiz 3 4 7 2" xfId="3554" xr:uid="{00000000-0005-0000-0000-000017110000}"/>
    <cellStyle name="Notiz 3 4 8" xfId="1865" xr:uid="{00000000-0005-0000-0000-000018110000}"/>
    <cellStyle name="Notiz 3 4 8 2" xfId="4674" xr:uid="{00000000-0005-0000-0000-000019110000}"/>
    <cellStyle name="Notiz 3 4 9" xfId="2982" xr:uid="{00000000-0005-0000-0000-00001A110000}"/>
    <cellStyle name="Notiz 3 5" xfId="152" xr:uid="{00000000-0005-0000-0000-00001B110000}"/>
    <cellStyle name="Notiz 3 5 2" xfId="473" xr:uid="{00000000-0005-0000-0000-00001C110000}"/>
    <cellStyle name="Notiz 3 5 2 2" xfId="1613" xr:uid="{00000000-0005-0000-0000-00001D110000}"/>
    <cellStyle name="Notiz 3 5 2 2 2" xfId="2734" xr:uid="{00000000-0005-0000-0000-00001E110000}"/>
    <cellStyle name="Notiz 3 5 2 2 2 2" xfId="5543" xr:uid="{00000000-0005-0000-0000-00001F110000}"/>
    <cellStyle name="Notiz 3 5 2 2 3" xfId="4423" xr:uid="{00000000-0005-0000-0000-000020110000}"/>
    <cellStyle name="Notiz 3 5 2 3" xfId="1051" xr:uid="{00000000-0005-0000-0000-000021110000}"/>
    <cellStyle name="Notiz 3 5 2 3 2" xfId="3864" xr:uid="{00000000-0005-0000-0000-000022110000}"/>
    <cellStyle name="Notiz 3 5 2 4" xfId="2175" xr:uid="{00000000-0005-0000-0000-000023110000}"/>
    <cellStyle name="Notiz 3 5 2 4 2" xfId="4984" xr:uid="{00000000-0005-0000-0000-000024110000}"/>
    <cellStyle name="Notiz 3 5 2 5" xfId="3292" xr:uid="{00000000-0005-0000-0000-000025110000}"/>
    <cellStyle name="Notiz 3 5 3" xfId="1336" xr:uid="{00000000-0005-0000-0000-000026110000}"/>
    <cellStyle name="Notiz 3 5 3 2" xfId="2458" xr:uid="{00000000-0005-0000-0000-000027110000}"/>
    <cellStyle name="Notiz 3 5 3 2 2" xfId="5267" xr:uid="{00000000-0005-0000-0000-000028110000}"/>
    <cellStyle name="Notiz 3 5 3 3" xfId="4147" xr:uid="{00000000-0005-0000-0000-000029110000}"/>
    <cellStyle name="Notiz 3 5 4" xfId="775" xr:uid="{00000000-0005-0000-0000-00002A110000}"/>
    <cellStyle name="Notiz 3 5 4 2" xfId="3588" xr:uid="{00000000-0005-0000-0000-00002B110000}"/>
    <cellStyle name="Notiz 3 5 5" xfId="1899" xr:uid="{00000000-0005-0000-0000-00002C110000}"/>
    <cellStyle name="Notiz 3 5 5 2" xfId="4708" xr:uid="{00000000-0005-0000-0000-00002D110000}"/>
    <cellStyle name="Notiz 3 5 6" xfId="3016" xr:uid="{00000000-0005-0000-0000-00002E110000}"/>
    <cellStyle name="Notiz 3 6" xfId="222" xr:uid="{00000000-0005-0000-0000-00002F110000}"/>
    <cellStyle name="Notiz 3 6 2" xfId="543" xr:uid="{00000000-0005-0000-0000-000030110000}"/>
    <cellStyle name="Notiz 3 6 2 2" xfId="1683" xr:uid="{00000000-0005-0000-0000-000031110000}"/>
    <cellStyle name="Notiz 3 6 2 2 2" xfId="2804" xr:uid="{00000000-0005-0000-0000-000032110000}"/>
    <cellStyle name="Notiz 3 6 2 2 2 2" xfId="5613" xr:uid="{00000000-0005-0000-0000-000033110000}"/>
    <cellStyle name="Notiz 3 6 2 2 3" xfId="4493" xr:uid="{00000000-0005-0000-0000-000034110000}"/>
    <cellStyle name="Notiz 3 6 2 3" xfId="1121" xr:uid="{00000000-0005-0000-0000-000035110000}"/>
    <cellStyle name="Notiz 3 6 2 3 2" xfId="3934" xr:uid="{00000000-0005-0000-0000-000036110000}"/>
    <cellStyle name="Notiz 3 6 2 4" xfId="2245" xr:uid="{00000000-0005-0000-0000-000037110000}"/>
    <cellStyle name="Notiz 3 6 2 4 2" xfId="5054" xr:uid="{00000000-0005-0000-0000-000038110000}"/>
    <cellStyle name="Notiz 3 6 2 5" xfId="3362" xr:uid="{00000000-0005-0000-0000-000039110000}"/>
    <cellStyle name="Notiz 3 6 3" xfId="1406" xr:uid="{00000000-0005-0000-0000-00003A110000}"/>
    <cellStyle name="Notiz 3 6 3 2" xfId="2528" xr:uid="{00000000-0005-0000-0000-00003B110000}"/>
    <cellStyle name="Notiz 3 6 3 2 2" xfId="5337" xr:uid="{00000000-0005-0000-0000-00003C110000}"/>
    <cellStyle name="Notiz 3 6 3 3" xfId="4217" xr:uid="{00000000-0005-0000-0000-00003D110000}"/>
    <cellStyle name="Notiz 3 6 4" xfId="845" xr:uid="{00000000-0005-0000-0000-00003E110000}"/>
    <cellStyle name="Notiz 3 6 4 2" xfId="3658" xr:uid="{00000000-0005-0000-0000-00003F110000}"/>
    <cellStyle name="Notiz 3 6 5" xfId="1969" xr:uid="{00000000-0005-0000-0000-000040110000}"/>
    <cellStyle name="Notiz 3 6 5 2" xfId="4778" xr:uid="{00000000-0005-0000-0000-000041110000}"/>
    <cellStyle name="Notiz 3 6 6" xfId="3086" xr:uid="{00000000-0005-0000-0000-000042110000}"/>
    <cellStyle name="Notiz 3 7" xfId="291" xr:uid="{00000000-0005-0000-0000-000043110000}"/>
    <cellStyle name="Notiz 3 7 2" xfId="612" xr:uid="{00000000-0005-0000-0000-000044110000}"/>
    <cellStyle name="Notiz 3 7 2 2" xfId="1751" xr:uid="{00000000-0005-0000-0000-000045110000}"/>
    <cellStyle name="Notiz 3 7 2 2 2" xfId="2872" xr:uid="{00000000-0005-0000-0000-000046110000}"/>
    <cellStyle name="Notiz 3 7 2 2 2 2" xfId="5681" xr:uid="{00000000-0005-0000-0000-000047110000}"/>
    <cellStyle name="Notiz 3 7 2 2 3" xfId="4561" xr:uid="{00000000-0005-0000-0000-000048110000}"/>
    <cellStyle name="Notiz 3 7 2 3" xfId="1189" xr:uid="{00000000-0005-0000-0000-000049110000}"/>
    <cellStyle name="Notiz 3 7 2 3 2" xfId="4002" xr:uid="{00000000-0005-0000-0000-00004A110000}"/>
    <cellStyle name="Notiz 3 7 2 4" xfId="2313" xr:uid="{00000000-0005-0000-0000-00004B110000}"/>
    <cellStyle name="Notiz 3 7 2 4 2" xfId="5122" xr:uid="{00000000-0005-0000-0000-00004C110000}"/>
    <cellStyle name="Notiz 3 7 2 5" xfId="3430" xr:uid="{00000000-0005-0000-0000-00004D110000}"/>
    <cellStyle name="Notiz 3 7 3" xfId="1475" xr:uid="{00000000-0005-0000-0000-00004E110000}"/>
    <cellStyle name="Notiz 3 7 3 2" xfId="2596" xr:uid="{00000000-0005-0000-0000-00004F110000}"/>
    <cellStyle name="Notiz 3 7 3 2 2" xfId="5405" xr:uid="{00000000-0005-0000-0000-000050110000}"/>
    <cellStyle name="Notiz 3 7 3 3" xfId="4285" xr:uid="{00000000-0005-0000-0000-000051110000}"/>
    <cellStyle name="Notiz 3 7 4" xfId="913" xr:uid="{00000000-0005-0000-0000-000052110000}"/>
    <cellStyle name="Notiz 3 7 4 2" xfId="3726" xr:uid="{00000000-0005-0000-0000-000053110000}"/>
    <cellStyle name="Notiz 3 7 5" xfId="2037" xr:uid="{00000000-0005-0000-0000-000054110000}"/>
    <cellStyle name="Notiz 3 7 5 2" xfId="4846" xr:uid="{00000000-0005-0000-0000-000055110000}"/>
    <cellStyle name="Notiz 3 7 6" xfId="3154" xr:uid="{00000000-0005-0000-0000-000056110000}"/>
    <cellStyle name="Notiz 3 8" xfId="417" xr:uid="{00000000-0005-0000-0000-000057110000}"/>
    <cellStyle name="Notiz 3 8 2" xfId="1557" xr:uid="{00000000-0005-0000-0000-000058110000}"/>
    <cellStyle name="Notiz 3 8 2 2" xfId="2678" xr:uid="{00000000-0005-0000-0000-000059110000}"/>
    <cellStyle name="Notiz 3 8 2 2 2" xfId="5487" xr:uid="{00000000-0005-0000-0000-00005A110000}"/>
    <cellStyle name="Notiz 3 8 2 3" xfId="4367" xr:uid="{00000000-0005-0000-0000-00005B110000}"/>
    <cellStyle name="Notiz 3 8 3" xfId="995" xr:uid="{00000000-0005-0000-0000-00005C110000}"/>
    <cellStyle name="Notiz 3 8 3 2" xfId="3808" xr:uid="{00000000-0005-0000-0000-00005D110000}"/>
    <cellStyle name="Notiz 3 8 4" xfId="2119" xr:uid="{00000000-0005-0000-0000-00005E110000}"/>
    <cellStyle name="Notiz 3 8 4 2" xfId="4928" xr:uid="{00000000-0005-0000-0000-00005F110000}"/>
    <cellStyle name="Notiz 3 8 5" xfId="3236" xr:uid="{00000000-0005-0000-0000-000060110000}"/>
    <cellStyle name="Notiz 3 9" xfId="687" xr:uid="{00000000-0005-0000-0000-000061110000}"/>
    <cellStyle name="Notiz 4" xfId="691" xr:uid="{00000000-0005-0000-0000-000062110000}"/>
    <cellStyle name="Notiz 5" xfId="694" xr:uid="{00000000-0005-0000-0000-000063110000}"/>
    <cellStyle name="Notiz 5 2" xfId="3507" xr:uid="{00000000-0005-0000-0000-000064110000}"/>
    <cellStyle name="Notiz 5 3" xfId="5763" xr:uid="{00000000-0005-0000-0000-000065110000}"/>
    <cellStyle name="Notiz 6" xfId="5773" xr:uid="{00000000-0005-0000-0000-000066110000}"/>
    <cellStyle name="Prozent" xfId="5758" builtinId="5"/>
    <cellStyle name="Prozent 2" xfId="80" xr:uid="{00000000-0005-0000-0000-000068110000}"/>
    <cellStyle name="Prozent 3" xfId="1279" xr:uid="{00000000-0005-0000-0000-000069110000}"/>
    <cellStyle name="Prozent 3 2" xfId="5762" xr:uid="{00000000-0005-0000-0000-00006A110000}"/>
    <cellStyle name="Prozent 4" xfId="1830" xr:uid="{00000000-0005-0000-0000-00006B110000}"/>
    <cellStyle name="Prozent 4 2" xfId="4639" xr:uid="{00000000-0005-0000-0000-00006C110000}"/>
    <cellStyle name="Schlecht" xfId="7" builtinId="27" customBuiltin="1"/>
    <cellStyle name="Schlecht 2" xfId="81" xr:uid="{00000000-0005-0000-0000-00006E110000}"/>
    <cellStyle name="Schlecht 3" xfId="394" xr:uid="{00000000-0005-0000-0000-00006F110000}"/>
    <cellStyle name="Standard" xfId="0" builtinId="0"/>
    <cellStyle name="Standard 10" xfId="1828" xr:uid="{00000000-0005-0000-0000-000071110000}"/>
    <cellStyle name="Standard 10 2" xfId="4637" xr:uid="{00000000-0005-0000-0000-000072110000}"/>
    <cellStyle name="Standard 11" xfId="41" xr:uid="{00000000-0005-0000-0000-000073110000}"/>
    <cellStyle name="Standard 12" xfId="5770" xr:uid="{00000000-0005-0000-0000-000074110000}"/>
    <cellStyle name="Standard 12 2" xfId="5774" xr:uid="{00000000-0005-0000-0000-000075110000}"/>
    <cellStyle name="Standard 13" xfId="5771" xr:uid="{00000000-0005-0000-0000-000076110000}"/>
    <cellStyle name="Standard 2" xfId="82" xr:uid="{00000000-0005-0000-0000-000077110000}"/>
    <cellStyle name="Standard 2 2" xfId="83" xr:uid="{00000000-0005-0000-0000-000078110000}"/>
    <cellStyle name="Standard 2 2 2" xfId="395" xr:uid="{00000000-0005-0000-0000-000079110000}"/>
    <cellStyle name="Standard 2 3" xfId="84" xr:uid="{00000000-0005-0000-0000-00007A110000}"/>
    <cellStyle name="Standard 2 3 2" xfId="689" xr:uid="{00000000-0005-0000-0000-00007B110000}"/>
    <cellStyle name="Standard 3" xfId="85" xr:uid="{00000000-0005-0000-0000-00007C110000}"/>
    <cellStyle name="Standard 3 2" xfId="86" xr:uid="{00000000-0005-0000-0000-00007D110000}"/>
    <cellStyle name="Standard 3 3" xfId="396" xr:uid="{00000000-0005-0000-0000-00007E110000}"/>
    <cellStyle name="Standard 3 3 2" xfId="682" xr:uid="{00000000-0005-0000-0000-00007F110000}"/>
    <cellStyle name="Standard 3 3 2 2" xfId="1820" xr:uid="{00000000-0005-0000-0000-000080110000}"/>
    <cellStyle name="Standard 3 3 2 2 2" xfId="2941" xr:uid="{00000000-0005-0000-0000-000081110000}"/>
    <cellStyle name="Standard 3 3 2 2 2 2" xfId="5750" xr:uid="{00000000-0005-0000-0000-000082110000}"/>
    <cellStyle name="Standard 3 3 2 2 3" xfId="4630" xr:uid="{00000000-0005-0000-0000-000083110000}"/>
    <cellStyle name="Standard 3 3 2 3" xfId="1258" xr:uid="{00000000-0005-0000-0000-000084110000}"/>
    <cellStyle name="Standard 3 3 2 3 2" xfId="4071" xr:uid="{00000000-0005-0000-0000-000085110000}"/>
    <cellStyle name="Standard 3 3 2 4" xfId="2382" xr:uid="{00000000-0005-0000-0000-000086110000}"/>
    <cellStyle name="Standard 3 3 2 4 2" xfId="5191" xr:uid="{00000000-0005-0000-0000-000087110000}"/>
    <cellStyle name="Standard 3 3 2 5" xfId="3499" xr:uid="{00000000-0005-0000-0000-000088110000}"/>
    <cellStyle name="Standard 3 3 3" xfId="690" xr:uid="{00000000-0005-0000-0000-000089110000}"/>
    <cellStyle name="Standard 3 3 3 2" xfId="1825" xr:uid="{00000000-0005-0000-0000-00008A110000}"/>
    <cellStyle name="Standard 3 3 3 2 2" xfId="2946" xr:uid="{00000000-0005-0000-0000-00008B110000}"/>
    <cellStyle name="Standard 3 3 3 2 2 2" xfId="5755" xr:uid="{00000000-0005-0000-0000-00008C110000}"/>
    <cellStyle name="Standard 3 3 3 2 3" xfId="4635" xr:uid="{00000000-0005-0000-0000-00008D110000}"/>
    <cellStyle name="Standard 3 3 3 3" xfId="1263" xr:uid="{00000000-0005-0000-0000-00008E110000}"/>
    <cellStyle name="Standard 3 3 3 3 2" xfId="4076" xr:uid="{00000000-0005-0000-0000-00008F110000}"/>
    <cellStyle name="Standard 3 3 3 4" xfId="2387" xr:uid="{00000000-0005-0000-0000-000090110000}"/>
    <cellStyle name="Standard 3 3 3 4 2" xfId="5196" xr:uid="{00000000-0005-0000-0000-000091110000}"/>
    <cellStyle name="Standard 3 3 3 5" xfId="3504" xr:uid="{00000000-0005-0000-0000-000092110000}"/>
    <cellStyle name="Standard 3 3 4" xfId="1544" xr:uid="{00000000-0005-0000-0000-000093110000}"/>
    <cellStyle name="Standard 3 3 4 2" xfId="2665" xr:uid="{00000000-0005-0000-0000-000094110000}"/>
    <cellStyle name="Standard 3 3 4 2 2" xfId="5474" xr:uid="{00000000-0005-0000-0000-000095110000}"/>
    <cellStyle name="Standard 3 3 4 3" xfId="4354" xr:uid="{00000000-0005-0000-0000-000096110000}"/>
    <cellStyle name="Standard 3 3 5" xfId="982" xr:uid="{00000000-0005-0000-0000-000097110000}"/>
    <cellStyle name="Standard 3 3 5 2" xfId="3795" xr:uid="{00000000-0005-0000-0000-000098110000}"/>
    <cellStyle name="Standard 3 3 6" xfId="2106" xr:uid="{00000000-0005-0000-0000-000099110000}"/>
    <cellStyle name="Standard 3 3 6 2" xfId="4915" xr:uid="{00000000-0005-0000-0000-00009A110000}"/>
    <cellStyle name="Standard 3 3 7" xfId="3223" xr:uid="{00000000-0005-0000-0000-00009B110000}"/>
    <cellStyle name="Standard 4" xfId="87" xr:uid="{00000000-0005-0000-0000-00009C110000}"/>
    <cellStyle name="Standard 4 10" xfId="418" xr:uid="{00000000-0005-0000-0000-00009D110000}"/>
    <cellStyle name="Standard 4 10 2" xfId="1558" xr:uid="{00000000-0005-0000-0000-00009E110000}"/>
    <cellStyle name="Standard 4 10 2 2" xfId="2679" xr:uid="{00000000-0005-0000-0000-00009F110000}"/>
    <cellStyle name="Standard 4 10 2 2 2" xfId="5488" xr:uid="{00000000-0005-0000-0000-0000A0110000}"/>
    <cellStyle name="Standard 4 10 2 3" xfId="4368" xr:uid="{00000000-0005-0000-0000-0000A1110000}"/>
    <cellStyle name="Standard 4 10 3" xfId="996" xr:uid="{00000000-0005-0000-0000-0000A2110000}"/>
    <cellStyle name="Standard 4 10 3 2" xfId="3809" xr:uid="{00000000-0005-0000-0000-0000A3110000}"/>
    <cellStyle name="Standard 4 10 4" xfId="2120" xr:uid="{00000000-0005-0000-0000-0000A4110000}"/>
    <cellStyle name="Standard 4 10 4 2" xfId="4929" xr:uid="{00000000-0005-0000-0000-0000A5110000}"/>
    <cellStyle name="Standard 4 10 5" xfId="3237" xr:uid="{00000000-0005-0000-0000-0000A6110000}"/>
    <cellStyle name="Standard 4 11" xfId="683" xr:uid="{00000000-0005-0000-0000-0000A7110000}"/>
    <cellStyle name="Standard 4 11 2" xfId="1821" xr:uid="{00000000-0005-0000-0000-0000A8110000}"/>
    <cellStyle name="Standard 4 11 2 2" xfId="2942" xr:uid="{00000000-0005-0000-0000-0000A9110000}"/>
    <cellStyle name="Standard 4 11 2 2 2" xfId="5751" xr:uid="{00000000-0005-0000-0000-0000AA110000}"/>
    <cellStyle name="Standard 4 11 2 3" xfId="4631" xr:uid="{00000000-0005-0000-0000-0000AB110000}"/>
    <cellStyle name="Standard 4 11 3" xfId="1259" xr:uid="{00000000-0005-0000-0000-0000AC110000}"/>
    <cellStyle name="Standard 4 11 3 2" xfId="4072" xr:uid="{00000000-0005-0000-0000-0000AD110000}"/>
    <cellStyle name="Standard 4 11 4" xfId="2383" xr:uid="{00000000-0005-0000-0000-0000AE110000}"/>
    <cellStyle name="Standard 4 11 4 2" xfId="5192" xr:uid="{00000000-0005-0000-0000-0000AF110000}"/>
    <cellStyle name="Standard 4 11 5" xfId="3500" xr:uid="{00000000-0005-0000-0000-0000B0110000}"/>
    <cellStyle name="Standard 4 12" xfId="1281" xr:uid="{00000000-0005-0000-0000-0000B1110000}"/>
    <cellStyle name="Standard 4 12 2" xfId="2403" xr:uid="{00000000-0005-0000-0000-0000B2110000}"/>
    <cellStyle name="Standard 4 12 2 2" xfId="5212" xr:uid="{00000000-0005-0000-0000-0000B3110000}"/>
    <cellStyle name="Standard 4 12 3" xfId="4092" xr:uid="{00000000-0005-0000-0000-0000B4110000}"/>
    <cellStyle name="Standard 4 13" xfId="720" xr:uid="{00000000-0005-0000-0000-0000B5110000}"/>
    <cellStyle name="Standard 4 13 2" xfId="3533" xr:uid="{00000000-0005-0000-0000-0000B6110000}"/>
    <cellStyle name="Standard 4 14" xfId="1844" xr:uid="{00000000-0005-0000-0000-0000B7110000}"/>
    <cellStyle name="Standard 4 14 2" xfId="4653" xr:uid="{00000000-0005-0000-0000-0000B8110000}"/>
    <cellStyle name="Standard 4 15" xfId="2961" xr:uid="{00000000-0005-0000-0000-0000B9110000}"/>
    <cellStyle name="Standard 4 2" xfId="99" xr:uid="{00000000-0005-0000-0000-0000BA110000}"/>
    <cellStyle name="Standard 4 2 10" xfId="724" xr:uid="{00000000-0005-0000-0000-0000BB110000}"/>
    <cellStyle name="Standard 4 2 10 2" xfId="3537" xr:uid="{00000000-0005-0000-0000-0000BC110000}"/>
    <cellStyle name="Standard 4 2 11" xfId="1848" xr:uid="{00000000-0005-0000-0000-0000BD110000}"/>
    <cellStyle name="Standard 4 2 11 2" xfId="4657" xr:uid="{00000000-0005-0000-0000-0000BE110000}"/>
    <cellStyle name="Standard 4 2 12" xfId="2965" xr:uid="{00000000-0005-0000-0000-0000BF110000}"/>
    <cellStyle name="Standard 4 2 2" xfId="134" xr:uid="{00000000-0005-0000-0000-0000C0110000}"/>
    <cellStyle name="Standard 4 2 2 2" xfId="203" xr:uid="{00000000-0005-0000-0000-0000C1110000}"/>
    <cellStyle name="Standard 4 2 2 2 2" xfId="524" xr:uid="{00000000-0005-0000-0000-0000C2110000}"/>
    <cellStyle name="Standard 4 2 2 2 2 2" xfId="1664" xr:uid="{00000000-0005-0000-0000-0000C3110000}"/>
    <cellStyle name="Standard 4 2 2 2 2 2 2" xfId="2785" xr:uid="{00000000-0005-0000-0000-0000C4110000}"/>
    <cellStyle name="Standard 4 2 2 2 2 2 2 2" xfId="5594" xr:uid="{00000000-0005-0000-0000-0000C5110000}"/>
    <cellStyle name="Standard 4 2 2 2 2 2 3" xfId="4474" xr:uid="{00000000-0005-0000-0000-0000C6110000}"/>
    <cellStyle name="Standard 4 2 2 2 2 3" xfId="1102" xr:uid="{00000000-0005-0000-0000-0000C7110000}"/>
    <cellStyle name="Standard 4 2 2 2 2 3 2" xfId="3915" xr:uid="{00000000-0005-0000-0000-0000C8110000}"/>
    <cellStyle name="Standard 4 2 2 2 2 4" xfId="2226" xr:uid="{00000000-0005-0000-0000-0000C9110000}"/>
    <cellStyle name="Standard 4 2 2 2 2 4 2" xfId="5035" xr:uid="{00000000-0005-0000-0000-0000CA110000}"/>
    <cellStyle name="Standard 4 2 2 2 2 5" xfId="3343" xr:uid="{00000000-0005-0000-0000-0000CB110000}"/>
    <cellStyle name="Standard 4 2 2 2 3" xfId="1387" xr:uid="{00000000-0005-0000-0000-0000CC110000}"/>
    <cellStyle name="Standard 4 2 2 2 3 2" xfId="2509" xr:uid="{00000000-0005-0000-0000-0000CD110000}"/>
    <cellStyle name="Standard 4 2 2 2 3 2 2" xfId="5318" xr:uid="{00000000-0005-0000-0000-0000CE110000}"/>
    <cellStyle name="Standard 4 2 2 2 3 3" xfId="4198" xr:uid="{00000000-0005-0000-0000-0000CF110000}"/>
    <cellStyle name="Standard 4 2 2 2 4" xfId="826" xr:uid="{00000000-0005-0000-0000-0000D0110000}"/>
    <cellStyle name="Standard 4 2 2 2 4 2" xfId="3639" xr:uid="{00000000-0005-0000-0000-0000D1110000}"/>
    <cellStyle name="Standard 4 2 2 2 5" xfId="1950" xr:uid="{00000000-0005-0000-0000-0000D2110000}"/>
    <cellStyle name="Standard 4 2 2 2 5 2" xfId="4759" xr:uid="{00000000-0005-0000-0000-0000D3110000}"/>
    <cellStyle name="Standard 4 2 2 2 6" xfId="3067" xr:uid="{00000000-0005-0000-0000-0000D4110000}"/>
    <cellStyle name="Standard 4 2 2 3" xfId="274" xr:uid="{00000000-0005-0000-0000-0000D5110000}"/>
    <cellStyle name="Standard 4 2 2 3 2" xfId="595" xr:uid="{00000000-0005-0000-0000-0000D6110000}"/>
    <cellStyle name="Standard 4 2 2 3 2 2" xfId="1734" xr:uid="{00000000-0005-0000-0000-0000D7110000}"/>
    <cellStyle name="Standard 4 2 2 3 2 2 2" xfId="2855" xr:uid="{00000000-0005-0000-0000-0000D8110000}"/>
    <cellStyle name="Standard 4 2 2 3 2 2 2 2" xfId="5664" xr:uid="{00000000-0005-0000-0000-0000D9110000}"/>
    <cellStyle name="Standard 4 2 2 3 2 2 3" xfId="4544" xr:uid="{00000000-0005-0000-0000-0000DA110000}"/>
    <cellStyle name="Standard 4 2 2 3 2 3" xfId="1172" xr:uid="{00000000-0005-0000-0000-0000DB110000}"/>
    <cellStyle name="Standard 4 2 2 3 2 3 2" xfId="3985" xr:uid="{00000000-0005-0000-0000-0000DC110000}"/>
    <cellStyle name="Standard 4 2 2 3 2 4" xfId="2296" xr:uid="{00000000-0005-0000-0000-0000DD110000}"/>
    <cellStyle name="Standard 4 2 2 3 2 4 2" xfId="5105" xr:uid="{00000000-0005-0000-0000-0000DE110000}"/>
    <cellStyle name="Standard 4 2 2 3 2 5" xfId="3413" xr:uid="{00000000-0005-0000-0000-0000DF110000}"/>
    <cellStyle name="Standard 4 2 2 3 3" xfId="1457" xr:uid="{00000000-0005-0000-0000-0000E0110000}"/>
    <cellStyle name="Standard 4 2 2 3 3 2" xfId="2579" xr:uid="{00000000-0005-0000-0000-0000E1110000}"/>
    <cellStyle name="Standard 4 2 2 3 3 2 2" xfId="5388" xr:uid="{00000000-0005-0000-0000-0000E2110000}"/>
    <cellStyle name="Standard 4 2 2 3 3 3" xfId="4268" xr:uid="{00000000-0005-0000-0000-0000E3110000}"/>
    <cellStyle name="Standard 4 2 2 3 4" xfId="896" xr:uid="{00000000-0005-0000-0000-0000E4110000}"/>
    <cellStyle name="Standard 4 2 2 3 4 2" xfId="3709" xr:uid="{00000000-0005-0000-0000-0000E5110000}"/>
    <cellStyle name="Standard 4 2 2 3 5" xfId="2020" xr:uid="{00000000-0005-0000-0000-0000E6110000}"/>
    <cellStyle name="Standard 4 2 2 3 5 2" xfId="4829" xr:uid="{00000000-0005-0000-0000-0000E7110000}"/>
    <cellStyle name="Standard 4 2 2 3 6" xfId="3137" xr:uid="{00000000-0005-0000-0000-0000E8110000}"/>
    <cellStyle name="Standard 4 2 2 4" xfId="342" xr:uid="{00000000-0005-0000-0000-0000E9110000}"/>
    <cellStyle name="Standard 4 2 2 4 2" xfId="663" xr:uid="{00000000-0005-0000-0000-0000EA110000}"/>
    <cellStyle name="Standard 4 2 2 4 2 2" xfId="1802" xr:uid="{00000000-0005-0000-0000-0000EB110000}"/>
    <cellStyle name="Standard 4 2 2 4 2 2 2" xfId="2923" xr:uid="{00000000-0005-0000-0000-0000EC110000}"/>
    <cellStyle name="Standard 4 2 2 4 2 2 2 2" xfId="5732" xr:uid="{00000000-0005-0000-0000-0000ED110000}"/>
    <cellStyle name="Standard 4 2 2 4 2 2 3" xfId="4612" xr:uid="{00000000-0005-0000-0000-0000EE110000}"/>
    <cellStyle name="Standard 4 2 2 4 2 3" xfId="1240" xr:uid="{00000000-0005-0000-0000-0000EF110000}"/>
    <cellStyle name="Standard 4 2 2 4 2 3 2" xfId="4053" xr:uid="{00000000-0005-0000-0000-0000F0110000}"/>
    <cellStyle name="Standard 4 2 2 4 2 4" xfId="2364" xr:uid="{00000000-0005-0000-0000-0000F1110000}"/>
    <cellStyle name="Standard 4 2 2 4 2 4 2" xfId="5173" xr:uid="{00000000-0005-0000-0000-0000F2110000}"/>
    <cellStyle name="Standard 4 2 2 4 2 5" xfId="3481" xr:uid="{00000000-0005-0000-0000-0000F3110000}"/>
    <cellStyle name="Standard 4 2 2 4 3" xfId="1526" xr:uid="{00000000-0005-0000-0000-0000F4110000}"/>
    <cellStyle name="Standard 4 2 2 4 3 2" xfId="2647" xr:uid="{00000000-0005-0000-0000-0000F5110000}"/>
    <cellStyle name="Standard 4 2 2 4 3 2 2" xfId="5456" xr:uid="{00000000-0005-0000-0000-0000F6110000}"/>
    <cellStyle name="Standard 4 2 2 4 3 3" xfId="4336" xr:uid="{00000000-0005-0000-0000-0000F7110000}"/>
    <cellStyle name="Standard 4 2 2 4 4" xfId="964" xr:uid="{00000000-0005-0000-0000-0000F8110000}"/>
    <cellStyle name="Standard 4 2 2 4 4 2" xfId="3777" xr:uid="{00000000-0005-0000-0000-0000F9110000}"/>
    <cellStyle name="Standard 4 2 2 4 5" xfId="2088" xr:uid="{00000000-0005-0000-0000-0000FA110000}"/>
    <cellStyle name="Standard 4 2 2 4 5 2" xfId="4897" xr:uid="{00000000-0005-0000-0000-0000FB110000}"/>
    <cellStyle name="Standard 4 2 2 4 6" xfId="3205" xr:uid="{00000000-0005-0000-0000-0000FC110000}"/>
    <cellStyle name="Standard 4 2 2 5" xfId="456" xr:uid="{00000000-0005-0000-0000-0000FD110000}"/>
    <cellStyle name="Standard 4 2 2 5 2" xfId="1596" xr:uid="{00000000-0005-0000-0000-0000FE110000}"/>
    <cellStyle name="Standard 4 2 2 5 2 2" xfId="2717" xr:uid="{00000000-0005-0000-0000-0000FF110000}"/>
    <cellStyle name="Standard 4 2 2 5 2 2 2" xfId="5526" xr:uid="{00000000-0005-0000-0000-000000120000}"/>
    <cellStyle name="Standard 4 2 2 5 2 3" xfId="4406" xr:uid="{00000000-0005-0000-0000-000001120000}"/>
    <cellStyle name="Standard 4 2 2 5 3" xfId="1034" xr:uid="{00000000-0005-0000-0000-000002120000}"/>
    <cellStyle name="Standard 4 2 2 5 3 2" xfId="3847" xr:uid="{00000000-0005-0000-0000-000003120000}"/>
    <cellStyle name="Standard 4 2 2 5 4" xfId="2158" xr:uid="{00000000-0005-0000-0000-000004120000}"/>
    <cellStyle name="Standard 4 2 2 5 4 2" xfId="4967" xr:uid="{00000000-0005-0000-0000-000005120000}"/>
    <cellStyle name="Standard 4 2 2 5 5" xfId="3275" xr:uid="{00000000-0005-0000-0000-000006120000}"/>
    <cellStyle name="Standard 4 2 2 6" xfId="1319" xr:uid="{00000000-0005-0000-0000-000007120000}"/>
    <cellStyle name="Standard 4 2 2 6 2" xfId="2441" xr:uid="{00000000-0005-0000-0000-000008120000}"/>
    <cellStyle name="Standard 4 2 2 6 2 2" xfId="5250" xr:uid="{00000000-0005-0000-0000-000009120000}"/>
    <cellStyle name="Standard 4 2 2 6 3" xfId="4130" xr:uid="{00000000-0005-0000-0000-00000A120000}"/>
    <cellStyle name="Standard 4 2 2 7" xfId="758" xr:uid="{00000000-0005-0000-0000-00000B120000}"/>
    <cellStyle name="Standard 4 2 2 7 2" xfId="3571" xr:uid="{00000000-0005-0000-0000-00000C120000}"/>
    <cellStyle name="Standard 4 2 2 8" xfId="1882" xr:uid="{00000000-0005-0000-0000-00000D120000}"/>
    <cellStyle name="Standard 4 2 2 8 2" xfId="4691" xr:uid="{00000000-0005-0000-0000-00000E120000}"/>
    <cellStyle name="Standard 4 2 2 9" xfId="2999" xr:uid="{00000000-0005-0000-0000-00000F120000}"/>
    <cellStyle name="Standard 4 2 3" xfId="169" xr:uid="{00000000-0005-0000-0000-000010120000}"/>
    <cellStyle name="Standard 4 2 3 2" xfId="490" xr:uid="{00000000-0005-0000-0000-000011120000}"/>
    <cellStyle name="Standard 4 2 3 2 2" xfId="1630" xr:uid="{00000000-0005-0000-0000-000012120000}"/>
    <cellStyle name="Standard 4 2 3 2 2 2" xfId="2751" xr:uid="{00000000-0005-0000-0000-000013120000}"/>
    <cellStyle name="Standard 4 2 3 2 2 2 2" xfId="5560" xr:uid="{00000000-0005-0000-0000-000014120000}"/>
    <cellStyle name="Standard 4 2 3 2 2 3" xfId="4440" xr:uid="{00000000-0005-0000-0000-000015120000}"/>
    <cellStyle name="Standard 4 2 3 2 3" xfId="1068" xr:uid="{00000000-0005-0000-0000-000016120000}"/>
    <cellStyle name="Standard 4 2 3 2 3 2" xfId="3881" xr:uid="{00000000-0005-0000-0000-000017120000}"/>
    <cellStyle name="Standard 4 2 3 2 4" xfId="2192" xr:uid="{00000000-0005-0000-0000-000018120000}"/>
    <cellStyle name="Standard 4 2 3 2 4 2" xfId="5001" xr:uid="{00000000-0005-0000-0000-000019120000}"/>
    <cellStyle name="Standard 4 2 3 2 5" xfId="3309" xr:uid="{00000000-0005-0000-0000-00001A120000}"/>
    <cellStyle name="Standard 4 2 3 3" xfId="1353" xr:uid="{00000000-0005-0000-0000-00001B120000}"/>
    <cellStyle name="Standard 4 2 3 3 2" xfId="2475" xr:uid="{00000000-0005-0000-0000-00001C120000}"/>
    <cellStyle name="Standard 4 2 3 3 2 2" xfId="5284" xr:uid="{00000000-0005-0000-0000-00001D120000}"/>
    <cellStyle name="Standard 4 2 3 3 3" xfId="4164" xr:uid="{00000000-0005-0000-0000-00001E120000}"/>
    <cellStyle name="Standard 4 2 3 4" xfId="792" xr:uid="{00000000-0005-0000-0000-00001F120000}"/>
    <cellStyle name="Standard 4 2 3 4 2" xfId="3605" xr:uid="{00000000-0005-0000-0000-000020120000}"/>
    <cellStyle name="Standard 4 2 3 5" xfId="1916" xr:uid="{00000000-0005-0000-0000-000021120000}"/>
    <cellStyle name="Standard 4 2 3 5 2" xfId="4725" xr:uid="{00000000-0005-0000-0000-000022120000}"/>
    <cellStyle name="Standard 4 2 3 6" xfId="3033" xr:uid="{00000000-0005-0000-0000-000023120000}"/>
    <cellStyle name="Standard 4 2 4" xfId="221" xr:uid="{00000000-0005-0000-0000-000024120000}"/>
    <cellStyle name="Standard 4 2 4 2" xfId="542" xr:uid="{00000000-0005-0000-0000-000025120000}"/>
    <cellStyle name="Standard 4 2 4 2 2" xfId="1682" xr:uid="{00000000-0005-0000-0000-000026120000}"/>
    <cellStyle name="Standard 4 2 4 2 2 2" xfId="2803" xr:uid="{00000000-0005-0000-0000-000027120000}"/>
    <cellStyle name="Standard 4 2 4 2 2 2 2" xfId="5612" xr:uid="{00000000-0005-0000-0000-000028120000}"/>
    <cellStyle name="Standard 4 2 4 2 2 3" xfId="4492" xr:uid="{00000000-0005-0000-0000-000029120000}"/>
    <cellStyle name="Standard 4 2 4 2 3" xfId="1120" xr:uid="{00000000-0005-0000-0000-00002A120000}"/>
    <cellStyle name="Standard 4 2 4 2 3 2" xfId="3933" xr:uid="{00000000-0005-0000-0000-00002B120000}"/>
    <cellStyle name="Standard 4 2 4 2 4" xfId="2244" xr:uid="{00000000-0005-0000-0000-00002C120000}"/>
    <cellStyle name="Standard 4 2 4 2 4 2" xfId="5053" xr:uid="{00000000-0005-0000-0000-00002D120000}"/>
    <cellStyle name="Standard 4 2 4 2 5" xfId="3361" xr:uid="{00000000-0005-0000-0000-00002E120000}"/>
    <cellStyle name="Standard 4 2 4 3" xfId="1405" xr:uid="{00000000-0005-0000-0000-00002F120000}"/>
    <cellStyle name="Standard 4 2 4 3 2" xfId="2527" xr:uid="{00000000-0005-0000-0000-000030120000}"/>
    <cellStyle name="Standard 4 2 4 3 2 2" xfId="5336" xr:uid="{00000000-0005-0000-0000-000031120000}"/>
    <cellStyle name="Standard 4 2 4 3 3" xfId="4216" xr:uid="{00000000-0005-0000-0000-000032120000}"/>
    <cellStyle name="Standard 4 2 4 4" xfId="844" xr:uid="{00000000-0005-0000-0000-000033120000}"/>
    <cellStyle name="Standard 4 2 4 4 2" xfId="3657" xr:uid="{00000000-0005-0000-0000-000034120000}"/>
    <cellStyle name="Standard 4 2 4 5" xfId="1968" xr:uid="{00000000-0005-0000-0000-000035120000}"/>
    <cellStyle name="Standard 4 2 4 5 2" xfId="4777" xr:uid="{00000000-0005-0000-0000-000036120000}"/>
    <cellStyle name="Standard 4 2 4 6" xfId="3085" xr:uid="{00000000-0005-0000-0000-000037120000}"/>
    <cellStyle name="Standard 4 2 5" xfId="239" xr:uid="{00000000-0005-0000-0000-000038120000}"/>
    <cellStyle name="Standard 4 2 5 2" xfId="560" xr:uid="{00000000-0005-0000-0000-000039120000}"/>
    <cellStyle name="Standard 4 2 5 2 2" xfId="1700" xr:uid="{00000000-0005-0000-0000-00003A120000}"/>
    <cellStyle name="Standard 4 2 5 2 2 2" xfId="2821" xr:uid="{00000000-0005-0000-0000-00003B120000}"/>
    <cellStyle name="Standard 4 2 5 2 2 2 2" xfId="5630" xr:uid="{00000000-0005-0000-0000-00003C120000}"/>
    <cellStyle name="Standard 4 2 5 2 2 3" xfId="4510" xr:uid="{00000000-0005-0000-0000-00003D120000}"/>
    <cellStyle name="Standard 4 2 5 2 3" xfId="1138" xr:uid="{00000000-0005-0000-0000-00003E120000}"/>
    <cellStyle name="Standard 4 2 5 2 3 2" xfId="3951" xr:uid="{00000000-0005-0000-0000-00003F120000}"/>
    <cellStyle name="Standard 4 2 5 2 4" xfId="2262" xr:uid="{00000000-0005-0000-0000-000040120000}"/>
    <cellStyle name="Standard 4 2 5 2 4 2" xfId="5071" xr:uid="{00000000-0005-0000-0000-000041120000}"/>
    <cellStyle name="Standard 4 2 5 2 5" xfId="3379" xr:uid="{00000000-0005-0000-0000-000042120000}"/>
    <cellStyle name="Standard 4 2 5 3" xfId="1423" xr:uid="{00000000-0005-0000-0000-000043120000}"/>
    <cellStyle name="Standard 4 2 5 3 2" xfId="2545" xr:uid="{00000000-0005-0000-0000-000044120000}"/>
    <cellStyle name="Standard 4 2 5 3 2 2" xfId="5354" xr:uid="{00000000-0005-0000-0000-000045120000}"/>
    <cellStyle name="Standard 4 2 5 3 3" xfId="4234" xr:uid="{00000000-0005-0000-0000-000046120000}"/>
    <cellStyle name="Standard 4 2 5 4" xfId="862" xr:uid="{00000000-0005-0000-0000-000047120000}"/>
    <cellStyle name="Standard 4 2 5 4 2" xfId="3675" xr:uid="{00000000-0005-0000-0000-000048120000}"/>
    <cellStyle name="Standard 4 2 5 5" xfId="1986" xr:uid="{00000000-0005-0000-0000-000049120000}"/>
    <cellStyle name="Standard 4 2 5 5 2" xfId="4795" xr:uid="{00000000-0005-0000-0000-00004A120000}"/>
    <cellStyle name="Standard 4 2 5 6" xfId="3103" xr:uid="{00000000-0005-0000-0000-00004B120000}"/>
    <cellStyle name="Standard 4 2 6" xfId="308" xr:uid="{00000000-0005-0000-0000-00004C120000}"/>
    <cellStyle name="Standard 4 2 6 2" xfId="629" xr:uid="{00000000-0005-0000-0000-00004D120000}"/>
    <cellStyle name="Standard 4 2 6 2 2" xfId="1768" xr:uid="{00000000-0005-0000-0000-00004E120000}"/>
    <cellStyle name="Standard 4 2 6 2 2 2" xfId="2889" xr:uid="{00000000-0005-0000-0000-00004F120000}"/>
    <cellStyle name="Standard 4 2 6 2 2 2 2" xfId="5698" xr:uid="{00000000-0005-0000-0000-000050120000}"/>
    <cellStyle name="Standard 4 2 6 2 2 3" xfId="4578" xr:uid="{00000000-0005-0000-0000-000051120000}"/>
    <cellStyle name="Standard 4 2 6 2 3" xfId="1206" xr:uid="{00000000-0005-0000-0000-000052120000}"/>
    <cellStyle name="Standard 4 2 6 2 3 2" xfId="4019" xr:uid="{00000000-0005-0000-0000-000053120000}"/>
    <cellStyle name="Standard 4 2 6 2 4" xfId="2330" xr:uid="{00000000-0005-0000-0000-000054120000}"/>
    <cellStyle name="Standard 4 2 6 2 4 2" xfId="5139" xr:uid="{00000000-0005-0000-0000-000055120000}"/>
    <cellStyle name="Standard 4 2 6 2 5" xfId="3447" xr:uid="{00000000-0005-0000-0000-000056120000}"/>
    <cellStyle name="Standard 4 2 6 3" xfId="1492" xr:uid="{00000000-0005-0000-0000-000057120000}"/>
    <cellStyle name="Standard 4 2 6 3 2" xfId="2613" xr:uid="{00000000-0005-0000-0000-000058120000}"/>
    <cellStyle name="Standard 4 2 6 3 2 2" xfId="5422" xr:uid="{00000000-0005-0000-0000-000059120000}"/>
    <cellStyle name="Standard 4 2 6 3 3" xfId="4302" xr:uid="{00000000-0005-0000-0000-00005A120000}"/>
    <cellStyle name="Standard 4 2 6 4" xfId="930" xr:uid="{00000000-0005-0000-0000-00005B120000}"/>
    <cellStyle name="Standard 4 2 6 4 2" xfId="3743" xr:uid="{00000000-0005-0000-0000-00005C120000}"/>
    <cellStyle name="Standard 4 2 6 5" xfId="2054" xr:uid="{00000000-0005-0000-0000-00005D120000}"/>
    <cellStyle name="Standard 4 2 6 5 2" xfId="4863" xr:uid="{00000000-0005-0000-0000-00005E120000}"/>
    <cellStyle name="Standard 4 2 6 6" xfId="3171" xr:uid="{00000000-0005-0000-0000-00005F120000}"/>
    <cellStyle name="Standard 4 2 7" xfId="422" xr:uid="{00000000-0005-0000-0000-000060120000}"/>
    <cellStyle name="Standard 4 2 7 2" xfId="1562" xr:uid="{00000000-0005-0000-0000-000061120000}"/>
    <cellStyle name="Standard 4 2 7 2 2" xfId="2683" xr:uid="{00000000-0005-0000-0000-000062120000}"/>
    <cellStyle name="Standard 4 2 7 2 2 2" xfId="5492" xr:uid="{00000000-0005-0000-0000-000063120000}"/>
    <cellStyle name="Standard 4 2 7 2 3" xfId="4372" xr:uid="{00000000-0005-0000-0000-000064120000}"/>
    <cellStyle name="Standard 4 2 7 3" xfId="1000" xr:uid="{00000000-0005-0000-0000-000065120000}"/>
    <cellStyle name="Standard 4 2 7 3 2" xfId="3813" xr:uid="{00000000-0005-0000-0000-000066120000}"/>
    <cellStyle name="Standard 4 2 7 4" xfId="2124" xr:uid="{00000000-0005-0000-0000-000067120000}"/>
    <cellStyle name="Standard 4 2 7 4 2" xfId="4933" xr:uid="{00000000-0005-0000-0000-000068120000}"/>
    <cellStyle name="Standard 4 2 7 5" xfId="3241" xr:uid="{00000000-0005-0000-0000-000069120000}"/>
    <cellStyle name="Standard 4 2 8" xfId="685" xr:uid="{00000000-0005-0000-0000-00006A120000}"/>
    <cellStyle name="Standard 4 2 8 2" xfId="1823" xr:uid="{00000000-0005-0000-0000-00006B120000}"/>
    <cellStyle name="Standard 4 2 8 2 2" xfId="2944" xr:uid="{00000000-0005-0000-0000-00006C120000}"/>
    <cellStyle name="Standard 4 2 8 2 2 2" xfId="5753" xr:uid="{00000000-0005-0000-0000-00006D120000}"/>
    <cellStyle name="Standard 4 2 8 2 3" xfId="4633" xr:uid="{00000000-0005-0000-0000-00006E120000}"/>
    <cellStyle name="Standard 4 2 8 3" xfId="1261" xr:uid="{00000000-0005-0000-0000-00006F120000}"/>
    <cellStyle name="Standard 4 2 8 3 2" xfId="4074" xr:uid="{00000000-0005-0000-0000-000070120000}"/>
    <cellStyle name="Standard 4 2 8 4" xfId="2385" xr:uid="{00000000-0005-0000-0000-000071120000}"/>
    <cellStyle name="Standard 4 2 8 4 2" xfId="5194" xr:uid="{00000000-0005-0000-0000-000072120000}"/>
    <cellStyle name="Standard 4 2 8 5" xfId="3502" xr:uid="{00000000-0005-0000-0000-000073120000}"/>
    <cellStyle name="Standard 4 2 9" xfId="1285" xr:uid="{00000000-0005-0000-0000-000074120000}"/>
    <cellStyle name="Standard 4 2 9 2" xfId="2407" xr:uid="{00000000-0005-0000-0000-000075120000}"/>
    <cellStyle name="Standard 4 2 9 2 2" xfId="5216" xr:uid="{00000000-0005-0000-0000-000076120000}"/>
    <cellStyle name="Standard 4 2 9 3" xfId="4096" xr:uid="{00000000-0005-0000-0000-000077120000}"/>
    <cellStyle name="Standard 4 3" xfId="114" xr:uid="{00000000-0005-0000-0000-000078120000}"/>
    <cellStyle name="Standard 4 3 10" xfId="1863" xr:uid="{00000000-0005-0000-0000-000079120000}"/>
    <cellStyle name="Standard 4 3 10 2" xfId="4672" xr:uid="{00000000-0005-0000-0000-00007A120000}"/>
    <cellStyle name="Standard 4 3 11" xfId="2980" xr:uid="{00000000-0005-0000-0000-00007B120000}"/>
    <cellStyle name="Standard 4 3 2" xfId="149" xr:uid="{00000000-0005-0000-0000-00007C120000}"/>
    <cellStyle name="Standard 4 3 2 2" xfId="218" xr:uid="{00000000-0005-0000-0000-00007D120000}"/>
    <cellStyle name="Standard 4 3 2 2 2" xfId="539" xr:uid="{00000000-0005-0000-0000-00007E120000}"/>
    <cellStyle name="Standard 4 3 2 2 2 2" xfId="1679" xr:uid="{00000000-0005-0000-0000-00007F120000}"/>
    <cellStyle name="Standard 4 3 2 2 2 2 2" xfId="2800" xr:uid="{00000000-0005-0000-0000-000080120000}"/>
    <cellStyle name="Standard 4 3 2 2 2 2 2 2" xfId="5609" xr:uid="{00000000-0005-0000-0000-000081120000}"/>
    <cellStyle name="Standard 4 3 2 2 2 2 3" xfId="4489" xr:uid="{00000000-0005-0000-0000-000082120000}"/>
    <cellStyle name="Standard 4 3 2 2 2 3" xfId="1117" xr:uid="{00000000-0005-0000-0000-000083120000}"/>
    <cellStyle name="Standard 4 3 2 2 2 3 2" xfId="3930" xr:uid="{00000000-0005-0000-0000-000084120000}"/>
    <cellStyle name="Standard 4 3 2 2 2 4" xfId="2241" xr:uid="{00000000-0005-0000-0000-000085120000}"/>
    <cellStyle name="Standard 4 3 2 2 2 4 2" xfId="5050" xr:uid="{00000000-0005-0000-0000-000086120000}"/>
    <cellStyle name="Standard 4 3 2 2 2 5" xfId="3358" xr:uid="{00000000-0005-0000-0000-000087120000}"/>
    <cellStyle name="Standard 4 3 2 2 3" xfId="1402" xr:uid="{00000000-0005-0000-0000-000088120000}"/>
    <cellStyle name="Standard 4 3 2 2 3 2" xfId="2524" xr:uid="{00000000-0005-0000-0000-000089120000}"/>
    <cellStyle name="Standard 4 3 2 2 3 2 2" xfId="5333" xr:uid="{00000000-0005-0000-0000-00008A120000}"/>
    <cellStyle name="Standard 4 3 2 2 3 3" xfId="4213" xr:uid="{00000000-0005-0000-0000-00008B120000}"/>
    <cellStyle name="Standard 4 3 2 2 4" xfId="841" xr:uid="{00000000-0005-0000-0000-00008C120000}"/>
    <cellStyle name="Standard 4 3 2 2 4 2" xfId="3654" xr:uid="{00000000-0005-0000-0000-00008D120000}"/>
    <cellStyle name="Standard 4 3 2 2 5" xfId="1965" xr:uid="{00000000-0005-0000-0000-00008E120000}"/>
    <cellStyle name="Standard 4 3 2 2 5 2" xfId="4774" xr:uid="{00000000-0005-0000-0000-00008F120000}"/>
    <cellStyle name="Standard 4 3 2 2 6" xfId="3082" xr:uid="{00000000-0005-0000-0000-000090120000}"/>
    <cellStyle name="Standard 4 3 2 3" xfId="289" xr:uid="{00000000-0005-0000-0000-000091120000}"/>
    <cellStyle name="Standard 4 3 2 3 2" xfId="610" xr:uid="{00000000-0005-0000-0000-000092120000}"/>
    <cellStyle name="Standard 4 3 2 3 2 2" xfId="1749" xr:uid="{00000000-0005-0000-0000-000093120000}"/>
    <cellStyle name="Standard 4 3 2 3 2 2 2" xfId="2870" xr:uid="{00000000-0005-0000-0000-000094120000}"/>
    <cellStyle name="Standard 4 3 2 3 2 2 2 2" xfId="5679" xr:uid="{00000000-0005-0000-0000-000095120000}"/>
    <cellStyle name="Standard 4 3 2 3 2 2 3" xfId="4559" xr:uid="{00000000-0005-0000-0000-000096120000}"/>
    <cellStyle name="Standard 4 3 2 3 2 3" xfId="1187" xr:uid="{00000000-0005-0000-0000-000097120000}"/>
    <cellStyle name="Standard 4 3 2 3 2 3 2" xfId="4000" xr:uid="{00000000-0005-0000-0000-000098120000}"/>
    <cellStyle name="Standard 4 3 2 3 2 4" xfId="2311" xr:uid="{00000000-0005-0000-0000-000099120000}"/>
    <cellStyle name="Standard 4 3 2 3 2 4 2" xfId="5120" xr:uid="{00000000-0005-0000-0000-00009A120000}"/>
    <cellStyle name="Standard 4 3 2 3 2 5" xfId="3428" xr:uid="{00000000-0005-0000-0000-00009B120000}"/>
    <cellStyle name="Standard 4 3 2 3 3" xfId="1472" xr:uid="{00000000-0005-0000-0000-00009C120000}"/>
    <cellStyle name="Standard 4 3 2 3 3 2" xfId="2594" xr:uid="{00000000-0005-0000-0000-00009D120000}"/>
    <cellStyle name="Standard 4 3 2 3 3 2 2" xfId="5403" xr:uid="{00000000-0005-0000-0000-00009E120000}"/>
    <cellStyle name="Standard 4 3 2 3 3 3" xfId="4283" xr:uid="{00000000-0005-0000-0000-00009F120000}"/>
    <cellStyle name="Standard 4 3 2 3 4" xfId="911" xr:uid="{00000000-0005-0000-0000-0000A0120000}"/>
    <cellStyle name="Standard 4 3 2 3 4 2" xfId="3724" xr:uid="{00000000-0005-0000-0000-0000A1120000}"/>
    <cellStyle name="Standard 4 3 2 3 5" xfId="2035" xr:uid="{00000000-0005-0000-0000-0000A2120000}"/>
    <cellStyle name="Standard 4 3 2 3 5 2" xfId="4844" xr:uid="{00000000-0005-0000-0000-0000A3120000}"/>
    <cellStyle name="Standard 4 3 2 3 6" xfId="3152" xr:uid="{00000000-0005-0000-0000-0000A4120000}"/>
    <cellStyle name="Standard 4 3 2 4" xfId="357" xr:uid="{00000000-0005-0000-0000-0000A5120000}"/>
    <cellStyle name="Standard 4 3 2 4 2" xfId="678" xr:uid="{00000000-0005-0000-0000-0000A6120000}"/>
    <cellStyle name="Standard 4 3 2 4 2 2" xfId="1817" xr:uid="{00000000-0005-0000-0000-0000A7120000}"/>
    <cellStyle name="Standard 4 3 2 4 2 2 2" xfId="2938" xr:uid="{00000000-0005-0000-0000-0000A8120000}"/>
    <cellStyle name="Standard 4 3 2 4 2 2 2 2" xfId="5747" xr:uid="{00000000-0005-0000-0000-0000A9120000}"/>
    <cellStyle name="Standard 4 3 2 4 2 2 3" xfId="4627" xr:uid="{00000000-0005-0000-0000-0000AA120000}"/>
    <cellStyle name="Standard 4 3 2 4 2 3" xfId="1255" xr:uid="{00000000-0005-0000-0000-0000AB120000}"/>
    <cellStyle name="Standard 4 3 2 4 2 3 2" xfId="4068" xr:uid="{00000000-0005-0000-0000-0000AC120000}"/>
    <cellStyle name="Standard 4 3 2 4 2 4" xfId="2379" xr:uid="{00000000-0005-0000-0000-0000AD120000}"/>
    <cellStyle name="Standard 4 3 2 4 2 4 2" xfId="5188" xr:uid="{00000000-0005-0000-0000-0000AE120000}"/>
    <cellStyle name="Standard 4 3 2 4 2 5" xfId="3496" xr:uid="{00000000-0005-0000-0000-0000AF120000}"/>
    <cellStyle name="Standard 4 3 2 4 3" xfId="1541" xr:uid="{00000000-0005-0000-0000-0000B0120000}"/>
    <cellStyle name="Standard 4 3 2 4 3 2" xfId="2662" xr:uid="{00000000-0005-0000-0000-0000B1120000}"/>
    <cellStyle name="Standard 4 3 2 4 3 2 2" xfId="5471" xr:uid="{00000000-0005-0000-0000-0000B2120000}"/>
    <cellStyle name="Standard 4 3 2 4 3 3" xfId="4351" xr:uid="{00000000-0005-0000-0000-0000B3120000}"/>
    <cellStyle name="Standard 4 3 2 4 4" xfId="979" xr:uid="{00000000-0005-0000-0000-0000B4120000}"/>
    <cellStyle name="Standard 4 3 2 4 4 2" xfId="3792" xr:uid="{00000000-0005-0000-0000-0000B5120000}"/>
    <cellStyle name="Standard 4 3 2 4 5" xfId="2103" xr:uid="{00000000-0005-0000-0000-0000B6120000}"/>
    <cellStyle name="Standard 4 3 2 4 5 2" xfId="4912" xr:uid="{00000000-0005-0000-0000-0000B7120000}"/>
    <cellStyle name="Standard 4 3 2 4 6" xfId="3220" xr:uid="{00000000-0005-0000-0000-0000B8120000}"/>
    <cellStyle name="Standard 4 3 2 5" xfId="471" xr:uid="{00000000-0005-0000-0000-0000B9120000}"/>
    <cellStyle name="Standard 4 3 2 5 2" xfId="1611" xr:uid="{00000000-0005-0000-0000-0000BA120000}"/>
    <cellStyle name="Standard 4 3 2 5 2 2" xfId="2732" xr:uid="{00000000-0005-0000-0000-0000BB120000}"/>
    <cellStyle name="Standard 4 3 2 5 2 2 2" xfId="5541" xr:uid="{00000000-0005-0000-0000-0000BC120000}"/>
    <cellStyle name="Standard 4 3 2 5 2 3" xfId="4421" xr:uid="{00000000-0005-0000-0000-0000BD120000}"/>
    <cellStyle name="Standard 4 3 2 5 3" xfId="1049" xr:uid="{00000000-0005-0000-0000-0000BE120000}"/>
    <cellStyle name="Standard 4 3 2 5 3 2" xfId="3862" xr:uid="{00000000-0005-0000-0000-0000BF120000}"/>
    <cellStyle name="Standard 4 3 2 5 4" xfId="2173" xr:uid="{00000000-0005-0000-0000-0000C0120000}"/>
    <cellStyle name="Standard 4 3 2 5 4 2" xfId="4982" xr:uid="{00000000-0005-0000-0000-0000C1120000}"/>
    <cellStyle name="Standard 4 3 2 5 5" xfId="3290" xr:uid="{00000000-0005-0000-0000-0000C2120000}"/>
    <cellStyle name="Standard 4 3 2 6" xfId="1334" xr:uid="{00000000-0005-0000-0000-0000C3120000}"/>
    <cellStyle name="Standard 4 3 2 6 2" xfId="2456" xr:uid="{00000000-0005-0000-0000-0000C4120000}"/>
    <cellStyle name="Standard 4 3 2 6 2 2" xfId="5265" xr:uid="{00000000-0005-0000-0000-0000C5120000}"/>
    <cellStyle name="Standard 4 3 2 6 3" xfId="4145" xr:uid="{00000000-0005-0000-0000-0000C6120000}"/>
    <cellStyle name="Standard 4 3 2 7" xfId="773" xr:uid="{00000000-0005-0000-0000-0000C7120000}"/>
    <cellStyle name="Standard 4 3 2 7 2" xfId="3586" xr:uid="{00000000-0005-0000-0000-0000C8120000}"/>
    <cellStyle name="Standard 4 3 2 8" xfId="1897" xr:uid="{00000000-0005-0000-0000-0000C9120000}"/>
    <cellStyle name="Standard 4 3 2 8 2" xfId="4706" xr:uid="{00000000-0005-0000-0000-0000CA120000}"/>
    <cellStyle name="Standard 4 3 2 9" xfId="3014" xr:uid="{00000000-0005-0000-0000-0000CB120000}"/>
    <cellStyle name="Standard 4 3 3" xfId="184" xr:uid="{00000000-0005-0000-0000-0000CC120000}"/>
    <cellStyle name="Standard 4 3 3 2" xfId="505" xr:uid="{00000000-0005-0000-0000-0000CD120000}"/>
    <cellStyle name="Standard 4 3 3 2 2" xfId="1645" xr:uid="{00000000-0005-0000-0000-0000CE120000}"/>
    <cellStyle name="Standard 4 3 3 2 2 2" xfId="2766" xr:uid="{00000000-0005-0000-0000-0000CF120000}"/>
    <cellStyle name="Standard 4 3 3 2 2 2 2" xfId="5575" xr:uid="{00000000-0005-0000-0000-0000D0120000}"/>
    <cellStyle name="Standard 4 3 3 2 2 3" xfId="4455" xr:uid="{00000000-0005-0000-0000-0000D1120000}"/>
    <cellStyle name="Standard 4 3 3 2 3" xfId="1083" xr:uid="{00000000-0005-0000-0000-0000D2120000}"/>
    <cellStyle name="Standard 4 3 3 2 3 2" xfId="3896" xr:uid="{00000000-0005-0000-0000-0000D3120000}"/>
    <cellStyle name="Standard 4 3 3 2 4" xfId="2207" xr:uid="{00000000-0005-0000-0000-0000D4120000}"/>
    <cellStyle name="Standard 4 3 3 2 4 2" xfId="5016" xr:uid="{00000000-0005-0000-0000-0000D5120000}"/>
    <cellStyle name="Standard 4 3 3 2 5" xfId="3324" xr:uid="{00000000-0005-0000-0000-0000D6120000}"/>
    <cellStyle name="Standard 4 3 3 3" xfId="1368" xr:uid="{00000000-0005-0000-0000-0000D7120000}"/>
    <cellStyle name="Standard 4 3 3 3 2" xfId="2490" xr:uid="{00000000-0005-0000-0000-0000D8120000}"/>
    <cellStyle name="Standard 4 3 3 3 2 2" xfId="5299" xr:uid="{00000000-0005-0000-0000-0000D9120000}"/>
    <cellStyle name="Standard 4 3 3 3 3" xfId="4179" xr:uid="{00000000-0005-0000-0000-0000DA120000}"/>
    <cellStyle name="Standard 4 3 3 4" xfId="807" xr:uid="{00000000-0005-0000-0000-0000DB120000}"/>
    <cellStyle name="Standard 4 3 3 4 2" xfId="3620" xr:uid="{00000000-0005-0000-0000-0000DC120000}"/>
    <cellStyle name="Standard 4 3 3 5" xfId="1931" xr:uid="{00000000-0005-0000-0000-0000DD120000}"/>
    <cellStyle name="Standard 4 3 3 5 2" xfId="4740" xr:uid="{00000000-0005-0000-0000-0000DE120000}"/>
    <cellStyle name="Standard 4 3 3 6" xfId="3048" xr:uid="{00000000-0005-0000-0000-0000DF120000}"/>
    <cellStyle name="Standard 4 3 4" xfId="254" xr:uid="{00000000-0005-0000-0000-0000E0120000}"/>
    <cellStyle name="Standard 4 3 4 2" xfId="575" xr:uid="{00000000-0005-0000-0000-0000E1120000}"/>
    <cellStyle name="Standard 4 3 4 2 2" xfId="1715" xr:uid="{00000000-0005-0000-0000-0000E2120000}"/>
    <cellStyle name="Standard 4 3 4 2 2 2" xfId="2836" xr:uid="{00000000-0005-0000-0000-0000E3120000}"/>
    <cellStyle name="Standard 4 3 4 2 2 2 2" xfId="5645" xr:uid="{00000000-0005-0000-0000-0000E4120000}"/>
    <cellStyle name="Standard 4 3 4 2 2 3" xfId="4525" xr:uid="{00000000-0005-0000-0000-0000E5120000}"/>
    <cellStyle name="Standard 4 3 4 2 3" xfId="1153" xr:uid="{00000000-0005-0000-0000-0000E6120000}"/>
    <cellStyle name="Standard 4 3 4 2 3 2" xfId="3966" xr:uid="{00000000-0005-0000-0000-0000E7120000}"/>
    <cellStyle name="Standard 4 3 4 2 4" xfId="2277" xr:uid="{00000000-0005-0000-0000-0000E8120000}"/>
    <cellStyle name="Standard 4 3 4 2 4 2" xfId="5086" xr:uid="{00000000-0005-0000-0000-0000E9120000}"/>
    <cellStyle name="Standard 4 3 4 2 5" xfId="3394" xr:uid="{00000000-0005-0000-0000-0000EA120000}"/>
    <cellStyle name="Standard 4 3 4 3" xfId="1438" xr:uid="{00000000-0005-0000-0000-0000EB120000}"/>
    <cellStyle name="Standard 4 3 4 3 2" xfId="2560" xr:uid="{00000000-0005-0000-0000-0000EC120000}"/>
    <cellStyle name="Standard 4 3 4 3 2 2" xfId="5369" xr:uid="{00000000-0005-0000-0000-0000ED120000}"/>
    <cellStyle name="Standard 4 3 4 3 3" xfId="4249" xr:uid="{00000000-0005-0000-0000-0000EE120000}"/>
    <cellStyle name="Standard 4 3 4 4" xfId="877" xr:uid="{00000000-0005-0000-0000-0000EF120000}"/>
    <cellStyle name="Standard 4 3 4 4 2" xfId="3690" xr:uid="{00000000-0005-0000-0000-0000F0120000}"/>
    <cellStyle name="Standard 4 3 4 5" xfId="2001" xr:uid="{00000000-0005-0000-0000-0000F1120000}"/>
    <cellStyle name="Standard 4 3 4 5 2" xfId="4810" xr:uid="{00000000-0005-0000-0000-0000F2120000}"/>
    <cellStyle name="Standard 4 3 4 6" xfId="3118" xr:uid="{00000000-0005-0000-0000-0000F3120000}"/>
    <cellStyle name="Standard 4 3 5" xfId="323" xr:uid="{00000000-0005-0000-0000-0000F4120000}"/>
    <cellStyle name="Standard 4 3 5 2" xfId="644" xr:uid="{00000000-0005-0000-0000-0000F5120000}"/>
    <cellStyle name="Standard 4 3 5 2 2" xfId="1783" xr:uid="{00000000-0005-0000-0000-0000F6120000}"/>
    <cellStyle name="Standard 4 3 5 2 2 2" xfId="2904" xr:uid="{00000000-0005-0000-0000-0000F7120000}"/>
    <cellStyle name="Standard 4 3 5 2 2 2 2" xfId="5713" xr:uid="{00000000-0005-0000-0000-0000F8120000}"/>
    <cellStyle name="Standard 4 3 5 2 2 3" xfId="4593" xr:uid="{00000000-0005-0000-0000-0000F9120000}"/>
    <cellStyle name="Standard 4 3 5 2 3" xfId="1221" xr:uid="{00000000-0005-0000-0000-0000FA120000}"/>
    <cellStyle name="Standard 4 3 5 2 3 2" xfId="4034" xr:uid="{00000000-0005-0000-0000-0000FB120000}"/>
    <cellStyle name="Standard 4 3 5 2 4" xfId="2345" xr:uid="{00000000-0005-0000-0000-0000FC120000}"/>
    <cellStyle name="Standard 4 3 5 2 4 2" xfId="5154" xr:uid="{00000000-0005-0000-0000-0000FD120000}"/>
    <cellStyle name="Standard 4 3 5 2 5" xfId="3462" xr:uid="{00000000-0005-0000-0000-0000FE120000}"/>
    <cellStyle name="Standard 4 3 5 3" xfId="1507" xr:uid="{00000000-0005-0000-0000-0000FF120000}"/>
    <cellStyle name="Standard 4 3 5 3 2" xfId="2628" xr:uid="{00000000-0005-0000-0000-000000130000}"/>
    <cellStyle name="Standard 4 3 5 3 2 2" xfId="5437" xr:uid="{00000000-0005-0000-0000-000001130000}"/>
    <cellStyle name="Standard 4 3 5 3 3" xfId="4317" xr:uid="{00000000-0005-0000-0000-000002130000}"/>
    <cellStyle name="Standard 4 3 5 4" xfId="945" xr:uid="{00000000-0005-0000-0000-000003130000}"/>
    <cellStyle name="Standard 4 3 5 4 2" xfId="3758" xr:uid="{00000000-0005-0000-0000-000004130000}"/>
    <cellStyle name="Standard 4 3 5 5" xfId="2069" xr:uid="{00000000-0005-0000-0000-000005130000}"/>
    <cellStyle name="Standard 4 3 5 5 2" xfId="4878" xr:uid="{00000000-0005-0000-0000-000006130000}"/>
    <cellStyle name="Standard 4 3 5 6" xfId="3186" xr:uid="{00000000-0005-0000-0000-000007130000}"/>
    <cellStyle name="Standard 4 3 6" xfId="437" xr:uid="{00000000-0005-0000-0000-000008130000}"/>
    <cellStyle name="Standard 4 3 6 2" xfId="1577" xr:uid="{00000000-0005-0000-0000-000009130000}"/>
    <cellStyle name="Standard 4 3 6 2 2" xfId="2698" xr:uid="{00000000-0005-0000-0000-00000A130000}"/>
    <cellStyle name="Standard 4 3 6 2 2 2" xfId="5507" xr:uid="{00000000-0005-0000-0000-00000B130000}"/>
    <cellStyle name="Standard 4 3 6 2 3" xfId="4387" xr:uid="{00000000-0005-0000-0000-00000C130000}"/>
    <cellStyle name="Standard 4 3 6 3" xfId="1015" xr:uid="{00000000-0005-0000-0000-00000D130000}"/>
    <cellStyle name="Standard 4 3 6 3 2" xfId="3828" xr:uid="{00000000-0005-0000-0000-00000E130000}"/>
    <cellStyle name="Standard 4 3 6 4" xfId="2139" xr:uid="{00000000-0005-0000-0000-00000F130000}"/>
    <cellStyle name="Standard 4 3 6 4 2" xfId="4948" xr:uid="{00000000-0005-0000-0000-000010130000}"/>
    <cellStyle name="Standard 4 3 6 5" xfId="3256" xr:uid="{00000000-0005-0000-0000-000011130000}"/>
    <cellStyle name="Standard 4 3 7" xfId="688" xr:uid="{00000000-0005-0000-0000-000012130000}"/>
    <cellStyle name="Standard 4 3 7 2" xfId="1824" xr:uid="{00000000-0005-0000-0000-000013130000}"/>
    <cellStyle name="Standard 4 3 7 2 2" xfId="2945" xr:uid="{00000000-0005-0000-0000-000014130000}"/>
    <cellStyle name="Standard 4 3 7 2 2 2" xfId="5754" xr:uid="{00000000-0005-0000-0000-000015130000}"/>
    <cellStyle name="Standard 4 3 7 2 3" xfId="4634" xr:uid="{00000000-0005-0000-0000-000016130000}"/>
    <cellStyle name="Standard 4 3 7 3" xfId="1262" xr:uid="{00000000-0005-0000-0000-000017130000}"/>
    <cellStyle name="Standard 4 3 7 3 2" xfId="4075" xr:uid="{00000000-0005-0000-0000-000018130000}"/>
    <cellStyle name="Standard 4 3 7 4" xfId="2386" xr:uid="{00000000-0005-0000-0000-000019130000}"/>
    <cellStyle name="Standard 4 3 7 4 2" xfId="5195" xr:uid="{00000000-0005-0000-0000-00001A130000}"/>
    <cellStyle name="Standard 4 3 7 5" xfId="3503" xr:uid="{00000000-0005-0000-0000-00001B130000}"/>
    <cellStyle name="Standard 4 3 8" xfId="1300" xr:uid="{00000000-0005-0000-0000-00001C130000}"/>
    <cellStyle name="Standard 4 3 8 2" xfId="2422" xr:uid="{00000000-0005-0000-0000-00001D130000}"/>
    <cellStyle name="Standard 4 3 8 2 2" xfId="5231" xr:uid="{00000000-0005-0000-0000-00001E130000}"/>
    <cellStyle name="Standard 4 3 8 3" xfId="4111" xr:uid="{00000000-0005-0000-0000-00001F130000}"/>
    <cellStyle name="Standard 4 3 9" xfId="739" xr:uid="{00000000-0005-0000-0000-000020130000}"/>
    <cellStyle name="Standard 4 3 9 2" xfId="3552" xr:uid="{00000000-0005-0000-0000-000021130000}"/>
    <cellStyle name="Standard 4 4" xfId="116" xr:uid="{00000000-0005-0000-0000-000022130000}"/>
    <cellStyle name="Standard 4 4 10" xfId="2981" xr:uid="{00000000-0005-0000-0000-000023130000}"/>
    <cellStyle name="Standard 4 4 2" xfId="151" xr:uid="{00000000-0005-0000-0000-000024130000}"/>
    <cellStyle name="Standard 4 4 2 2" xfId="219" xr:uid="{00000000-0005-0000-0000-000025130000}"/>
    <cellStyle name="Standard 4 4 2 2 2" xfId="540" xr:uid="{00000000-0005-0000-0000-000026130000}"/>
    <cellStyle name="Standard 4 4 2 2 2 2" xfId="1680" xr:uid="{00000000-0005-0000-0000-000027130000}"/>
    <cellStyle name="Standard 4 4 2 2 2 2 2" xfId="2801" xr:uid="{00000000-0005-0000-0000-000028130000}"/>
    <cellStyle name="Standard 4 4 2 2 2 2 2 2" xfId="5610" xr:uid="{00000000-0005-0000-0000-000029130000}"/>
    <cellStyle name="Standard 4 4 2 2 2 2 3" xfId="4490" xr:uid="{00000000-0005-0000-0000-00002A130000}"/>
    <cellStyle name="Standard 4 4 2 2 2 3" xfId="1118" xr:uid="{00000000-0005-0000-0000-00002B130000}"/>
    <cellStyle name="Standard 4 4 2 2 2 3 2" xfId="3931" xr:uid="{00000000-0005-0000-0000-00002C130000}"/>
    <cellStyle name="Standard 4 4 2 2 2 4" xfId="2242" xr:uid="{00000000-0005-0000-0000-00002D130000}"/>
    <cellStyle name="Standard 4 4 2 2 2 4 2" xfId="5051" xr:uid="{00000000-0005-0000-0000-00002E130000}"/>
    <cellStyle name="Standard 4 4 2 2 2 5" xfId="3359" xr:uid="{00000000-0005-0000-0000-00002F130000}"/>
    <cellStyle name="Standard 4 4 2 2 3" xfId="1403" xr:uid="{00000000-0005-0000-0000-000030130000}"/>
    <cellStyle name="Standard 4 4 2 2 3 2" xfId="2525" xr:uid="{00000000-0005-0000-0000-000031130000}"/>
    <cellStyle name="Standard 4 4 2 2 3 2 2" xfId="5334" xr:uid="{00000000-0005-0000-0000-000032130000}"/>
    <cellStyle name="Standard 4 4 2 2 3 3" xfId="4214" xr:uid="{00000000-0005-0000-0000-000033130000}"/>
    <cellStyle name="Standard 4 4 2 2 4" xfId="842" xr:uid="{00000000-0005-0000-0000-000034130000}"/>
    <cellStyle name="Standard 4 4 2 2 4 2" xfId="3655" xr:uid="{00000000-0005-0000-0000-000035130000}"/>
    <cellStyle name="Standard 4 4 2 2 5" xfId="1966" xr:uid="{00000000-0005-0000-0000-000036130000}"/>
    <cellStyle name="Standard 4 4 2 2 5 2" xfId="4775" xr:uid="{00000000-0005-0000-0000-000037130000}"/>
    <cellStyle name="Standard 4 4 2 2 6" xfId="3083" xr:uid="{00000000-0005-0000-0000-000038130000}"/>
    <cellStyle name="Standard 4 4 2 3" xfId="290" xr:uid="{00000000-0005-0000-0000-000039130000}"/>
    <cellStyle name="Standard 4 4 2 3 2" xfId="611" xr:uid="{00000000-0005-0000-0000-00003A130000}"/>
    <cellStyle name="Standard 4 4 2 3 2 2" xfId="1750" xr:uid="{00000000-0005-0000-0000-00003B130000}"/>
    <cellStyle name="Standard 4 4 2 3 2 2 2" xfId="2871" xr:uid="{00000000-0005-0000-0000-00003C130000}"/>
    <cellStyle name="Standard 4 4 2 3 2 2 2 2" xfId="5680" xr:uid="{00000000-0005-0000-0000-00003D130000}"/>
    <cellStyle name="Standard 4 4 2 3 2 2 3" xfId="4560" xr:uid="{00000000-0005-0000-0000-00003E130000}"/>
    <cellStyle name="Standard 4 4 2 3 2 3" xfId="1188" xr:uid="{00000000-0005-0000-0000-00003F130000}"/>
    <cellStyle name="Standard 4 4 2 3 2 3 2" xfId="4001" xr:uid="{00000000-0005-0000-0000-000040130000}"/>
    <cellStyle name="Standard 4 4 2 3 2 4" xfId="2312" xr:uid="{00000000-0005-0000-0000-000041130000}"/>
    <cellStyle name="Standard 4 4 2 3 2 4 2" xfId="5121" xr:uid="{00000000-0005-0000-0000-000042130000}"/>
    <cellStyle name="Standard 4 4 2 3 2 5" xfId="3429" xr:uid="{00000000-0005-0000-0000-000043130000}"/>
    <cellStyle name="Standard 4 4 2 3 3" xfId="1473" xr:uid="{00000000-0005-0000-0000-000044130000}"/>
    <cellStyle name="Standard 4 4 2 3 3 2" xfId="2595" xr:uid="{00000000-0005-0000-0000-000045130000}"/>
    <cellStyle name="Standard 4 4 2 3 3 2 2" xfId="5404" xr:uid="{00000000-0005-0000-0000-000046130000}"/>
    <cellStyle name="Standard 4 4 2 3 3 3" xfId="4284" xr:uid="{00000000-0005-0000-0000-000047130000}"/>
    <cellStyle name="Standard 4 4 2 3 4" xfId="912" xr:uid="{00000000-0005-0000-0000-000048130000}"/>
    <cellStyle name="Standard 4 4 2 3 4 2" xfId="3725" xr:uid="{00000000-0005-0000-0000-000049130000}"/>
    <cellStyle name="Standard 4 4 2 3 5" xfId="2036" xr:uid="{00000000-0005-0000-0000-00004A130000}"/>
    <cellStyle name="Standard 4 4 2 3 5 2" xfId="4845" xr:uid="{00000000-0005-0000-0000-00004B130000}"/>
    <cellStyle name="Standard 4 4 2 3 6" xfId="3153" xr:uid="{00000000-0005-0000-0000-00004C130000}"/>
    <cellStyle name="Standard 4 4 2 4" xfId="358" xr:uid="{00000000-0005-0000-0000-00004D130000}"/>
    <cellStyle name="Standard 4 4 2 4 2" xfId="679" xr:uid="{00000000-0005-0000-0000-00004E130000}"/>
    <cellStyle name="Standard 4 4 2 4 2 2" xfId="1818" xr:uid="{00000000-0005-0000-0000-00004F130000}"/>
    <cellStyle name="Standard 4 4 2 4 2 2 2" xfId="2939" xr:uid="{00000000-0005-0000-0000-000050130000}"/>
    <cellStyle name="Standard 4 4 2 4 2 2 2 2" xfId="5748" xr:uid="{00000000-0005-0000-0000-000051130000}"/>
    <cellStyle name="Standard 4 4 2 4 2 2 3" xfId="4628" xr:uid="{00000000-0005-0000-0000-000052130000}"/>
    <cellStyle name="Standard 4 4 2 4 2 3" xfId="1256" xr:uid="{00000000-0005-0000-0000-000053130000}"/>
    <cellStyle name="Standard 4 4 2 4 2 3 2" xfId="4069" xr:uid="{00000000-0005-0000-0000-000054130000}"/>
    <cellStyle name="Standard 4 4 2 4 2 4" xfId="2380" xr:uid="{00000000-0005-0000-0000-000055130000}"/>
    <cellStyle name="Standard 4 4 2 4 2 4 2" xfId="5189" xr:uid="{00000000-0005-0000-0000-000056130000}"/>
    <cellStyle name="Standard 4 4 2 4 2 5" xfId="3497" xr:uid="{00000000-0005-0000-0000-000057130000}"/>
    <cellStyle name="Standard 4 4 2 4 3" xfId="1542" xr:uid="{00000000-0005-0000-0000-000058130000}"/>
    <cellStyle name="Standard 4 4 2 4 3 2" xfId="2663" xr:uid="{00000000-0005-0000-0000-000059130000}"/>
    <cellStyle name="Standard 4 4 2 4 3 2 2" xfId="5472" xr:uid="{00000000-0005-0000-0000-00005A130000}"/>
    <cellStyle name="Standard 4 4 2 4 3 3" xfId="4352" xr:uid="{00000000-0005-0000-0000-00005B130000}"/>
    <cellStyle name="Standard 4 4 2 4 4" xfId="980" xr:uid="{00000000-0005-0000-0000-00005C130000}"/>
    <cellStyle name="Standard 4 4 2 4 4 2" xfId="3793" xr:uid="{00000000-0005-0000-0000-00005D130000}"/>
    <cellStyle name="Standard 4 4 2 4 5" xfId="2104" xr:uid="{00000000-0005-0000-0000-00005E130000}"/>
    <cellStyle name="Standard 4 4 2 4 5 2" xfId="4913" xr:uid="{00000000-0005-0000-0000-00005F130000}"/>
    <cellStyle name="Standard 4 4 2 4 6" xfId="3221" xr:uid="{00000000-0005-0000-0000-000060130000}"/>
    <cellStyle name="Standard 4 4 2 5" xfId="472" xr:uid="{00000000-0005-0000-0000-000061130000}"/>
    <cellStyle name="Standard 4 4 2 5 2" xfId="1612" xr:uid="{00000000-0005-0000-0000-000062130000}"/>
    <cellStyle name="Standard 4 4 2 5 2 2" xfId="2733" xr:uid="{00000000-0005-0000-0000-000063130000}"/>
    <cellStyle name="Standard 4 4 2 5 2 2 2" xfId="5542" xr:uid="{00000000-0005-0000-0000-000064130000}"/>
    <cellStyle name="Standard 4 4 2 5 2 3" xfId="4422" xr:uid="{00000000-0005-0000-0000-000065130000}"/>
    <cellStyle name="Standard 4 4 2 5 3" xfId="1050" xr:uid="{00000000-0005-0000-0000-000066130000}"/>
    <cellStyle name="Standard 4 4 2 5 3 2" xfId="3863" xr:uid="{00000000-0005-0000-0000-000067130000}"/>
    <cellStyle name="Standard 4 4 2 5 4" xfId="2174" xr:uid="{00000000-0005-0000-0000-000068130000}"/>
    <cellStyle name="Standard 4 4 2 5 4 2" xfId="4983" xr:uid="{00000000-0005-0000-0000-000069130000}"/>
    <cellStyle name="Standard 4 4 2 5 5" xfId="3291" xr:uid="{00000000-0005-0000-0000-00006A130000}"/>
    <cellStyle name="Standard 4 4 2 6" xfId="1335" xr:uid="{00000000-0005-0000-0000-00006B130000}"/>
    <cellStyle name="Standard 4 4 2 6 2" xfId="2457" xr:uid="{00000000-0005-0000-0000-00006C130000}"/>
    <cellStyle name="Standard 4 4 2 6 2 2" xfId="5266" xr:uid="{00000000-0005-0000-0000-00006D130000}"/>
    <cellStyle name="Standard 4 4 2 6 3" xfId="4146" xr:uid="{00000000-0005-0000-0000-00006E130000}"/>
    <cellStyle name="Standard 4 4 2 7" xfId="774" xr:uid="{00000000-0005-0000-0000-00006F130000}"/>
    <cellStyle name="Standard 4 4 2 7 2" xfId="3587" xr:uid="{00000000-0005-0000-0000-000070130000}"/>
    <cellStyle name="Standard 4 4 2 8" xfId="1898" xr:uid="{00000000-0005-0000-0000-000071130000}"/>
    <cellStyle name="Standard 4 4 2 8 2" xfId="4707" xr:uid="{00000000-0005-0000-0000-000072130000}"/>
    <cellStyle name="Standard 4 4 2 9" xfId="3015" xr:uid="{00000000-0005-0000-0000-000073130000}"/>
    <cellStyle name="Standard 4 4 3" xfId="185" xr:uid="{00000000-0005-0000-0000-000074130000}"/>
    <cellStyle name="Standard 4 4 3 2" xfId="506" xr:uid="{00000000-0005-0000-0000-000075130000}"/>
    <cellStyle name="Standard 4 4 3 2 2" xfId="1646" xr:uid="{00000000-0005-0000-0000-000076130000}"/>
    <cellStyle name="Standard 4 4 3 2 2 2" xfId="2767" xr:uid="{00000000-0005-0000-0000-000077130000}"/>
    <cellStyle name="Standard 4 4 3 2 2 2 2" xfId="5576" xr:uid="{00000000-0005-0000-0000-000078130000}"/>
    <cellStyle name="Standard 4 4 3 2 2 3" xfId="4456" xr:uid="{00000000-0005-0000-0000-000079130000}"/>
    <cellStyle name="Standard 4 4 3 2 3" xfId="1084" xr:uid="{00000000-0005-0000-0000-00007A130000}"/>
    <cellStyle name="Standard 4 4 3 2 3 2" xfId="3897" xr:uid="{00000000-0005-0000-0000-00007B130000}"/>
    <cellStyle name="Standard 4 4 3 2 4" xfId="2208" xr:uid="{00000000-0005-0000-0000-00007C130000}"/>
    <cellStyle name="Standard 4 4 3 2 4 2" xfId="5017" xr:uid="{00000000-0005-0000-0000-00007D130000}"/>
    <cellStyle name="Standard 4 4 3 2 5" xfId="3325" xr:uid="{00000000-0005-0000-0000-00007E130000}"/>
    <cellStyle name="Standard 4 4 3 3" xfId="1369" xr:uid="{00000000-0005-0000-0000-00007F130000}"/>
    <cellStyle name="Standard 4 4 3 3 2" xfId="2491" xr:uid="{00000000-0005-0000-0000-000080130000}"/>
    <cellStyle name="Standard 4 4 3 3 2 2" xfId="5300" xr:uid="{00000000-0005-0000-0000-000081130000}"/>
    <cellStyle name="Standard 4 4 3 3 3" xfId="4180" xr:uid="{00000000-0005-0000-0000-000082130000}"/>
    <cellStyle name="Standard 4 4 3 4" xfId="808" xr:uid="{00000000-0005-0000-0000-000083130000}"/>
    <cellStyle name="Standard 4 4 3 4 2" xfId="3621" xr:uid="{00000000-0005-0000-0000-000084130000}"/>
    <cellStyle name="Standard 4 4 3 5" xfId="1932" xr:uid="{00000000-0005-0000-0000-000085130000}"/>
    <cellStyle name="Standard 4 4 3 5 2" xfId="4741" xr:uid="{00000000-0005-0000-0000-000086130000}"/>
    <cellStyle name="Standard 4 4 3 6" xfId="3049" xr:uid="{00000000-0005-0000-0000-000087130000}"/>
    <cellStyle name="Standard 4 4 4" xfId="256" xr:uid="{00000000-0005-0000-0000-000088130000}"/>
    <cellStyle name="Standard 4 4 4 2" xfId="577" xr:uid="{00000000-0005-0000-0000-000089130000}"/>
    <cellStyle name="Standard 4 4 4 2 2" xfId="1716" xr:uid="{00000000-0005-0000-0000-00008A130000}"/>
    <cellStyle name="Standard 4 4 4 2 2 2" xfId="2837" xr:uid="{00000000-0005-0000-0000-00008B130000}"/>
    <cellStyle name="Standard 4 4 4 2 2 2 2" xfId="5646" xr:uid="{00000000-0005-0000-0000-00008C130000}"/>
    <cellStyle name="Standard 4 4 4 2 2 3" xfId="4526" xr:uid="{00000000-0005-0000-0000-00008D130000}"/>
    <cellStyle name="Standard 4 4 4 2 3" xfId="1154" xr:uid="{00000000-0005-0000-0000-00008E130000}"/>
    <cellStyle name="Standard 4 4 4 2 3 2" xfId="3967" xr:uid="{00000000-0005-0000-0000-00008F130000}"/>
    <cellStyle name="Standard 4 4 4 2 4" xfId="2278" xr:uid="{00000000-0005-0000-0000-000090130000}"/>
    <cellStyle name="Standard 4 4 4 2 4 2" xfId="5087" xr:uid="{00000000-0005-0000-0000-000091130000}"/>
    <cellStyle name="Standard 4 4 4 2 5" xfId="3395" xr:uid="{00000000-0005-0000-0000-000092130000}"/>
    <cellStyle name="Standard 4 4 4 3" xfId="1439" xr:uid="{00000000-0005-0000-0000-000093130000}"/>
    <cellStyle name="Standard 4 4 4 3 2" xfId="2561" xr:uid="{00000000-0005-0000-0000-000094130000}"/>
    <cellStyle name="Standard 4 4 4 3 2 2" xfId="5370" xr:uid="{00000000-0005-0000-0000-000095130000}"/>
    <cellStyle name="Standard 4 4 4 3 3" xfId="4250" xr:uid="{00000000-0005-0000-0000-000096130000}"/>
    <cellStyle name="Standard 4 4 4 4" xfId="878" xr:uid="{00000000-0005-0000-0000-000097130000}"/>
    <cellStyle name="Standard 4 4 4 4 2" xfId="3691" xr:uid="{00000000-0005-0000-0000-000098130000}"/>
    <cellStyle name="Standard 4 4 4 5" xfId="2002" xr:uid="{00000000-0005-0000-0000-000099130000}"/>
    <cellStyle name="Standard 4 4 4 5 2" xfId="4811" xr:uid="{00000000-0005-0000-0000-00009A130000}"/>
    <cellStyle name="Standard 4 4 4 6" xfId="3119" xr:uid="{00000000-0005-0000-0000-00009B130000}"/>
    <cellStyle name="Standard 4 4 5" xfId="324" xr:uid="{00000000-0005-0000-0000-00009C130000}"/>
    <cellStyle name="Standard 4 4 5 2" xfId="645" xr:uid="{00000000-0005-0000-0000-00009D130000}"/>
    <cellStyle name="Standard 4 4 5 2 2" xfId="1784" xr:uid="{00000000-0005-0000-0000-00009E130000}"/>
    <cellStyle name="Standard 4 4 5 2 2 2" xfId="2905" xr:uid="{00000000-0005-0000-0000-00009F130000}"/>
    <cellStyle name="Standard 4 4 5 2 2 2 2" xfId="5714" xr:uid="{00000000-0005-0000-0000-0000A0130000}"/>
    <cellStyle name="Standard 4 4 5 2 2 3" xfId="4594" xr:uid="{00000000-0005-0000-0000-0000A1130000}"/>
    <cellStyle name="Standard 4 4 5 2 3" xfId="1222" xr:uid="{00000000-0005-0000-0000-0000A2130000}"/>
    <cellStyle name="Standard 4 4 5 2 3 2" xfId="4035" xr:uid="{00000000-0005-0000-0000-0000A3130000}"/>
    <cellStyle name="Standard 4 4 5 2 4" xfId="2346" xr:uid="{00000000-0005-0000-0000-0000A4130000}"/>
    <cellStyle name="Standard 4 4 5 2 4 2" xfId="5155" xr:uid="{00000000-0005-0000-0000-0000A5130000}"/>
    <cellStyle name="Standard 4 4 5 2 5" xfId="3463" xr:uid="{00000000-0005-0000-0000-0000A6130000}"/>
    <cellStyle name="Standard 4 4 5 3" xfId="1508" xr:uid="{00000000-0005-0000-0000-0000A7130000}"/>
    <cellStyle name="Standard 4 4 5 3 2" xfId="2629" xr:uid="{00000000-0005-0000-0000-0000A8130000}"/>
    <cellStyle name="Standard 4 4 5 3 2 2" xfId="5438" xr:uid="{00000000-0005-0000-0000-0000A9130000}"/>
    <cellStyle name="Standard 4 4 5 3 3" xfId="4318" xr:uid="{00000000-0005-0000-0000-0000AA130000}"/>
    <cellStyle name="Standard 4 4 5 4" xfId="946" xr:uid="{00000000-0005-0000-0000-0000AB130000}"/>
    <cellStyle name="Standard 4 4 5 4 2" xfId="3759" xr:uid="{00000000-0005-0000-0000-0000AC130000}"/>
    <cellStyle name="Standard 4 4 5 5" xfId="2070" xr:uid="{00000000-0005-0000-0000-0000AD130000}"/>
    <cellStyle name="Standard 4 4 5 5 2" xfId="4879" xr:uid="{00000000-0005-0000-0000-0000AE130000}"/>
    <cellStyle name="Standard 4 4 5 6" xfId="3187" xr:uid="{00000000-0005-0000-0000-0000AF130000}"/>
    <cellStyle name="Standard 4 4 6" xfId="438" xr:uid="{00000000-0005-0000-0000-0000B0130000}"/>
    <cellStyle name="Standard 4 4 6 2" xfId="1578" xr:uid="{00000000-0005-0000-0000-0000B1130000}"/>
    <cellStyle name="Standard 4 4 6 2 2" xfId="2699" xr:uid="{00000000-0005-0000-0000-0000B2130000}"/>
    <cellStyle name="Standard 4 4 6 2 2 2" xfId="5508" xr:uid="{00000000-0005-0000-0000-0000B3130000}"/>
    <cellStyle name="Standard 4 4 6 2 3" xfId="4388" xr:uid="{00000000-0005-0000-0000-0000B4130000}"/>
    <cellStyle name="Standard 4 4 6 3" xfId="1016" xr:uid="{00000000-0005-0000-0000-0000B5130000}"/>
    <cellStyle name="Standard 4 4 6 3 2" xfId="3829" xr:uid="{00000000-0005-0000-0000-0000B6130000}"/>
    <cellStyle name="Standard 4 4 6 4" xfId="2140" xr:uid="{00000000-0005-0000-0000-0000B7130000}"/>
    <cellStyle name="Standard 4 4 6 4 2" xfId="4949" xr:uid="{00000000-0005-0000-0000-0000B8130000}"/>
    <cellStyle name="Standard 4 4 6 5" xfId="3257" xr:uid="{00000000-0005-0000-0000-0000B9130000}"/>
    <cellStyle name="Standard 4 4 7" xfId="1301" xr:uid="{00000000-0005-0000-0000-0000BA130000}"/>
    <cellStyle name="Standard 4 4 7 2" xfId="2423" xr:uid="{00000000-0005-0000-0000-0000BB130000}"/>
    <cellStyle name="Standard 4 4 7 2 2" xfId="5232" xr:uid="{00000000-0005-0000-0000-0000BC130000}"/>
    <cellStyle name="Standard 4 4 7 3" xfId="4112" xr:uid="{00000000-0005-0000-0000-0000BD130000}"/>
    <cellStyle name="Standard 4 4 8" xfId="740" xr:uid="{00000000-0005-0000-0000-0000BE130000}"/>
    <cellStyle name="Standard 4 4 8 2" xfId="3553" xr:uid="{00000000-0005-0000-0000-0000BF130000}"/>
    <cellStyle name="Standard 4 4 9" xfId="1864" xr:uid="{00000000-0005-0000-0000-0000C0130000}"/>
    <cellStyle name="Standard 4 4 9 2" xfId="4673" xr:uid="{00000000-0005-0000-0000-0000C1130000}"/>
    <cellStyle name="Standard 4 5" xfId="118" xr:uid="{00000000-0005-0000-0000-0000C2130000}"/>
    <cellStyle name="Standard 4 5 2" xfId="187" xr:uid="{00000000-0005-0000-0000-0000C3130000}"/>
    <cellStyle name="Standard 4 5 2 2" xfId="508" xr:uid="{00000000-0005-0000-0000-0000C4130000}"/>
    <cellStyle name="Standard 4 5 2 2 2" xfId="1648" xr:uid="{00000000-0005-0000-0000-0000C5130000}"/>
    <cellStyle name="Standard 4 5 2 2 2 2" xfId="2769" xr:uid="{00000000-0005-0000-0000-0000C6130000}"/>
    <cellStyle name="Standard 4 5 2 2 2 2 2" xfId="5578" xr:uid="{00000000-0005-0000-0000-0000C7130000}"/>
    <cellStyle name="Standard 4 5 2 2 2 3" xfId="4458" xr:uid="{00000000-0005-0000-0000-0000C8130000}"/>
    <cellStyle name="Standard 4 5 2 2 3" xfId="1086" xr:uid="{00000000-0005-0000-0000-0000C9130000}"/>
    <cellStyle name="Standard 4 5 2 2 3 2" xfId="3899" xr:uid="{00000000-0005-0000-0000-0000CA130000}"/>
    <cellStyle name="Standard 4 5 2 2 4" xfId="2210" xr:uid="{00000000-0005-0000-0000-0000CB130000}"/>
    <cellStyle name="Standard 4 5 2 2 4 2" xfId="5019" xr:uid="{00000000-0005-0000-0000-0000CC130000}"/>
    <cellStyle name="Standard 4 5 2 2 5" xfId="3327" xr:uid="{00000000-0005-0000-0000-0000CD130000}"/>
    <cellStyle name="Standard 4 5 2 3" xfId="1371" xr:uid="{00000000-0005-0000-0000-0000CE130000}"/>
    <cellStyle name="Standard 4 5 2 3 2" xfId="2493" xr:uid="{00000000-0005-0000-0000-0000CF130000}"/>
    <cellStyle name="Standard 4 5 2 3 2 2" xfId="5302" xr:uid="{00000000-0005-0000-0000-0000D0130000}"/>
    <cellStyle name="Standard 4 5 2 3 3" xfId="4182" xr:uid="{00000000-0005-0000-0000-0000D1130000}"/>
    <cellStyle name="Standard 4 5 2 4" xfId="810" xr:uid="{00000000-0005-0000-0000-0000D2130000}"/>
    <cellStyle name="Standard 4 5 2 4 2" xfId="3623" xr:uid="{00000000-0005-0000-0000-0000D3130000}"/>
    <cellStyle name="Standard 4 5 2 5" xfId="1934" xr:uid="{00000000-0005-0000-0000-0000D4130000}"/>
    <cellStyle name="Standard 4 5 2 5 2" xfId="4743" xr:uid="{00000000-0005-0000-0000-0000D5130000}"/>
    <cellStyle name="Standard 4 5 2 6" xfId="3051" xr:uid="{00000000-0005-0000-0000-0000D6130000}"/>
    <cellStyle name="Standard 4 5 3" xfId="258" xr:uid="{00000000-0005-0000-0000-0000D7130000}"/>
    <cellStyle name="Standard 4 5 3 2" xfId="579" xr:uid="{00000000-0005-0000-0000-0000D8130000}"/>
    <cellStyle name="Standard 4 5 3 2 2" xfId="1718" xr:uid="{00000000-0005-0000-0000-0000D9130000}"/>
    <cellStyle name="Standard 4 5 3 2 2 2" xfId="2839" xr:uid="{00000000-0005-0000-0000-0000DA130000}"/>
    <cellStyle name="Standard 4 5 3 2 2 2 2" xfId="5648" xr:uid="{00000000-0005-0000-0000-0000DB130000}"/>
    <cellStyle name="Standard 4 5 3 2 2 3" xfId="4528" xr:uid="{00000000-0005-0000-0000-0000DC130000}"/>
    <cellStyle name="Standard 4 5 3 2 3" xfId="1156" xr:uid="{00000000-0005-0000-0000-0000DD130000}"/>
    <cellStyle name="Standard 4 5 3 2 3 2" xfId="3969" xr:uid="{00000000-0005-0000-0000-0000DE130000}"/>
    <cellStyle name="Standard 4 5 3 2 4" xfId="2280" xr:uid="{00000000-0005-0000-0000-0000DF130000}"/>
    <cellStyle name="Standard 4 5 3 2 4 2" xfId="5089" xr:uid="{00000000-0005-0000-0000-0000E0130000}"/>
    <cellStyle name="Standard 4 5 3 2 5" xfId="3397" xr:uid="{00000000-0005-0000-0000-0000E1130000}"/>
    <cellStyle name="Standard 4 5 3 3" xfId="1441" xr:uid="{00000000-0005-0000-0000-0000E2130000}"/>
    <cellStyle name="Standard 4 5 3 3 2" xfId="2563" xr:uid="{00000000-0005-0000-0000-0000E3130000}"/>
    <cellStyle name="Standard 4 5 3 3 2 2" xfId="5372" xr:uid="{00000000-0005-0000-0000-0000E4130000}"/>
    <cellStyle name="Standard 4 5 3 3 3" xfId="4252" xr:uid="{00000000-0005-0000-0000-0000E5130000}"/>
    <cellStyle name="Standard 4 5 3 4" xfId="880" xr:uid="{00000000-0005-0000-0000-0000E6130000}"/>
    <cellStyle name="Standard 4 5 3 4 2" xfId="3693" xr:uid="{00000000-0005-0000-0000-0000E7130000}"/>
    <cellStyle name="Standard 4 5 3 5" xfId="2004" xr:uid="{00000000-0005-0000-0000-0000E8130000}"/>
    <cellStyle name="Standard 4 5 3 5 2" xfId="4813" xr:uid="{00000000-0005-0000-0000-0000E9130000}"/>
    <cellStyle name="Standard 4 5 3 6" xfId="3121" xr:uid="{00000000-0005-0000-0000-0000EA130000}"/>
    <cellStyle name="Standard 4 5 4" xfId="326" xr:uid="{00000000-0005-0000-0000-0000EB130000}"/>
    <cellStyle name="Standard 4 5 4 2" xfId="647" xr:uid="{00000000-0005-0000-0000-0000EC130000}"/>
    <cellStyle name="Standard 4 5 4 2 2" xfId="1786" xr:uid="{00000000-0005-0000-0000-0000ED130000}"/>
    <cellStyle name="Standard 4 5 4 2 2 2" xfId="2907" xr:uid="{00000000-0005-0000-0000-0000EE130000}"/>
    <cellStyle name="Standard 4 5 4 2 2 2 2" xfId="5716" xr:uid="{00000000-0005-0000-0000-0000EF130000}"/>
    <cellStyle name="Standard 4 5 4 2 2 3" xfId="4596" xr:uid="{00000000-0005-0000-0000-0000F0130000}"/>
    <cellStyle name="Standard 4 5 4 2 3" xfId="1224" xr:uid="{00000000-0005-0000-0000-0000F1130000}"/>
    <cellStyle name="Standard 4 5 4 2 3 2" xfId="4037" xr:uid="{00000000-0005-0000-0000-0000F2130000}"/>
    <cellStyle name="Standard 4 5 4 2 4" xfId="2348" xr:uid="{00000000-0005-0000-0000-0000F3130000}"/>
    <cellStyle name="Standard 4 5 4 2 4 2" xfId="5157" xr:uid="{00000000-0005-0000-0000-0000F4130000}"/>
    <cellStyle name="Standard 4 5 4 2 5" xfId="3465" xr:uid="{00000000-0005-0000-0000-0000F5130000}"/>
    <cellStyle name="Standard 4 5 4 3" xfId="1510" xr:uid="{00000000-0005-0000-0000-0000F6130000}"/>
    <cellStyle name="Standard 4 5 4 3 2" xfId="2631" xr:uid="{00000000-0005-0000-0000-0000F7130000}"/>
    <cellStyle name="Standard 4 5 4 3 2 2" xfId="5440" xr:uid="{00000000-0005-0000-0000-0000F8130000}"/>
    <cellStyle name="Standard 4 5 4 3 3" xfId="4320" xr:uid="{00000000-0005-0000-0000-0000F9130000}"/>
    <cellStyle name="Standard 4 5 4 4" xfId="948" xr:uid="{00000000-0005-0000-0000-0000FA130000}"/>
    <cellStyle name="Standard 4 5 4 4 2" xfId="3761" xr:uid="{00000000-0005-0000-0000-0000FB130000}"/>
    <cellStyle name="Standard 4 5 4 5" xfId="2072" xr:uid="{00000000-0005-0000-0000-0000FC130000}"/>
    <cellStyle name="Standard 4 5 4 5 2" xfId="4881" xr:uid="{00000000-0005-0000-0000-0000FD130000}"/>
    <cellStyle name="Standard 4 5 4 6" xfId="3189" xr:uid="{00000000-0005-0000-0000-0000FE130000}"/>
    <cellStyle name="Standard 4 5 5" xfId="440" xr:uid="{00000000-0005-0000-0000-0000FF130000}"/>
    <cellStyle name="Standard 4 5 5 2" xfId="1580" xr:uid="{00000000-0005-0000-0000-000000140000}"/>
    <cellStyle name="Standard 4 5 5 2 2" xfId="2701" xr:uid="{00000000-0005-0000-0000-000001140000}"/>
    <cellStyle name="Standard 4 5 5 2 2 2" xfId="5510" xr:uid="{00000000-0005-0000-0000-000002140000}"/>
    <cellStyle name="Standard 4 5 5 2 3" xfId="4390" xr:uid="{00000000-0005-0000-0000-000003140000}"/>
    <cellStyle name="Standard 4 5 5 3" xfId="1018" xr:uid="{00000000-0005-0000-0000-000004140000}"/>
    <cellStyle name="Standard 4 5 5 3 2" xfId="3831" xr:uid="{00000000-0005-0000-0000-000005140000}"/>
    <cellStyle name="Standard 4 5 5 4" xfId="2142" xr:uid="{00000000-0005-0000-0000-000006140000}"/>
    <cellStyle name="Standard 4 5 5 4 2" xfId="4951" xr:uid="{00000000-0005-0000-0000-000007140000}"/>
    <cellStyle name="Standard 4 5 5 5" xfId="3259" xr:uid="{00000000-0005-0000-0000-000008140000}"/>
    <cellStyle name="Standard 4 5 6" xfId="1303" xr:uid="{00000000-0005-0000-0000-000009140000}"/>
    <cellStyle name="Standard 4 5 6 2" xfId="2425" xr:uid="{00000000-0005-0000-0000-00000A140000}"/>
    <cellStyle name="Standard 4 5 6 2 2" xfId="5234" xr:uid="{00000000-0005-0000-0000-00000B140000}"/>
    <cellStyle name="Standard 4 5 6 3" xfId="4114" xr:uid="{00000000-0005-0000-0000-00000C140000}"/>
    <cellStyle name="Standard 4 5 7" xfId="742" xr:uid="{00000000-0005-0000-0000-00000D140000}"/>
    <cellStyle name="Standard 4 5 7 2" xfId="3555" xr:uid="{00000000-0005-0000-0000-00000E140000}"/>
    <cellStyle name="Standard 4 5 8" xfId="1866" xr:uid="{00000000-0005-0000-0000-00000F140000}"/>
    <cellStyle name="Standard 4 5 8 2" xfId="4675" xr:uid="{00000000-0005-0000-0000-000010140000}"/>
    <cellStyle name="Standard 4 5 9" xfId="2983" xr:uid="{00000000-0005-0000-0000-000011140000}"/>
    <cellStyle name="Standard 4 6" xfId="153" xr:uid="{00000000-0005-0000-0000-000012140000}"/>
    <cellStyle name="Standard 4 6 2" xfId="474" xr:uid="{00000000-0005-0000-0000-000013140000}"/>
    <cellStyle name="Standard 4 6 2 2" xfId="1614" xr:uid="{00000000-0005-0000-0000-000014140000}"/>
    <cellStyle name="Standard 4 6 2 2 2" xfId="2735" xr:uid="{00000000-0005-0000-0000-000015140000}"/>
    <cellStyle name="Standard 4 6 2 2 2 2" xfId="5544" xr:uid="{00000000-0005-0000-0000-000016140000}"/>
    <cellStyle name="Standard 4 6 2 2 3" xfId="4424" xr:uid="{00000000-0005-0000-0000-000017140000}"/>
    <cellStyle name="Standard 4 6 2 3" xfId="1052" xr:uid="{00000000-0005-0000-0000-000018140000}"/>
    <cellStyle name="Standard 4 6 2 3 2" xfId="3865" xr:uid="{00000000-0005-0000-0000-000019140000}"/>
    <cellStyle name="Standard 4 6 2 4" xfId="2176" xr:uid="{00000000-0005-0000-0000-00001A140000}"/>
    <cellStyle name="Standard 4 6 2 4 2" xfId="4985" xr:uid="{00000000-0005-0000-0000-00001B140000}"/>
    <cellStyle name="Standard 4 6 2 5" xfId="3293" xr:uid="{00000000-0005-0000-0000-00001C140000}"/>
    <cellStyle name="Standard 4 6 3" xfId="1337" xr:uid="{00000000-0005-0000-0000-00001D140000}"/>
    <cellStyle name="Standard 4 6 3 2" xfId="2459" xr:uid="{00000000-0005-0000-0000-00001E140000}"/>
    <cellStyle name="Standard 4 6 3 2 2" xfId="5268" xr:uid="{00000000-0005-0000-0000-00001F140000}"/>
    <cellStyle name="Standard 4 6 3 3" xfId="4148" xr:uid="{00000000-0005-0000-0000-000020140000}"/>
    <cellStyle name="Standard 4 6 4" xfId="776" xr:uid="{00000000-0005-0000-0000-000021140000}"/>
    <cellStyle name="Standard 4 6 4 2" xfId="3589" xr:uid="{00000000-0005-0000-0000-000022140000}"/>
    <cellStyle name="Standard 4 6 5" xfId="1900" xr:uid="{00000000-0005-0000-0000-000023140000}"/>
    <cellStyle name="Standard 4 6 5 2" xfId="4709" xr:uid="{00000000-0005-0000-0000-000024140000}"/>
    <cellStyle name="Standard 4 6 6" xfId="3017" xr:uid="{00000000-0005-0000-0000-000025140000}"/>
    <cellStyle name="Standard 4 7" xfId="223" xr:uid="{00000000-0005-0000-0000-000026140000}"/>
    <cellStyle name="Standard 4 7 2" xfId="544" xr:uid="{00000000-0005-0000-0000-000027140000}"/>
    <cellStyle name="Standard 4 7 2 2" xfId="1684" xr:uid="{00000000-0005-0000-0000-000028140000}"/>
    <cellStyle name="Standard 4 7 2 2 2" xfId="2805" xr:uid="{00000000-0005-0000-0000-000029140000}"/>
    <cellStyle name="Standard 4 7 2 2 2 2" xfId="5614" xr:uid="{00000000-0005-0000-0000-00002A140000}"/>
    <cellStyle name="Standard 4 7 2 2 3" xfId="4494" xr:uid="{00000000-0005-0000-0000-00002B140000}"/>
    <cellStyle name="Standard 4 7 2 3" xfId="1122" xr:uid="{00000000-0005-0000-0000-00002C140000}"/>
    <cellStyle name="Standard 4 7 2 3 2" xfId="3935" xr:uid="{00000000-0005-0000-0000-00002D140000}"/>
    <cellStyle name="Standard 4 7 2 4" xfId="2246" xr:uid="{00000000-0005-0000-0000-00002E140000}"/>
    <cellStyle name="Standard 4 7 2 4 2" xfId="5055" xr:uid="{00000000-0005-0000-0000-00002F140000}"/>
    <cellStyle name="Standard 4 7 2 5" xfId="3363" xr:uid="{00000000-0005-0000-0000-000030140000}"/>
    <cellStyle name="Standard 4 7 3" xfId="1407" xr:uid="{00000000-0005-0000-0000-000031140000}"/>
    <cellStyle name="Standard 4 7 3 2" xfId="2529" xr:uid="{00000000-0005-0000-0000-000032140000}"/>
    <cellStyle name="Standard 4 7 3 2 2" xfId="5338" xr:uid="{00000000-0005-0000-0000-000033140000}"/>
    <cellStyle name="Standard 4 7 3 3" xfId="4218" xr:uid="{00000000-0005-0000-0000-000034140000}"/>
    <cellStyle name="Standard 4 7 4" xfId="846" xr:uid="{00000000-0005-0000-0000-000035140000}"/>
    <cellStyle name="Standard 4 7 4 2" xfId="3659" xr:uid="{00000000-0005-0000-0000-000036140000}"/>
    <cellStyle name="Standard 4 7 5" xfId="1970" xr:uid="{00000000-0005-0000-0000-000037140000}"/>
    <cellStyle name="Standard 4 7 5 2" xfId="4779" xr:uid="{00000000-0005-0000-0000-000038140000}"/>
    <cellStyle name="Standard 4 7 6" xfId="3087" xr:uid="{00000000-0005-0000-0000-000039140000}"/>
    <cellStyle name="Standard 4 8" xfId="292" xr:uid="{00000000-0005-0000-0000-00003A140000}"/>
    <cellStyle name="Standard 4 8 2" xfId="613" xr:uid="{00000000-0005-0000-0000-00003B140000}"/>
    <cellStyle name="Standard 4 8 2 2" xfId="1752" xr:uid="{00000000-0005-0000-0000-00003C140000}"/>
    <cellStyle name="Standard 4 8 2 2 2" xfId="2873" xr:uid="{00000000-0005-0000-0000-00003D140000}"/>
    <cellStyle name="Standard 4 8 2 2 2 2" xfId="5682" xr:uid="{00000000-0005-0000-0000-00003E140000}"/>
    <cellStyle name="Standard 4 8 2 2 3" xfId="4562" xr:uid="{00000000-0005-0000-0000-00003F140000}"/>
    <cellStyle name="Standard 4 8 2 3" xfId="1190" xr:uid="{00000000-0005-0000-0000-000040140000}"/>
    <cellStyle name="Standard 4 8 2 3 2" xfId="4003" xr:uid="{00000000-0005-0000-0000-000041140000}"/>
    <cellStyle name="Standard 4 8 2 4" xfId="2314" xr:uid="{00000000-0005-0000-0000-000042140000}"/>
    <cellStyle name="Standard 4 8 2 4 2" xfId="5123" xr:uid="{00000000-0005-0000-0000-000043140000}"/>
    <cellStyle name="Standard 4 8 2 5" xfId="3431" xr:uid="{00000000-0005-0000-0000-000044140000}"/>
    <cellStyle name="Standard 4 8 3" xfId="1476" xr:uid="{00000000-0005-0000-0000-000045140000}"/>
    <cellStyle name="Standard 4 8 3 2" xfId="2597" xr:uid="{00000000-0005-0000-0000-000046140000}"/>
    <cellStyle name="Standard 4 8 3 2 2" xfId="5406" xr:uid="{00000000-0005-0000-0000-000047140000}"/>
    <cellStyle name="Standard 4 8 3 3" xfId="4286" xr:uid="{00000000-0005-0000-0000-000048140000}"/>
    <cellStyle name="Standard 4 8 4" xfId="914" xr:uid="{00000000-0005-0000-0000-000049140000}"/>
    <cellStyle name="Standard 4 8 4 2" xfId="3727" xr:uid="{00000000-0005-0000-0000-00004A140000}"/>
    <cellStyle name="Standard 4 8 5" xfId="2038" xr:uid="{00000000-0005-0000-0000-00004B140000}"/>
    <cellStyle name="Standard 4 8 5 2" xfId="4847" xr:uid="{00000000-0005-0000-0000-00004C140000}"/>
    <cellStyle name="Standard 4 8 6" xfId="3155" xr:uid="{00000000-0005-0000-0000-00004D140000}"/>
    <cellStyle name="Standard 4 9" xfId="360" xr:uid="{00000000-0005-0000-0000-00004E140000}"/>
    <cellStyle name="Standard 4 9 2" xfId="681" xr:uid="{00000000-0005-0000-0000-00004F140000}"/>
    <cellStyle name="Standard 4 9 2 2" xfId="1819" xr:uid="{00000000-0005-0000-0000-000050140000}"/>
    <cellStyle name="Standard 4 9 2 2 2" xfId="2940" xr:uid="{00000000-0005-0000-0000-000051140000}"/>
    <cellStyle name="Standard 4 9 2 2 2 2" xfId="5749" xr:uid="{00000000-0005-0000-0000-000052140000}"/>
    <cellStyle name="Standard 4 9 2 2 3" xfId="4629" xr:uid="{00000000-0005-0000-0000-000053140000}"/>
    <cellStyle name="Standard 4 9 2 3" xfId="1257" xr:uid="{00000000-0005-0000-0000-000054140000}"/>
    <cellStyle name="Standard 4 9 2 3 2" xfId="4070" xr:uid="{00000000-0005-0000-0000-000055140000}"/>
    <cellStyle name="Standard 4 9 2 4" xfId="2381" xr:uid="{00000000-0005-0000-0000-000056140000}"/>
    <cellStyle name="Standard 4 9 2 4 2" xfId="5190" xr:uid="{00000000-0005-0000-0000-000057140000}"/>
    <cellStyle name="Standard 4 9 2 5" xfId="3498" xr:uid="{00000000-0005-0000-0000-000058140000}"/>
    <cellStyle name="Standard 4 9 3" xfId="1543" xr:uid="{00000000-0005-0000-0000-000059140000}"/>
    <cellStyle name="Standard 4 9 3 2" xfId="2664" xr:uid="{00000000-0005-0000-0000-00005A140000}"/>
    <cellStyle name="Standard 4 9 3 2 2" xfId="5473" xr:uid="{00000000-0005-0000-0000-00005B140000}"/>
    <cellStyle name="Standard 4 9 3 3" xfId="4353" xr:uid="{00000000-0005-0000-0000-00005C140000}"/>
    <cellStyle name="Standard 4 9 4" xfId="981" xr:uid="{00000000-0005-0000-0000-00005D140000}"/>
    <cellStyle name="Standard 4 9 4 2" xfId="3794" xr:uid="{00000000-0005-0000-0000-00005E140000}"/>
    <cellStyle name="Standard 4 9 5" xfId="2105" xr:uid="{00000000-0005-0000-0000-00005F140000}"/>
    <cellStyle name="Standard 4 9 5 2" xfId="4914" xr:uid="{00000000-0005-0000-0000-000060140000}"/>
    <cellStyle name="Standard 4 9 6" xfId="3222" xr:uid="{00000000-0005-0000-0000-000061140000}"/>
    <cellStyle name="Standard 5" xfId="88" xr:uid="{00000000-0005-0000-0000-000062140000}"/>
    <cellStyle name="Standard 5 10" xfId="1282" xr:uid="{00000000-0005-0000-0000-000063140000}"/>
    <cellStyle name="Standard 5 10 2" xfId="2404" xr:uid="{00000000-0005-0000-0000-000064140000}"/>
    <cellStyle name="Standard 5 10 2 2" xfId="5213" xr:uid="{00000000-0005-0000-0000-000065140000}"/>
    <cellStyle name="Standard 5 10 3" xfId="4093" xr:uid="{00000000-0005-0000-0000-000066140000}"/>
    <cellStyle name="Standard 5 11" xfId="721" xr:uid="{00000000-0005-0000-0000-000067140000}"/>
    <cellStyle name="Standard 5 11 2" xfId="3534" xr:uid="{00000000-0005-0000-0000-000068140000}"/>
    <cellStyle name="Standard 5 12" xfId="1845" xr:uid="{00000000-0005-0000-0000-000069140000}"/>
    <cellStyle name="Standard 5 12 2" xfId="4654" xr:uid="{00000000-0005-0000-0000-00006A140000}"/>
    <cellStyle name="Standard 5 13" xfId="2962" xr:uid="{00000000-0005-0000-0000-00006B140000}"/>
    <cellStyle name="Standard 5 2" xfId="97" xr:uid="{00000000-0005-0000-0000-00006C140000}"/>
    <cellStyle name="Standard 5 2 10" xfId="1846" xr:uid="{00000000-0005-0000-0000-00006D140000}"/>
    <cellStyle name="Standard 5 2 10 2" xfId="4655" xr:uid="{00000000-0005-0000-0000-00006E140000}"/>
    <cellStyle name="Standard 5 2 11" xfId="2963" xr:uid="{00000000-0005-0000-0000-00006F140000}"/>
    <cellStyle name="Standard 5 2 2" xfId="132" xr:uid="{00000000-0005-0000-0000-000070140000}"/>
    <cellStyle name="Standard 5 2 2 2" xfId="201" xr:uid="{00000000-0005-0000-0000-000071140000}"/>
    <cellStyle name="Standard 5 2 2 2 2" xfId="522" xr:uid="{00000000-0005-0000-0000-000072140000}"/>
    <cellStyle name="Standard 5 2 2 2 2 2" xfId="1662" xr:uid="{00000000-0005-0000-0000-000073140000}"/>
    <cellStyle name="Standard 5 2 2 2 2 2 2" xfId="2783" xr:uid="{00000000-0005-0000-0000-000074140000}"/>
    <cellStyle name="Standard 5 2 2 2 2 2 2 2" xfId="5592" xr:uid="{00000000-0005-0000-0000-000075140000}"/>
    <cellStyle name="Standard 5 2 2 2 2 2 3" xfId="4472" xr:uid="{00000000-0005-0000-0000-000076140000}"/>
    <cellStyle name="Standard 5 2 2 2 2 3" xfId="1100" xr:uid="{00000000-0005-0000-0000-000077140000}"/>
    <cellStyle name="Standard 5 2 2 2 2 3 2" xfId="3913" xr:uid="{00000000-0005-0000-0000-000078140000}"/>
    <cellStyle name="Standard 5 2 2 2 2 4" xfId="2224" xr:uid="{00000000-0005-0000-0000-000079140000}"/>
    <cellStyle name="Standard 5 2 2 2 2 4 2" xfId="5033" xr:uid="{00000000-0005-0000-0000-00007A140000}"/>
    <cellStyle name="Standard 5 2 2 2 2 5" xfId="3341" xr:uid="{00000000-0005-0000-0000-00007B140000}"/>
    <cellStyle name="Standard 5 2 2 2 3" xfId="1385" xr:uid="{00000000-0005-0000-0000-00007C140000}"/>
    <cellStyle name="Standard 5 2 2 2 3 2" xfId="2507" xr:uid="{00000000-0005-0000-0000-00007D140000}"/>
    <cellStyle name="Standard 5 2 2 2 3 2 2" xfId="5316" xr:uid="{00000000-0005-0000-0000-00007E140000}"/>
    <cellStyle name="Standard 5 2 2 2 3 3" xfId="4196" xr:uid="{00000000-0005-0000-0000-00007F140000}"/>
    <cellStyle name="Standard 5 2 2 2 4" xfId="824" xr:uid="{00000000-0005-0000-0000-000080140000}"/>
    <cellStyle name="Standard 5 2 2 2 4 2" xfId="3637" xr:uid="{00000000-0005-0000-0000-000081140000}"/>
    <cellStyle name="Standard 5 2 2 2 5" xfId="1948" xr:uid="{00000000-0005-0000-0000-000082140000}"/>
    <cellStyle name="Standard 5 2 2 2 5 2" xfId="4757" xr:uid="{00000000-0005-0000-0000-000083140000}"/>
    <cellStyle name="Standard 5 2 2 2 6" xfId="3065" xr:uid="{00000000-0005-0000-0000-000084140000}"/>
    <cellStyle name="Standard 5 2 2 3" xfId="272" xr:uid="{00000000-0005-0000-0000-000085140000}"/>
    <cellStyle name="Standard 5 2 2 3 2" xfId="593" xr:uid="{00000000-0005-0000-0000-000086140000}"/>
    <cellStyle name="Standard 5 2 2 3 2 2" xfId="1732" xr:uid="{00000000-0005-0000-0000-000087140000}"/>
    <cellStyle name="Standard 5 2 2 3 2 2 2" xfId="2853" xr:uid="{00000000-0005-0000-0000-000088140000}"/>
    <cellStyle name="Standard 5 2 2 3 2 2 2 2" xfId="5662" xr:uid="{00000000-0005-0000-0000-000089140000}"/>
    <cellStyle name="Standard 5 2 2 3 2 2 3" xfId="4542" xr:uid="{00000000-0005-0000-0000-00008A140000}"/>
    <cellStyle name="Standard 5 2 2 3 2 3" xfId="1170" xr:uid="{00000000-0005-0000-0000-00008B140000}"/>
    <cellStyle name="Standard 5 2 2 3 2 3 2" xfId="3983" xr:uid="{00000000-0005-0000-0000-00008C140000}"/>
    <cellStyle name="Standard 5 2 2 3 2 4" xfId="2294" xr:uid="{00000000-0005-0000-0000-00008D140000}"/>
    <cellStyle name="Standard 5 2 2 3 2 4 2" xfId="5103" xr:uid="{00000000-0005-0000-0000-00008E140000}"/>
    <cellStyle name="Standard 5 2 2 3 2 5" xfId="3411" xr:uid="{00000000-0005-0000-0000-00008F140000}"/>
    <cellStyle name="Standard 5 2 2 3 3" xfId="1455" xr:uid="{00000000-0005-0000-0000-000090140000}"/>
    <cellStyle name="Standard 5 2 2 3 3 2" xfId="2577" xr:uid="{00000000-0005-0000-0000-000091140000}"/>
    <cellStyle name="Standard 5 2 2 3 3 2 2" xfId="5386" xr:uid="{00000000-0005-0000-0000-000092140000}"/>
    <cellStyle name="Standard 5 2 2 3 3 3" xfId="4266" xr:uid="{00000000-0005-0000-0000-000093140000}"/>
    <cellStyle name="Standard 5 2 2 3 4" xfId="894" xr:uid="{00000000-0005-0000-0000-000094140000}"/>
    <cellStyle name="Standard 5 2 2 3 4 2" xfId="3707" xr:uid="{00000000-0005-0000-0000-000095140000}"/>
    <cellStyle name="Standard 5 2 2 3 5" xfId="2018" xr:uid="{00000000-0005-0000-0000-000096140000}"/>
    <cellStyle name="Standard 5 2 2 3 5 2" xfId="4827" xr:uid="{00000000-0005-0000-0000-000097140000}"/>
    <cellStyle name="Standard 5 2 2 3 6" xfId="3135" xr:uid="{00000000-0005-0000-0000-000098140000}"/>
    <cellStyle name="Standard 5 2 2 4" xfId="340" xr:uid="{00000000-0005-0000-0000-000099140000}"/>
    <cellStyle name="Standard 5 2 2 4 2" xfId="661" xr:uid="{00000000-0005-0000-0000-00009A140000}"/>
    <cellStyle name="Standard 5 2 2 4 2 2" xfId="1800" xr:uid="{00000000-0005-0000-0000-00009B140000}"/>
    <cellStyle name="Standard 5 2 2 4 2 2 2" xfId="2921" xr:uid="{00000000-0005-0000-0000-00009C140000}"/>
    <cellStyle name="Standard 5 2 2 4 2 2 2 2" xfId="5730" xr:uid="{00000000-0005-0000-0000-00009D140000}"/>
    <cellStyle name="Standard 5 2 2 4 2 2 3" xfId="4610" xr:uid="{00000000-0005-0000-0000-00009E140000}"/>
    <cellStyle name="Standard 5 2 2 4 2 3" xfId="1238" xr:uid="{00000000-0005-0000-0000-00009F140000}"/>
    <cellStyle name="Standard 5 2 2 4 2 3 2" xfId="4051" xr:uid="{00000000-0005-0000-0000-0000A0140000}"/>
    <cellStyle name="Standard 5 2 2 4 2 4" xfId="2362" xr:uid="{00000000-0005-0000-0000-0000A1140000}"/>
    <cellStyle name="Standard 5 2 2 4 2 4 2" xfId="5171" xr:uid="{00000000-0005-0000-0000-0000A2140000}"/>
    <cellStyle name="Standard 5 2 2 4 2 5" xfId="3479" xr:uid="{00000000-0005-0000-0000-0000A3140000}"/>
    <cellStyle name="Standard 5 2 2 4 3" xfId="1524" xr:uid="{00000000-0005-0000-0000-0000A4140000}"/>
    <cellStyle name="Standard 5 2 2 4 3 2" xfId="2645" xr:uid="{00000000-0005-0000-0000-0000A5140000}"/>
    <cellStyle name="Standard 5 2 2 4 3 2 2" xfId="5454" xr:uid="{00000000-0005-0000-0000-0000A6140000}"/>
    <cellStyle name="Standard 5 2 2 4 3 3" xfId="4334" xr:uid="{00000000-0005-0000-0000-0000A7140000}"/>
    <cellStyle name="Standard 5 2 2 4 4" xfId="962" xr:uid="{00000000-0005-0000-0000-0000A8140000}"/>
    <cellStyle name="Standard 5 2 2 4 4 2" xfId="3775" xr:uid="{00000000-0005-0000-0000-0000A9140000}"/>
    <cellStyle name="Standard 5 2 2 4 5" xfId="2086" xr:uid="{00000000-0005-0000-0000-0000AA140000}"/>
    <cellStyle name="Standard 5 2 2 4 5 2" xfId="4895" xr:uid="{00000000-0005-0000-0000-0000AB140000}"/>
    <cellStyle name="Standard 5 2 2 4 6" xfId="3203" xr:uid="{00000000-0005-0000-0000-0000AC140000}"/>
    <cellStyle name="Standard 5 2 2 5" xfId="454" xr:uid="{00000000-0005-0000-0000-0000AD140000}"/>
    <cellStyle name="Standard 5 2 2 5 2" xfId="1594" xr:uid="{00000000-0005-0000-0000-0000AE140000}"/>
    <cellStyle name="Standard 5 2 2 5 2 2" xfId="2715" xr:uid="{00000000-0005-0000-0000-0000AF140000}"/>
    <cellStyle name="Standard 5 2 2 5 2 2 2" xfId="5524" xr:uid="{00000000-0005-0000-0000-0000B0140000}"/>
    <cellStyle name="Standard 5 2 2 5 2 3" xfId="4404" xr:uid="{00000000-0005-0000-0000-0000B1140000}"/>
    <cellStyle name="Standard 5 2 2 5 3" xfId="1032" xr:uid="{00000000-0005-0000-0000-0000B2140000}"/>
    <cellStyle name="Standard 5 2 2 5 3 2" xfId="3845" xr:uid="{00000000-0005-0000-0000-0000B3140000}"/>
    <cellStyle name="Standard 5 2 2 5 4" xfId="2156" xr:uid="{00000000-0005-0000-0000-0000B4140000}"/>
    <cellStyle name="Standard 5 2 2 5 4 2" xfId="4965" xr:uid="{00000000-0005-0000-0000-0000B5140000}"/>
    <cellStyle name="Standard 5 2 2 5 5" xfId="3273" xr:uid="{00000000-0005-0000-0000-0000B6140000}"/>
    <cellStyle name="Standard 5 2 2 6" xfId="1317" xr:uid="{00000000-0005-0000-0000-0000B7140000}"/>
    <cellStyle name="Standard 5 2 2 6 2" xfId="2439" xr:uid="{00000000-0005-0000-0000-0000B8140000}"/>
    <cellStyle name="Standard 5 2 2 6 2 2" xfId="5248" xr:uid="{00000000-0005-0000-0000-0000B9140000}"/>
    <cellStyle name="Standard 5 2 2 6 3" xfId="4128" xr:uid="{00000000-0005-0000-0000-0000BA140000}"/>
    <cellStyle name="Standard 5 2 2 7" xfId="756" xr:uid="{00000000-0005-0000-0000-0000BB140000}"/>
    <cellStyle name="Standard 5 2 2 7 2" xfId="3569" xr:uid="{00000000-0005-0000-0000-0000BC140000}"/>
    <cellStyle name="Standard 5 2 2 8" xfId="1880" xr:uid="{00000000-0005-0000-0000-0000BD140000}"/>
    <cellStyle name="Standard 5 2 2 8 2" xfId="4689" xr:uid="{00000000-0005-0000-0000-0000BE140000}"/>
    <cellStyle name="Standard 5 2 2 9" xfId="2997" xr:uid="{00000000-0005-0000-0000-0000BF140000}"/>
    <cellStyle name="Standard 5 2 3" xfId="167" xr:uid="{00000000-0005-0000-0000-0000C0140000}"/>
    <cellStyle name="Standard 5 2 3 2" xfId="488" xr:uid="{00000000-0005-0000-0000-0000C1140000}"/>
    <cellStyle name="Standard 5 2 3 2 2" xfId="1628" xr:uid="{00000000-0005-0000-0000-0000C2140000}"/>
    <cellStyle name="Standard 5 2 3 2 2 2" xfId="2749" xr:uid="{00000000-0005-0000-0000-0000C3140000}"/>
    <cellStyle name="Standard 5 2 3 2 2 2 2" xfId="5558" xr:uid="{00000000-0005-0000-0000-0000C4140000}"/>
    <cellStyle name="Standard 5 2 3 2 2 3" xfId="4438" xr:uid="{00000000-0005-0000-0000-0000C5140000}"/>
    <cellStyle name="Standard 5 2 3 2 3" xfId="1066" xr:uid="{00000000-0005-0000-0000-0000C6140000}"/>
    <cellStyle name="Standard 5 2 3 2 3 2" xfId="3879" xr:uid="{00000000-0005-0000-0000-0000C7140000}"/>
    <cellStyle name="Standard 5 2 3 2 4" xfId="2190" xr:uid="{00000000-0005-0000-0000-0000C8140000}"/>
    <cellStyle name="Standard 5 2 3 2 4 2" xfId="4999" xr:uid="{00000000-0005-0000-0000-0000C9140000}"/>
    <cellStyle name="Standard 5 2 3 2 5" xfId="3307" xr:uid="{00000000-0005-0000-0000-0000CA140000}"/>
    <cellStyle name="Standard 5 2 3 3" xfId="1351" xr:uid="{00000000-0005-0000-0000-0000CB140000}"/>
    <cellStyle name="Standard 5 2 3 3 2" xfId="2473" xr:uid="{00000000-0005-0000-0000-0000CC140000}"/>
    <cellStyle name="Standard 5 2 3 3 2 2" xfId="5282" xr:uid="{00000000-0005-0000-0000-0000CD140000}"/>
    <cellStyle name="Standard 5 2 3 3 3" xfId="4162" xr:uid="{00000000-0005-0000-0000-0000CE140000}"/>
    <cellStyle name="Standard 5 2 3 4" xfId="790" xr:uid="{00000000-0005-0000-0000-0000CF140000}"/>
    <cellStyle name="Standard 5 2 3 4 2" xfId="3603" xr:uid="{00000000-0005-0000-0000-0000D0140000}"/>
    <cellStyle name="Standard 5 2 3 5" xfId="1914" xr:uid="{00000000-0005-0000-0000-0000D1140000}"/>
    <cellStyle name="Standard 5 2 3 5 2" xfId="4723" xr:uid="{00000000-0005-0000-0000-0000D2140000}"/>
    <cellStyle name="Standard 5 2 3 6" xfId="3031" xr:uid="{00000000-0005-0000-0000-0000D3140000}"/>
    <cellStyle name="Standard 5 2 4" xfId="220" xr:uid="{00000000-0005-0000-0000-0000D4140000}"/>
    <cellStyle name="Standard 5 2 4 2" xfId="541" xr:uid="{00000000-0005-0000-0000-0000D5140000}"/>
    <cellStyle name="Standard 5 2 4 2 2" xfId="1681" xr:uid="{00000000-0005-0000-0000-0000D6140000}"/>
    <cellStyle name="Standard 5 2 4 2 2 2" xfId="2802" xr:uid="{00000000-0005-0000-0000-0000D7140000}"/>
    <cellStyle name="Standard 5 2 4 2 2 2 2" xfId="5611" xr:uid="{00000000-0005-0000-0000-0000D8140000}"/>
    <cellStyle name="Standard 5 2 4 2 2 3" xfId="4491" xr:uid="{00000000-0005-0000-0000-0000D9140000}"/>
    <cellStyle name="Standard 5 2 4 2 3" xfId="1119" xr:uid="{00000000-0005-0000-0000-0000DA140000}"/>
    <cellStyle name="Standard 5 2 4 2 3 2" xfId="3932" xr:uid="{00000000-0005-0000-0000-0000DB140000}"/>
    <cellStyle name="Standard 5 2 4 2 4" xfId="2243" xr:uid="{00000000-0005-0000-0000-0000DC140000}"/>
    <cellStyle name="Standard 5 2 4 2 4 2" xfId="5052" xr:uid="{00000000-0005-0000-0000-0000DD140000}"/>
    <cellStyle name="Standard 5 2 4 2 5" xfId="3360" xr:uid="{00000000-0005-0000-0000-0000DE140000}"/>
    <cellStyle name="Standard 5 2 4 3" xfId="1404" xr:uid="{00000000-0005-0000-0000-0000DF140000}"/>
    <cellStyle name="Standard 5 2 4 3 2" xfId="2526" xr:uid="{00000000-0005-0000-0000-0000E0140000}"/>
    <cellStyle name="Standard 5 2 4 3 2 2" xfId="5335" xr:uid="{00000000-0005-0000-0000-0000E1140000}"/>
    <cellStyle name="Standard 5 2 4 3 3" xfId="4215" xr:uid="{00000000-0005-0000-0000-0000E2140000}"/>
    <cellStyle name="Standard 5 2 4 4" xfId="843" xr:uid="{00000000-0005-0000-0000-0000E3140000}"/>
    <cellStyle name="Standard 5 2 4 4 2" xfId="3656" xr:uid="{00000000-0005-0000-0000-0000E4140000}"/>
    <cellStyle name="Standard 5 2 4 5" xfId="1967" xr:uid="{00000000-0005-0000-0000-0000E5140000}"/>
    <cellStyle name="Standard 5 2 4 5 2" xfId="4776" xr:uid="{00000000-0005-0000-0000-0000E6140000}"/>
    <cellStyle name="Standard 5 2 4 6" xfId="3084" xr:uid="{00000000-0005-0000-0000-0000E7140000}"/>
    <cellStyle name="Standard 5 2 5" xfId="237" xr:uid="{00000000-0005-0000-0000-0000E8140000}"/>
    <cellStyle name="Standard 5 2 5 2" xfId="558" xr:uid="{00000000-0005-0000-0000-0000E9140000}"/>
    <cellStyle name="Standard 5 2 5 2 2" xfId="1698" xr:uid="{00000000-0005-0000-0000-0000EA140000}"/>
    <cellStyle name="Standard 5 2 5 2 2 2" xfId="2819" xr:uid="{00000000-0005-0000-0000-0000EB140000}"/>
    <cellStyle name="Standard 5 2 5 2 2 2 2" xfId="5628" xr:uid="{00000000-0005-0000-0000-0000EC140000}"/>
    <cellStyle name="Standard 5 2 5 2 2 3" xfId="4508" xr:uid="{00000000-0005-0000-0000-0000ED140000}"/>
    <cellStyle name="Standard 5 2 5 2 3" xfId="1136" xr:uid="{00000000-0005-0000-0000-0000EE140000}"/>
    <cellStyle name="Standard 5 2 5 2 3 2" xfId="3949" xr:uid="{00000000-0005-0000-0000-0000EF140000}"/>
    <cellStyle name="Standard 5 2 5 2 4" xfId="2260" xr:uid="{00000000-0005-0000-0000-0000F0140000}"/>
    <cellStyle name="Standard 5 2 5 2 4 2" xfId="5069" xr:uid="{00000000-0005-0000-0000-0000F1140000}"/>
    <cellStyle name="Standard 5 2 5 2 5" xfId="3377" xr:uid="{00000000-0005-0000-0000-0000F2140000}"/>
    <cellStyle name="Standard 5 2 5 3" xfId="1421" xr:uid="{00000000-0005-0000-0000-0000F3140000}"/>
    <cellStyle name="Standard 5 2 5 3 2" xfId="2543" xr:uid="{00000000-0005-0000-0000-0000F4140000}"/>
    <cellStyle name="Standard 5 2 5 3 2 2" xfId="5352" xr:uid="{00000000-0005-0000-0000-0000F5140000}"/>
    <cellStyle name="Standard 5 2 5 3 3" xfId="4232" xr:uid="{00000000-0005-0000-0000-0000F6140000}"/>
    <cellStyle name="Standard 5 2 5 4" xfId="860" xr:uid="{00000000-0005-0000-0000-0000F7140000}"/>
    <cellStyle name="Standard 5 2 5 4 2" xfId="3673" xr:uid="{00000000-0005-0000-0000-0000F8140000}"/>
    <cellStyle name="Standard 5 2 5 5" xfId="1984" xr:uid="{00000000-0005-0000-0000-0000F9140000}"/>
    <cellStyle name="Standard 5 2 5 5 2" xfId="4793" xr:uid="{00000000-0005-0000-0000-0000FA140000}"/>
    <cellStyle name="Standard 5 2 5 6" xfId="3101" xr:uid="{00000000-0005-0000-0000-0000FB140000}"/>
    <cellStyle name="Standard 5 2 6" xfId="306" xr:uid="{00000000-0005-0000-0000-0000FC140000}"/>
    <cellStyle name="Standard 5 2 6 2" xfId="627" xr:uid="{00000000-0005-0000-0000-0000FD140000}"/>
    <cellStyle name="Standard 5 2 6 2 2" xfId="1766" xr:uid="{00000000-0005-0000-0000-0000FE140000}"/>
    <cellStyle name="Standard 5 2 6 2 2 2" xfId="2887" xr:uid="{00000000-0005-0000-0000-0000FF140000}"/>
    <cellStyle name="Standard 5 2 6 2 2 2 2" xfId="5696" xr:uid="{00000000-0005-0000-0000-000000150000}"/>
    <cellStyle name="Standard 5 2 6 2 2 3" xfId="4576" xr:uid="{00000000-0005-0000-0000-000001150000}"/>
    <cellStyle name="Standard 5 2 6 2 3" xfId="1204" xr:uid="{00000000-0005-0000-0000-000002150000}"/>
    <cellStyle name="Standard 5 2 6 2 3 2" xfId="4017" xr:uid="{00000000-0005-0000-0000-000003150000}"/>
    <cellStyle name="Standard 5 2 6 2 4" xfId="2328" xr:uid="{00000000-0005-0000-0000-000004150000}"/>
    <cellStyle name="Standard 5 2 6 2 4 2" xfId="5137" xr:uid="{00000000-0005-0000-0000-000005150000}"/>
    <cellStyle name="Standard 5 2 6 2 5" xfId="3445" xr:uid="{00000000-0005-0000-0000-000006150000}"/>
    <cellStyle name="Standard 5 2 6 3" xfId="1490" xr:uid="{00000000-0005-0000-0000-000007150000}"/>
    <cellStyle name="Standard 5 2 6 3 2" xfId="2611" xr:uid="{00000000-0005-0000-0000-000008150000}"/>
    <cellStyle name="Standard 5 2 6 3 2 2" xfId="5420" xr:uid="{00000000-0005-0000-0000-000009150000}"/>
    <cellStyle name="Standard 5 2 6 3 3" xfId="4300" xr:uid="{00000000-0005-0000-0000-00000A150000}"/>
    <cellStyle name="Standard 5 2 6 4" xfId="928" xr:uid="{00000000-0005-0000-0000-00000B150000}"/>
    <cellStyle name="Standard 5 2 6 4 2" xfId="3741" xr:uid="{00000000-0005-0000-0000-00000C150000}"/>
    <cellStyle name="Standard 5 2 6 5" xfId="2052" xr:uid="{00000000-0005-0000-0000-00000D150000}"/>
    <cellStyle name="Standard 5 2 6 5 2" xfId="4861" xr:uid="{00000000-0005-0000-0000-00000E150000}"/>
    <cellStyle name="Standard 5 2 6 6" xfId="3169" xr:uid="{00000000-0005-0000-0000-00000F150000}"/>
    <cellStyle name="Standard 5 2 7" xfId="420" xr:uid="{00000000-0005-0000-0000-000010150000}"/>
    <cellStyle name="Standard 5 2 7 2" xfId="1560" xr:uid="{00000000-0005-0000-0000-000011150000}"/>
    <cellStyle name="Standard 5 2 7 2 2" xfId="2681" xr:uid="{00000000-0005-0000-0000-000012150000}"/>
    <cellStyle name="Standard 5 2 7 2 2 2" xfId="5490" xr:uid="{00000000-0005-0000-0000-000013150000}"/>
    <cellStyle name="Standard 5 2 7 2 3" xfId="4370" xr:uid="{00000000-0005-0000-0000-000014150000}"/>
    <cellStyle name="Standard 5 2 7 3" xfId="998" xr:uid="{00000000-0005-0000-0000-000015150000}"/>
    <cellStyle name="Standard 5 2 7 3 2" xfId="3811" xr:uid="{00000000-0005-0000-0000-000016150000}"/>
    <cellStyle name="Standard 5 2 7 4" xfId="2122" xr:uid="{00000000-0005-0000-0000-000017150000}"/>
    <cellStyle name="Standard 5 2 7 4 2" xfId="4931" xr:uid="{00000000-0005-0000-0000-000018150000}"/>
    <cellStyle name="Standard 5 2 7 5" xfId="3239" xr:uid="{00000000-0005-0000-0000-000019150000}"/>
    <cellStyle name="Standard 5 2 8" xfId="1283" xr:uid="{00000000-0005-0000-0000-00001A150000}"/>
    <cellStyle name="Standard 5 2 8 2" xfId="2405" xr:uid="{00000000-0005-0000-0000-00001B150000}"/>
    <cellStyle name="Standard 5 2 8 2 2" xfId="5214" xr:uid="{00000000-0005-0000-0000-00001C150000}"/>
    <cellStyle name="Standard 5 2 8 3" xfId="4094" xr:uid="{00000000-0005-0000-0000-00001D150000}"/>
    <cellStyle name="Standard 5 2 9" xfId="722" xr:uid="{00000000-0005-0000-0000-00001E150000}"/>
    <cellStyle name="Standard 5 2 9 2" xfId="3535" xr:uid="{00000000-0005-0000-0000-00001F150000}"/>
    <cellStyle name="Standard 5 3" xfId="112" xr:uid="{00000000-0005-0000-0000-000020150000}"/>
    <cellStyle name="Standard 5 3 10" xfId="2978" xr:uid="{00000000-0005-0000-0000-000021150000}"/>
    <cellStyle name="Standard 5 3 2" xfId="147" xr:uid="{00000000-0005-0000-0000-000022150000}"/>
    <cellStyle name="Standard 5 3 2 2" xfId="216" xr:uid="{00000000-0005-0000-0000-000023150000}"/>
    <cellStyle name="Standard 5 3 2 2 2" xfId="537" xr:uid="{00000000-0005-0000-0000-000024150000}"/>
    <cellStyle name="Standard 5 3 2 2 2 2" xfId="1677" xr:uid="{00000000-0005-0000-0000-000025150000}"/>
    <cellStyle name="Standard 5 3 2 2 2 2 2" xfId="2798" xr:uid="{00000000-0005-0000-0000-000026150000}"/>
    <cellStyle name="Standard 5 3 2 2 2 2 2 2" xfId="5607" xr:uid="{00000000-0005-0000-0000-000027150000}"/>
    <cellStyle name="Standard 5 3 2 2 2 2 3" xfId="4487" xr:uid="{00000000-0005-0000-0000-000028150000}"/>
    <cellStyle name="Standard 5 3 2 2 2 3" xfId="1115" xr:uid="{00000000-0005-0000-0000-000029150000}"/>
    <cellStyle name="Standard 5 3 2 2 2 3 2" xfId="3928" xr:uid="{00000000-0005-0000-0000-00002A150000}"/>
    <cellStyle name="Standard 5 3 2 2 2 4" xfId="2239" xr:uid="{00000000-0005-0000-0000-00002B150000}"/>
    <cellStyle name="Standard 5 3 2 2 2 4 2" xfId="5048" xr:uid="{00000000-0005-0000-0000-00002C150000}"/>
    <cellStyle name="Standard 5 3 2 2 2 5" xfId="3356" xr:uid="{00000000-0005-0000-0000-00002D150000}"/>
    <cellStyle name="Standard 5 3 2 2 3" xfId="1400" xr:uid="{00000000-0005-0000-0000-00002E150000}"/>
    <cellStyle name="Standard 5 3 2 2 3 2" xfId="2522" xr:uid="{00000000-0005-0000-0000-00002F150000}"/>
    <cellStyle name="Standard 5 3 2 2 3 2 2" xfId="5331" xr:uid="{00000000-0005-0000-0000-000030150000}"/>
    <cellStyle name="Standard 5 3 2 2 3 3" xfId="4211" xr:uid="{00000000-0005-0000-0000-000031150000}"/>
    <cellStyle name="Standard 5 3 2 2 4" xfId="839" xr:uid="{00000000-0005-0000-0000-000032150000}"/>
    <cellStyle name="Standard 5 3 2 2 4 2" xfId="3652" xr:uid="{00000000-0005-0000-0000-000033150000}"/>
    <cellStyle name="Standard 5 3 2 2 5" xfId="1963" xr:uid="{00000000-0005-0000-0000-000034150000}"/>
    <cellStyle name="Standard 5 3 2 2 5 2" xfId="4772" xr:uid="{00000000-0005-0000-0000-000035150000}"/>
    <cellStyle name="Standard 5 3 2 2 6" xfId="3080" xr:uid="{00000000-0005-0000-0000-000036150000}"/>
    <cellStyle name="Standard 5 3 2 3" xfId="287" xr:uid="{00000000-0005-0000-0000-000037150000}"/>
    <cellStyle name="Standard 5 3 2 3 2" xfId="608" xr:uid="{00000000-0005-0000-0000-000038150000}"/>
    <cellStyle name="Standard 5 3 2 3 2 2" xfId="1747" xr:uid="{00000000-0005-0000-0000-000039150000}"/>
    <cellStyle name="Standard 5 3 2 3 2 2 2" xfId="2868" xr:uid="{00000000-0005-0000-0000-00003A150000}"/>
    <cellStyle name="Standard 5 3 2 3 2 2 2 2" xfId="5677" xr:uid="{00000000-0005-0000-0000-00003B150000}"/>
    <cellStyle name="Standard 5 3 2 3 2 2 3" xfId="4557" xr:uid="{00000000-0005-0000-0000-00003C150000}"/>
    <cellStyle name="Standard 5 3 2 3 2 3" xfId="1185" xr:uid="{00000000-0005-0000-0000-00003D150000}"/>
    <cellStyle name="Standard 5 3 2 3 2 3 2" xfId="3998" xr:uid="{00000000-0005-0000-0000-00003E150000}"/>
    <cellStyle name="Standard 5 3 2 3 2 4" xfId="2309" xr:uid="{00000000-0005-0000-0000-00003F150000}"/>
    <cellStyle name="Standard 5 3 2 3 2 4 2" xfId="5118" xr:uid="{00000000-0005-0000-0000-000040150000}"/>
    <cellStyle name="Standard 5 3 2 3 2 5" xfId="3426" xr:uid="{00000000-0005-0000-0000-000041150000}"/>
    <cellStyle name="Standard 5 3 2 3 3" xfId="1470" xr:uid="{00000000-0005-0000-0000-000042150000}"/>
    <cellStyle name="Standard 5 3 2 3 3 2" xfId="2592" xr:uid="{00000000-0005-0000-0000-000043150000}"/>
    <cellStyle name="Standard 5 3 2 3 3 2 2" xfId="5401" xr:uid="{00000000-0005-0000-0000-000044150000}"/>
    <cellStyle name="Standard 5 3 2 3 3 3" xfId="4281" xr:uid="{00000000-0005-0000-0000-000045150000}"/>
    <cellStyle name="Standard 5 3 2 3 4" xfId="909" xr:uid="{00000000-0005-0000-0000-000046150000}"/>
    <cellStyle name="Standard 5 3 2 3 4 2" xfId="3722" xr:uid="{00000000-0005-0000-0000-000047150000}"/>
    <cellStyle name="Standard 5 3 2 3 5" xfId="2033" xr:uid="{00000000-0005-0000-0000-000048150000}"/>
    <cellStyle name="Standard 5 3 2 3 5 2" xfId="4842" xr:uid="{00000000-0005-0000-0000-000049150000}"/>
    <cellStyle name="Standard 5 3 2 3 6" xfId="3150" xr:uid="{00000000-0005-0000-0000-00004A150000}"/>
    <cellStyle name="Standard 5 3 2 4" xfId="355" xr:uid="{00000000-0005-0000-0000-00004B150000}"/>
    <cellStyle name="Standard 5 3 2 4 2" xfId="676" xr:uid="{00000000-0005-0000-0000-00004C150000}"/>
    <cellStyle name="Standard 5 3 2 4 2 2" xfId="1815" xr:uid="{00000000-0005-0000-0000-00004D150000}"/>
    <cellStyle name="Standard 5 3 2 4 2 2 2" xfId="2936" xr:uid="{00000000-0005-0000-0000-00004E150000}"/>
    <cellStyle name="Standard 5 3 2 4 2 2 2 2" xfId="5745" xr:uid="{00000000-0005-0000-0000-00004F150000}"/>
    <cellStyle name="Standard 5 3 2 4 2 2 3" xfId="4625" xr:uid="{00000000-0005-0000-0000-000050150000}"/>
    <cellStyle name="Standard 5 3 2 4 2 3" xfId="1253" xr:uid="{00000000-0005-0000-0000-000051150000}"/>
    <cellStyle name="Standard 5 3 2 4 2 3 2" xfId="4066" xr:uid="{00000000-0005-0000-0000-000052150000}"/>
    <cellStyle name="Standard 5 3 2 4 2 4" xfId="2377" xr:uid="{00000000-0005-0000-0000-000053150000}"/>
    <cellStyle name="Standard 5 3 2 4 2 4 2" xfId="5186" xr:uid="{00000000-0005-0000-0000-000054150000}"/>
    <cellStyle name="Standard 5 3 2 4 2 5" xfId="3494" xr:uid="{00000000-0005-0000-0000-000055150000}"/>
    <cellStyle name="Standard 5 3 2 4 3" xfId="1539" xr:uid="{00000000-0005-0000-0000-000056150000}"/>
    <cellStyle name="Standard 5 3 2 4 3 2" xfId="2660" xr:uid="{00000000-0005-0000-0000-000057150000}"/>
    <cellStyle name="Standard 5 3 2 4 3 2 2" xfId="5469" xr:uid="{00000000-0005-0000-0000-000058150000}"/>
    <cellStyle name="Standard 5 3 2 4 3 3" xfId="4349" xr:uid="{00000000-0005-0000-0000-000059150000}"/>
    <cellStyle name="Standard 5 3 2 4 4" xfId="977" xr:uid="{00000000-0005-0000-0000-00005A150000}"/>
    <cellStyle name="Standard 5 3 2 4 4 2" xfId="3790" xr:uid="{00000000-0005-0000-0000-00005B150000}"/>
    <cellStyle name="Standard 5 3 2 4 5" xfId="2101" xr:uid="{00000000-0005-0000-0000-00005C150000}"/>
    <cellStyle name="Standard 5 3 2 4 5 2" xfId="4910" xr:uid="{00000000-0005-0000-0000-00005D150000}"/>
    <cellStyle name="Standard 5 3 2 4 6" xfId="3218" xr:uid="{00000000-0005-0000-0000-00005E150000}"/>
    <cellStyle name="Standard 5 3 2 5" xfId="469" xr:uid="{00000000-0005-0000-0000-00005F150000}"/>
    <cellStyle name="Standard 5 3 2 5 2" xfId="1609" xr:uid="{00000000-0005-0000-0000-000060150000}"/>
    <cellStyle name="Standard 5 3 2 5 2 2" xfId="2730" xr:uid="{00000000-0005-0000-0000-000061150000}"/>
    <cellStyle name="Standard 5 3 2 5 2 2 2" xfId="5539" xr:uid="{00000000-0005-0000-0000-000062150000}"/>
    <cellStyle name="Standard 5 3 2 5 2 3" xfId="4419" xr:uid="{00000000-0005-0000-0000-000063150000}"/>
    <cellStyle name="Standard 5 3 2 5 3" xfId="1047" xr:uid="{00000000-0005-0000-0000-000064150000}"/>
    <cellStyle name="Standard 5 3 2 5 3 2" xfId="3860" xr:uid="{00000000-0005-0000-0000-000065150000}"/>
    <cellStyle name="Standard 5 3 2 5 4" xfId="2171" xr:uid="{00000000-0005-0000-0000-000066150000}"/>
    <cellStyle name="Standard 5 3 2 5 4 2" xfId="4980" xr:uid="{00000000-0005-0000-0000-000067150000}"/>
    <cellStyle name="Standard 5 3 2 5 5" xfId="3288" xr:uid="{00000000-0005-0000-0000-000068150000}"/>
    <cellStyle name="Standard 5 3 2 6" xfId="1332" xr:uid="{00000000-0005-0000-0000-000069150000}"/>
    <cellStyle name="Standard 5 3 2 6 2" xfId="2454" xr:uid="{00000000-0005-0000-0000-00006A150000}"/>
    <cellStyle name="Standard 5 3 2 6 2 2" xfId="5263" xr:uid="{00000000-0005-0000-0000-00006B150000}"/>
    <cellStyle name="Standard 5 3 2 6 3" xfId="4143" xr:uid="{00000000-0005-0000-0000-00006C150000}"/>
    <cellStyle name="Standard 5 3 2 7" xfId="771" xr:uid="{00000000-0005-0000-0000-00006D150000}"/>
    <cellStyle name="Standard 5 3 2 7 2" xfId="3584" xr:uid="{00000000-0005-0000-0000-00006E150000}"/>
    <cellStyle name="Standard 5 3 2 8" xfId="1895" xr:uid="{00000000-0005-0000-0000-00006F150000}"/>
    <cellStyle name="Standard 5 3 2 8 2" xfId="4704" xr:uid="{00000000-0005-0000-0000-000070150000}"/>
    <cellStyle name="Standard 5 3 2 9" xfId="3012" xr:uid="{00000000-0005-0000-0000-000071150000}"/>
    <cellStyle name="Standard 5 3 3" xfId="182" xr:uid="{00000000-0005-0000-0000-000072150000}"/>
    <cellStyle name="Standard 5 3 3 2" xfId="503" xr:uid="{00000000-0005-0000-0000-000073150000}"/>
    <cellStyle name="Standard 5 3 3 2 2" xfId="1643" xr:uid="{00000000-0005-0000-0000-000074150000}"/>
    <cellStyle name="Standard 5 3 3 2 2 2" xfId="2764" xr:uid="{00000000-0005-0000-0000-000075150000}"/>
    <cellStyle name="Standard 5 3 3 2 2 2 2" xfId="5573" xr:uid="{00000000-0005-0000-0000-000076150000}"/>
    <cellStyle name="Standard 5 3 3 2 2 3" xfId="4453" xr:uid="{00000000-0005-0000-0000-000077150000}"/>
    <cellStyle name="Standard 5 3 3 2 3" xfId="1081" xr:uid="{00000000-0005-0000-0000-000078150000}"/>
    <cellStyle name="Standard 5 3 3 2 3 2" xfId="3894" xr:uid="{00000000-0005-0000-0000-000079150000}"/>
    <cellStyle name="Standard 5 3 3 2 4" xfId="2205" xr:uid="{00000000-0005-0000-0000-00007A150000}"/>
    <cellStyle name="Standard 5 3 3 2 4 2" xfId="5014" xr:uid="{00000000-0005-0000-0000-00007B150000}"/>
    <cellStyle name="Standard 5 3 3 2 5" xfId="3322" xr:uid="{00000000-0005-0000-0000-00007C150000}"/>
    <cellStyle name="Standard 5 3 3 3" xfId="1366" xr:uid="{00000000-0005-0000-0000-00007D150000}"/>
    <cellStyle name="Standard 5 3 3 3 2" xfId="2488" xr:uid="{00000000-0005-0000-0000-00007E150000}"/>
    <cellStyle name="Standard 5 3 3 3 2 2" xfId="5297" xr:uid="{00000000-0005-0000-0000-00007F150000}"/>
    <cellStyle name="Standard 5 3 3 3 3" xfId="4177" xr:uid="{00000000-0005-0000-0000-000080150000}"/>
    <cellStyle name="Standard 5 3 3 4" xfId="805" xr:uid="{00000000-0005-0000-0000-000081150000}"/>
    <cellStyle name="Standard 5 3 3 4 2" xfId="3618" xr:uid="{00000000-0005-0000-0000-000082150000}"/>
    <cellStyle name="Standard 5 3 3 5" xfId="1929" xr:uid="{00000000-0005-0000-0000-000083150000}"/>
    <cellStyle name="Standard 5 3 3 5 2" xfId="4738" xr:uid="{00000000-0005-0000-0000-000084150000}"/>
    <cellStyle name="Standard 5 3 3 6" xfId="3046" xr:uid="{00000000-0005-0000-0000-000085150000}"/>
    <cellStyle name="Standard 5 3 4" xfId="252" xr:uid="{00000000-0005-0000-0000-000086150000}"/>
    <cellStyle name="Standard 5 3 4 2" xfId="573" xr:uid="{00000000-0005-0000-0000-000087150000}"/>
    <cellStyle name="Standard 5 3 4 2 2" xfId="1713" xr:uid="{00000000-0005-0000-0000-000088150000}"/>
    <cellStyle name="Standard 5 3 4 2 2 2" xfId="2834" xr:uid="{00000000-0005-0000-0000-000089150000}"/>
    <cellStyle name="Standard 5 3 4 2 2 2 2" xfId="5643" xr:uid="{00000000-0005-0000-0000-00008A150000}"/>
    <cellStyle name="Standard 5 3 4 2 2 3" xfId="4523" xr:uid="{00000000-0005-0000-0000-00008B150000}"/>
    <cellStyle name="Standard 5 3 4 2 3" xfId="1151" xr:uid="{00000000-0005-0000-0000-00008C150000}"/>
    <cellStyle name="Standard 5 3 4 2 3 2" xfId="3964" xr:uid="{00000000-0005-0000-0000-00008D150000}"/>
    <cellStyle name="Standard 5 3 4 2 4" xfId="2275" xr:uid="{00000000-0005-0000-0000-00008E150000}"/>
    <cellStyle name="Standard 5 3 4 2 4 2" xfId="5084" xr:uid="{00000000-0005-0000-0000-00008F150000}"/>
    <cellStyle name="Standard 5 3 4 2 5" xfId="3392" xr:uid="{00000000-0005-0000-0000-000090150000}"/>
    <cellStyle name="Standard 5 3 4 3" xfId="1436" xr:uid="{00000000-0005-0000-0000-000091150000}"/>
    <cellStyle name="Standard 5 3 4 3 2" xfId="2558" xr:uid="{00000000-0005-0000-0000-000092150000}"/>
    <cellStyle name="Standard 5 3 4 3 2 2" xfId="5367" xr:uid="{00000000-0005-0000-0000-000093150000}"/>
    <cellStyle name="Standard 5 3 4 3 3" xfId="4247" xr:uid="{00000000-0005-0000-0000-000094150000}"/>
    <cellStyle name="Standard 5 3 4 4" xfId="875" xr:uid="{00000000-0005-0000-0000-000095150000}"/>
    <cellStyle name="Standard 5 3 4 4 2" xfId="3688" xr:uid="{00000000-0005-0000-0000-000096150000}"/>
    <cellStyle name="Standard 5 3 4 5" xfId="1999" xr:uid="{00000000-0005-0000-0000-000097150000}"/>
    <cellStyle name="Standard 5 3 4 5 2" xfId="4808" xr:uid="{00000000-0005-0000-0000-000098150000}"/>
    <cellStyle name="Standard 5 3 4 6" xfId="3116" xr:uid="{00000000-0005-0000-0000-000099150000}"/>
    <cellStyle name="Standard 5 3 5" xfId="321" xr:uid="{00000000-0005-0000-0000-00009A150000}"/>
    <cellStyle name="Standard 5 3 5 2" xfId="642" xr:uid="{00000000-0005-0000-0000-00009B150000}"/>
    <cellStyle name="Standard 5 3 5 2 2" xfId="1781" xr:uid="{00000000-0005-0000-0000-00009C150000}"/>
    <cellStyle name="Standard 5 3 5 2 2 2" xfId="2902" xr:uid="{00000000-0005-0000-0000-00009D150000}"/>
    <cellStyle name="Standard 5 3 5 2 2 2 2" xfId="5711" xr:uid="{00000000-0005-0000-0000-00009E150000}"/>
    <cellStyle name="Standard 5 3 5 2 2 3" xfId="4591" xr:uid="{00000000-0005-0000-0000-00009F150000}"/>
    <cellStyle name="Standard 5 3 5 2 3" xfId="1219" xr:uid="{00000000-0005-0000-0000-0000A0150000}"/>
    <cellStyle name="Standard 5 3 5 2 3 2" xfId="4032" xr:uid="{00000000-0005-0000-0000-0000A1150000}"/>
    <cellStyle name="Standard 5 3 5 2 4" xfId="2343" xr:uid="{00000000-0005-0000-0000-0000A2150000}"/>
    <cellStyle name="Standard 5 3 5 2 4 2" xfId="5152" xr:uid="{00000000-0005-0000-0000-0000A3150000}"/>
    <cellStyle name="Standard 5 3 5 2 5" xfId="3460" xr:uid="{00000000-0005-0000-0000-0000A4150000}"/>
    <cellStyle name="Standard 5 3 5 3" xfId="1505" xr:uid="{00000000-0005-0000-0000-0000A5150000}"/>
    <cellStyle name="Standard 5 3 5 3 2" xfId="2626" xr:uid="{00000000-0005-0000-0000-0000A6150000}"/>
    <cellStyle name="Standard 5 3 5 3 2 2" xfId="5435" xr:uid="{00000000-0005-0000-0000-0000A7150000}"/>
    <cellStyle name="Standard 5 3 5 3 3" xfId="4315" xr:uid="{00000000-0005-0000-0000-0000A8150000}"/>
    <cellStyle name="Standard 5 3 5 4" xfId="943" xr:uid="{00000000-0005-0000-0000-0000A9150000}"/>
    <cellStyle name="Standard 5 3 5 4 2" xfId="3756" xr:uid="{00000000-0005-0000-0000-0000AA150000}"/>
    <cellStyle name="Standard 5 3 5 5" xfId="2067" xr:uid="{00000000-0005-0000-0000-0000AB150000}"/>
    <cellStyle name="Standard 5 3 5 5 2" xfId="4876" xr:uid="{00000000-0005-0000-0000-0000AC150000}"/>
    <cellStyle name="Standard 5 3 5 6" xfId="3184" xr:uid="{00000000-0005-0000-0000-0000AD150000}"/>
    <cellStyle name="Standard 5 3 6" xfId="435" xr:uid="{00000000-0005-0000-0000-0000AE150000}"/>
    <cellStyle name="Standard 5 3 6 2" xfId="1575" xr:uid="{00000000-0005-0000-0000-0000AF150000}"/>
    <cellStyle name="Standard 5 3 6 2 2" xfId="2696" xr:uid="{00000000-0005-0000-0000-0000B0150000}"/>
    <cellStyle name="Standard 5 3 6 2 2 2" xfId="5505" xr:uid="{00000000-0005-0000-0000-0000B1150000}"/>
    <cellStyle name="Standard 5 3 6 2 3" xfId="4385" xr:uid="{00000000-0005-0000-0000-0000B2150000}"/>
    <cellStyle name="Standard 5 3 6 3" xfId="1013" xr:uid="{00000000-0005-0000-0000-0000B3150000}"/>
    <cellStyle name="Standard 5 3 6 3 2" xfId="3826" xr:uid="{00000000-0005-0000-0000-0000B4150000}"/>
    <cellStyle name="Standard 5 3 6 4" xfId="2137" xr:uid="{00000000-0005-0000-0000-0000B5150000}"/>
    <cellStyle name="Standard 5 3 6 4 2" xfId="4946" xr:uid="{00000000-0005-0000-0000-0000B6150000}"/>
    <cellStyle name="Standard 5 3 6 5" xfId="3254" xr:uid="{00000000-0005-0000-0000-0000B7150000}"/>
    <cellStyle name="Standard 5 3 7" xfId="1298" xr:uid="{00000000-0005-0000-0000-0000B8150000}"/>
    <cellStyle name="Standard 5 3 7 2" xfId="2420" xr:uid="{00000000-0005-0000-0000-0000B9150000}"/>
    <cellStyle name="Standard 5 3 7 2 2" xfId="5229" xr:uid="{00000000-0005-0000-0000-0000BA150000}"/>
    <cellStyle name="Standard 5 3 7 3" xfId="4109" xr:uid="{00000000-0005-0000-0000-0000BB150000}"/>
    <cellStyle name="Standard 5 3 8" xfId="737" xr:uid="{00000000-0005-0000-0000-0000BC150000}"/>
    <cellStyle name="Standard 5 3 8 2" xfId="3550" xr:uid="{00000000-0005-0000-0000-0000BD150000}"/>
    <cellStyle name="Standard 5 3 9" xfId="1861" xr:uid="{00000000-0005-0000-0000-0000BE150000}"/>
    <cellStyle name="Standard 5 3 9 2" xfId="4670" xr:uid="{00000000-0005-0000-0000-0000BF150000}"/>
    <cellStyle name="Standard 5 4" xfId="119" xr:uid="{00000000-0005-0000-0000-0000C0150000}"/>
    <cellStyle name="Standard 5 4 2" xfId="188" xr:uid="{00000000-0005-0000-0000-0000C1150000}"/>
    <cellStyle name="Standard 5 4 2 2" xfId="509" xr:uid="{00000000-0005-0000-0000-0000C2150000}"/>
    <cellStyle name="Standard 5 4 2 2 2" xfId="1649" xr:uid="{00000000-0005-0000-0000-0000C3150000}"/>
    <cellStyle name="Standard 5 4 2 2 2 2" xfId="2770" xr:uid="{00000000-0005-0000-0000-0000C4150000}"/>
    <cellStyle name="Standard 5 4 2 2 2 2 2" xfId="5579" xr:uid="{00000000-0005-0000-0000-0000C5150000}"/>
    <cellStyle name="Standard 5 4 2 2 2 3" xfId="4459" xr:uid="{00000000-0005-0000-0000-0000C6150000}"/>
    <cellStyle name="Standard 5 4 2 2 3" xfId="1087" xr:uid="{00000000-0005-0000-0000-0000C7150000}"/>
    <cellStyle name="Standard 5 4 2 2 3 2" xfId="3900" xr:uid="{00000000-0005-0000-0000-0000C8150000}"/>
    <cellStyle name="Standard 5 4 2 2 4" xfId="2211" xr:uid="{00000000-0005-0000-0000-0000C9150000}"/>
    <cellStyle name="Standard 5 4 2 2 4 2" xfId="5020" xr:uid="{00000000-0005-0000-0000-0000CA150000}"/>
    <cellStyle name="Standard 5 4 2 2 5" xfId="3328" xr:uid="{00000000-0005-0000-0000-0000CB150000}"/>
    <cellStyle name="Standard 5 4 2 3" xfId="1372" xr:uid="{00000000-0005-0000-0000-0000CC150000}"/>
    <cellStyle name="Standard 5 4 2 3 2" xfId="2494" xr:uid="{00000000-0005-0000-0000-0000CD150000}"/>
    <cellStyle name="Standard 5 4 2 3 2 2" xfId="5303" xr:uid="{00000000-0005-0000-0000-0000CE150000}"/>
    <cellStyle name="Standard 5 4 2 3 3" xfId="4183" xr:uid="{00000000-0005-0000-0000-0000CF150000}"/>
    <cellStyle name="Standard 5 4 2 4" xfId="811" xr:uid="{00000000-0005-0000-0000-0000D0150000}"/>
    <cellStyle name="Standard 5 4 2 4 2" xfId="3624" xr:uid="{00000000-0005-0000-0000-0000D1150000}"/>
    <cellStyle name="Standard 5 4 2 5" xfId="1935" xr:uid="{00000000-0005-0000-0000-0000D2150000}"/>
    <cellStyle name="Standard 5 4 2 5 2" xfId="4744" xr:uid="{00000000-0005-0000-0000-0000D3150000}"/>
    <cellStyle name="Standard 5 4 2 6" xfId="3052" xr:uid="{00000000-0005-0000-0000-0000D4150000}"/>
    <cellStyle name="Standard 5 4 3" xfId="259" xr:uid="{00000000-0005-0000-0000-0000D5150000}"/>
    <cellStyle name="Standard 5 4 3 2" xfId="580" xr:uid="{00000000-0005-0000-0000-0000D6150000}"/>
    <cellStyle name="Standard 5 4 3 2 2" xfId="1719" xr:uid="{00000000-0005-0000-0000-0000D7150000}"/>
    <cellStyle name="Standard 5 4 3 2 2 2" xfId="2840" xr:uid="{00000000-0005-0000-0000-0000D8150000}"/>
    <cellStyle name="Standard 5 4 3 2 2 2 2" xfId="5649" xr:uid="{00000000-0005-0000-0000-0000D9150000}"/>
    <cellStyle name="Standard 5 4 3 2 2 3" xfId="4529" xr:uid="{00000000-0005-0000-0000-0000DA150000}"/>
    <cellStyle name="Standard 5 4 3 2 3" xfId="1157" xr:uid="{00000000-0005-0000-0000-0000DB150000}"/>
    <cellStyle name="Standard 5 4 3 2 3 2" xfId="3970" xr:uid="{00000000-0005-0000-0000-0000DC150000}"/>
    <cellStyle name="Standard 5 4 3 2 4" xfId="2281" xr:uid="{00000000-0005-0000-0000-0000DD150000}"/>
    <cellStyle name="Standard 5 4 3 2 4 2" xfId="5090" xr:uid="{00000000-0005-0000-0000-0000DE150000}"/>
    <cellStyle name="Standard 5 4 3 2 5" xfId="3398" xr:uid="{00000000-0005-0000-0000-0000DF150000}"/>
    <cellStyle name="Standard 5 4 3 3" xfId="1442" xr:uid="{00000000-0005-0000-0000-0000E0150000}"/>
    <cellStyle name="Standard 5 4 3 3 2" xfId="2564" xr:uid="{00000000-0005-0000-0000-0000E1150000}"/>
    <cellStyle name="Standard 5 4 3 3 2 2" xfId="5373" xr:uid="{00000000-0005-0000-0000-0000E2150000}"/>
    <cellStyle name="Standard 5 4 3 3 3" xfId="4253" xr:uid="{00000000-0005-0000-0000-0000E3150000}"/>
    <cellStyle name="Standard 5 4 3 4" xfId="881" xr:uid="{00000000-0005-0000-0000-0000E4150000}"/>
    <cellStyle name="Standard 5 4 3 4 2" xfId="3694" xr:uid="{00000000-0005-0000-0000-0000E5150000}"/>
    <cellStyle name="Standard 5 4 3 5" xfId="2005" xr:uid="{00000000-0005-0000-0000-0000E6150000}"/>
    <cellStyle name="Standard 5 4 3 5 2" xfId="4814" xr:uid="{00000000-0005-0000-0000-0000E7150000}"/>
    <cellStyle name="Standard 5 4 3 6" xfId="3122" xr:uid="{00000000-0005-0000-0000-0000E8150000}"/>
    <cellStyle name="Standard 5 4 4" xfId="327" xr:uid="{00000000-0005-0000-0000-0000E9150000}"/>
    <cellStyle name="Standard 5 4 4 2" xfId="648" xr:uid="{00000000-0005-0000-0000-0000EA150000}"/>
    <cellStyle name="Standard 5 4 4 2 2" xfId="1787" xr:uid="{00000000-0005-0000-0000-0000EB150000}"/>
    <cellStyle name="Standard 5 4 4 2 2 2" xfId="2908" xr:uid="{00000000-0005-0000-0000-0000EC150000}"/>
    <cellStyle name="Standard 5 4 4 2 2 2 2" xfId="5717" xr:uid="{00000000-0005-0000-0000-0000ED150000}"/>
    <cellStyle name="Standard 5 4 4 2 2 3" xfId="4597" xr:uid="{00000000-0005-0000-0000-0000EE150000}"/>
    <cellStyle name="Standard 5 4 4 2 3" xfId="1225" xr:uid="{00000000-0005-0000-0000-0000EF150000}"/>
    <cellStyle name="Standard 5 4 4 2 3 2" xfId="4038" xr:uid="{00000000-0005-0000-0000-0000F0150000}"/>
    <cellStyle name="Standard 5 4 4 2 4" xfId="2349" xr:uid="{00000000-0005-0000-0000-0000F1150000}"/>
    <cellStyle name="Standard 5 4 4 2 4 2" xfId="5158" xr:uid="{00000000-0005-0000-0000-0000F2150000}"/>
    <cellStyle name="Standard 5 4 4 2 5" xfId="3466" xr:uid="{00000000-0005-0000-0000-0000F3150000}"/>
    <cellStyle name="Standard 5 4 4 3" xfId="1511" xr:uid="{00000000-0005-0000-0000-0000F4150000}"/>
    <cellStyle name="Standard 5 4 4 3 2" xfId="2632" xr:uid="{00000000-0005-0000-0000-0000F5150000}"/>
    <cellStyle name="Standard 5 4 4 3 2 2" xfId="5441" xr:uid="{00000000-0005-0000-0000-0000F6150000}"/>
    <cellStyle name="Standard 5 4 4 3 3" xfId="4321" xr:uid="{00000000-0005-0000-0000-0000F7150000}"/>
    <cellStyle name="Standard 5 4 4 4" xfId="949" xr:uid="{00000000-0005-0000-0000-0000F8150000}"/>
    <cellStyle name="Standard 5 4 4 4 2" xfId="3762" xr:uid="{00000000-0005-0000-0000-0000F9150000}"/>
    <cellStyle name="Standard 5 4 4 5" xfId="2073" xr:uid="{00000000-0005-0000-0000-0000FA150000}"/>
    <cellStyle name="Standard 5 4 4 5 2" xfId="4882" xr:uid="{00000000-0005-0000-0000-0000FB150000}"/>
    <cellStyle name="Standard 5 4 4 6" xfId="3190" xr:uid="{00000000-0005-0000-0000-0000FC150000}"/>
    <cellStyle name="Standard 5 4 5" xfId="441" xr:uid="{00000000-0005-0000-0000-0000FD150000}"/>
    <cellStyle name="Standard 5 4 5 2" xfId="1581" xr:uid="{00000000-0005-0000-0000-0000FE150000}"/>
    <cellStyle name="Standard 5 4 5 2 2" xfId="2702" xr:uid="{00000000-0005-0000-0000-0000FF150000}"/>
    <cellStyle name="Standard 5 4 5 2 2 2" xfId="5511" xr:uid="{00000000-0005-0000-0000-000000160000}"/>
    <cellStyle name="Standard 5 4 5 2 3" xfId="4391" xr:uid="{00000000-0005-0000-0000-000001160000}"/>
    <cellStyle name="Standard 5 4 5 3" xfId="1019" xr:uid="{00000000-0005-0000-0000-000002160000}"/>
    <cellStyle name="Standard 5 4 5 3 2" xfId="3832" xr:uid="{00000000-0005-0000-0000-000003160000}"/>
    <cellStyle name="Standard 5 4 5 4" xfId="2143" xr:uid="{00000000-0005-0000-0000-000004160000}"/>
    <cellStyle name="Standard 5 4 5 4 2" xfId="4952" xr:uid="{00000000-0005-0000-0000-000005160000}"/>
    <cellStyle name="Standard 5 4 5 5" xfId="3260" xr:uid="{00000000-0005-0000-0000-000006160000}"/>
    <cellStyle name="Standard 5 4 6" xfId="1304" xr:uid="{00000000-0005-0000-0000-000007160000}"/>
    <cellStyle name="Standard 5 4 6 2" xfId="2426" xr:uid="{00000000-0005-0000-0000-000008160000}"/>
    <cellStyle name="Standard 5 4 6 2 2" xfId="5235" xr:uid="{00000000-0005-0000-0000-000009160000}"/>
    <cellStyle name="Standard 5 4 6 3" xfId="4115" xr:uid="{00000000-0005-0000-0000-00000A160000}"/>
    <cellStyle name="Standard 5 4 7" xfId="743" xr:uid="{00000000-0005-0000-0000-00000B160000}"/>
    <cellStyle name="Standard 5 4 7 2" xfId="3556" xr:uid="{00000000-0005-0000-0000-00000C160000}"/>
    <cellStyle name="Standard 5 4 8" xfId="1867" xr:uid="{00000000-0005-0000-0000-00000D160000}"/>
    <cellStyle name="Standard 5 4 8 2" xfId="4676" xr:uid="{00000000-0005-0000-0000-00000E160000}"/>
    <cellStyle name="Standard 5 4 9" xfId="2984" xr:uid="{00000000-0005-0000-0000-00000F160000}"/>
    <cellStyle name="Standard 5 5" xfId="154" xr:uid="{00000000-0005-0000-0000-000010160000}"/>
    <cellStyle name="Standard 5 5 2" xfId="475" xr:uid="{00000000-0005-0000-0000-000011160000}"/>
    <cellStyle name="Standard 5 5 2 2" xfId="1615" xr:uid="{00000000-0005-0000-0000-000012160000}"/>
    <cellStyle name="Standard 5 5 2 2 2" xfId="2736" xr:uid="{00000000-0005-0000-0000-000013160000}"/>
    <cellStyle name="Standard 5 5 2 2 2 2" xfId="5545" xr:uid="{00000000-0005-0000-0000-000014160000}"/>
    <cellStyle name="Standard 5 5 2 2 3" xfId="4425" xr:uid="{00000000-0005-0000-0000-000015160000}"/>
    <cellStyle name="Standard 5 5 2 3" xfId="1053" xr:uid="{00000000-0005-0000-0000-000016160000}"/>
    <cellStyle name="Standard 5 5 2 3 2" xfId="3866" xr:uid="{00000000-0005-0000-0000-000017160000}"/>
    <cellStyle name="Standard 5 5 2 4" xfId="2177" xr:uid="{00000000-0005-0000-0000-000018160000}"/>
    <cellStyle name="Standard 5 5 2 4 2" xfId="4986" xr:uid="{00000000-0005-0000-0000-000019160000}"/>
    <cellStyle name="Standard 5 5 2 5" xfId="3294" xr:uid="{00000000-0005-0000-0000-00001A160000}"/>
    <cellStyle name="Standard 5 5 3" xfId="1338" xr:uid="{00000000-0005-0000-0000-00001B160000}"/>
    <cellStyle name="Standard 5 5 3 2" xfId="2460" xr:uid="{00000000-0005-0000-0000-00001C160000}"/>
    <cellStyle name="Standard 5 5 3 2 2" xfId="5269" xr:uid="{00000000-0005-0000-0000-00001D160000}"/>
    <cellStyle name="Standard 5 5 3 3" xfId="4149" xr:uid="{00000000-0005-0000-0000-00001E160000}"/>
    <cellStyle name="Standard 5 5 4" xfId="777" xr:uid="{00000000-0005-0000-0000-00001F160000}"/>
    <cellStyle name="Standard 5 5 4 2" xfId="3590" xr:uid="{00000000-0005-0000-0000-000020160000}"/>
    <cellStyle name="Standard 5 5 5" xfId="1901" xr:uid="{00000000-0005-0000-0000-000021160000}"/>
    <cellStyle name="Standard 5 5 5 2" xfId="4710" xr:uid="{00000000-0005-0000-0000-000022160000}"/>
    <cellStyle name="Standard 5 5 6" xfId="3018" xr:uid="{00000000-0005-0000-0000-000023160000}"/>
    <cellStyle name="Standard 5 6" xfId="224" xr:uid="{00000000-0005-0000-0000-000024160000}"/>
    <cellStyle name="Standard 5 6 2" xfId="545" xr:uid="{00000000-0005-0000-0000-000025160000}"/>
    <cellStyle name="Standard 5 6 2 2" xfId="1685" xr:uid="{00000000-0005-0000-0000-000026160000}"/>
    <cellStyle name="Standard 5 6 2 2 2" xfId="2806" xr:uid="{00000000-0005-0000-0000-000027160000}"/>
    <cellStyle name="Standard 5 6 2 2 2 2" xfId="5615" xr:uid="{00000000-0005-0000-0000-000028160000}"/>
    <cellStyle name="Standard 5 6 2 2 3" xfId="4495" xr:uid="{00000000-0005-0000-0000-000029160000}"/>
    <cellStyle name="Standard 5 6 2 3" xfId="1123" xr:uid="{00000000-0005-0000-0000-00002A160000}"/>
    <cellStyle name="Standard 5 6 2 3 2" xfId="3936" xr:uid="{00000000-0005-0000-0000-00002B160000}"/>
    <cellStyle name="Standard 5 6 2 4" xfId="2247" xr:uid="{00000000-0005-0000-0000-00002C160000}"/>
    <cellStyle name="Standard 5 6 2 4 2" xfId="5056" xr:uid="{00000000-0005-0000-0000-00002D160000}"/>
    <cellStyle name="Standard 5 6 2 5" xfId="3364" xr:uid="{00000000-0005-0000-0000-00002E160000}"/>
    <cellStyle name="Standard 5 6 3" xfId="1408" xr:uid="{00000000-0005-0000-0000-00002F160000}"/>
    <cellStyle name="Standard 5 6 3 2" xfId="2530" xr:uid="{00000000-0005-0000-0000-000030160000}"/>
    <cellStyle name="Standard 5 6 3 2 2" xfId="5339" xr:uid="{00000000-0005-0000-0000-000031160000}"/>
    <cellStyle name="Standard 5 6 3 3" xfId="4219" xr:uid="{00000000-0005-0000-0000-000032160000}"/>
    <cellStyle name="Standard 5 6 4" xfId="847" xr:uid="{00000000-0005-0000-0000-000033160000}"/>
    <cellStyle name="Standard 5 6 4 2" xfId="3660" xr:uid="{00000000-0005-0000-0000-000034160000}"/>
    <cellStyle name="Standard 5 6 5" xfId="1971" xr:uid="{00000000-0005-0000-0000-000035160000}"/>
    <cellStyle name="Standard 5 6 5 2" xfId="4780" xr:uid="{00000000-0005-0000-0000-000036160000}"/>
    <cellStyle name="Standard 5 6 6" xfId="3088" xr:uid="{00000000-0005-0000-0000-000037160000}"/>
    <cellStyle name="Standard 5 7" xfId="293" xr:uid="{00000000-0005-0000-0000-000038160000}"/>
    <cellStyle name="Standard 5 7 2" xfId="614" xr:uid="{00000000-0005-0000-0000-000039160000}"/>
    <cellStyle name="Standard 5 7 2 2" xfId="1753" xr:uid="{00000000-0005-0000-0000-00003A160000}"/>
    <cellStyle name="Standard 5 7 2 2 2" xfId="2874" xr:uid="{00000000-0005-0000-0000-00003B160000}"/>
    <cellStyle name="Standard 5 7 2 2 2 2" xfId="5683" xr:uid="{00000000-0005-0000-0000-00003C160000}"/>
    <cellStyle name="Standard 5 7 2 2 3" xfId="4563" xr:uid="{00000000-0005-0000-0000-00003D160000}"/>
    <cellStyle name="Standard 5 7 2 3" xfId="1191" xr:uid="{00000000-0005-0000-0000-00003E160000}"/>
    <cellStyle name="Standard 5 7 2 3 2" xfId="4004" xr:uid="{00000000-0005-0000-0000-00003F160000}"/>
    <cellStyle name="Standard 5 7 2 4" xfId="2315" xr:uid="{00000000-0005-0000-0000-000040160000}"/>
    <cellStyle name="Standard 5 7 2 4 2" xfId="5124" xr:uid="{00000000-0005-0000-0000-000041160000}"/>
    <cellStyle name="Standard 5 7 2 5" xfId="3432" xr:uid="{00000000-0005-0000-0000-000042160000}"/>
    <cellStyle name="Standard 5 7 3" xfId="1477" xr:uid="{00000000-0005-0000-0000-000043160000}"/>
    <cellStyle name="Standard 5 7 3 2" xfId="2598" xr:uid="{00000000-0005-0000-0000-000044160000}"/>
    <cellStyle name="Standard 5 7 3 2 2" xfId="5407" xr:uid="{00000000-0005-0000-0000-000045160000}"/>
    <cellStyle name="Standard 5 7 3 3" xfId="4287" xr:uid="{00000000-0005-0000-0000-000046160000}"/>
    <cellStyle name="Standard 5 7 4" xfId="915" xr:uid="{00000000-0005-0000-0000-000047160000}"/>
    <cellStyle name="Standard 5 7 4 2" xfId="3728" xr:uid="{00000000-0005-0000-0000-000048160000}"/>
    <cellStyle name="Standard 5 7 5" xfId="2039" xr:uid="{00000000-0005-0000-0000-000049160000}"/>
    <cellStyle name="Standard 5 7 5 2" xfId="4848" xr:uid="{00000000-0005-0000-0000-00004A160000}"/>
    <cellStyle name="Standard 5 7 6" xfId="3156" xr:uid="{00000000-0005-0000-0000-00004B160000}"/>
    <cellStyle name="Standard 5 8" xfId="419" xr:uid="{00000000-0005-0000-0000-00004C160000}"/>
    <cellStyle name="Standard 5 8 2" xfId="1559" xr:uid="{00000000-0005-0000-0000-00004D160000}"/>
    <cellStyle name="Standard 5 8 2 2" xfId="2680" xr:uid="{00000000-0005-0000-0000-00004E160000}"/>
    <cellStyle name="Standard 5 8 2 2 2" xfId="5489" xr:uid="{00000000-0005-0000-0000-00004F160000}"/>
    <cellStyle name="Standard 5 8 2 3" xfId="4369" xr:uid="{00000000-0005-0000-0000-000050160000}"/>
    <cellStyle name="Standard 5 8 3" xfId="997" xr:uid="{00000000-0005-0000-0000-000051160000}"/>
    <cellStyle name="Standard 5 8 3 2" xfId="3810" xr:uid="{00000000-0005-0000-0000-000052160000}"/>
    <cellStyle name="Standard 5 8 4" xfId="2121" xr:uid="{00000000-0005-0000-0000-000053160000}"/>
    <cellStyle name="Standard 5 8 4 2" xfId="4930" xr:uid="{00000000-0005-0000-0000-000054160000}"/>
    <cellStyle name="Standard 5 8 5" xfId="3238" xr:uid="{00000000-0005-0000-0000-000055160000}"/>
    <cellStyle name="Standard 5 9" xfId="684" xr:uid="{00000000-0005-0000-0000-000056160000}"/>
    <cellStyle name="Standard 5 9 2" xfId="1822" xr:uid="{00000000-0005-0000-0000-000057160000}"/>
    <cellStyle name="Standard 5 9 2 2" xfId="2943" xr:uid="{00000000-0005-0000-0000-000058160000}"/>
    <cellStyle name="Standard 5 9 2 2 2" xfId="5752" xr:uid="{00000000-0005-0000-0000-000059160000}"/>
    <cellStyle name="Standard 5 9 2 3" xfId="4632" xr:uid="{00000000-0005-0000-0000-00005A160000}"/>
    <cellStyle name="Standard 5 9 3" xfId="1260" xr:uid="{00000000-0005-0000-0000-00005B160000}"/>
    <cellStyle name="Standard 5 9 3 2" xfId="4073" xr:uid="{00000000-0005-0000-0000-00005C160000}"/>
    <cellStyle name="Standard 5 9 4" xfId="2384" xr:uid="{00000000-0005-0000-0000-00005D160000}"/>
    <cellStyle name="Standard 5 9 4 2" xfId="5193" xr:uid="{00000000-0005-0000-0000-00005E160000}"/>
    <cellStyle name="Standard 5 9 5" xfId="3501" xr:uid="{00000000-0005-0000-0000-00005F160000}"/>
    <cellStyle name="Standard 6" xfId="115" xr:uid="{00000000-0005-0000-0000-000060160000}"/>
    <cellStyle name="Standard 6 2" xfId="150" xr:uid="{00000000-0005-0000-0000-000061160000}"/>
    <cellStyle name="Standard 6 2 2" xfId="5764" xr:uid="{00000000-0005-0000-0000-000062160000}"/>
    <cellStyle name="Standard 6 3" xfId="255" xr:uid="{00000000-0005-0000-0000-000063160000}"/>
    <cellStyle name="Standard 6 3 2" xfId="576" xr:uid="{00000000-0005-0000-0000-000064160000}"/>
    <cellStyle name="Standard 6 4" xfId="686" xr:uid="{00000000-0005-0000-0000-000065160000}"/>
    <cellStyle name="Standard 7" xfId="359" xr:uid="{00000000-0005-0000-0000-000066160000}"/>
    <cellStyle name="Standard 7 2" xfId="680" xr:uid="{00000000-0005-0000-0000-000067160000}"/>
    <cellStyle name="Standard 7 2 2" xfId="5765" xr:uid="{00000000-0005-0000-0000-000068160000}"/>
    <cellStyle name="Standard 7 3" xfId="692" xr:uid="{00000000-0005-0000-0000-000069160000}"/>
    <cellStyle name="Standard 7 3 2" xfId="1826" xr:uid="{00000000-0005-0000-0000-00006A160000}"/>
    <cellStyle name="Standard 7 3 2 2" xfId="2947" xr:uid="{00000000-0005-0000-0000-00006B160000}"/>
    <cellStyle name="Standard 7 3 2 2 2" xfId="5756" xr:uid="{00000000-0005-0000-0000-00006C160000}"/>
    <cellStyle name="Standard 7 3 2 3" xfId="4636" xr:uid="{00000000-0005-0000-0000-00006D160000}"/>
    <cellStyle name="Standard 7 3 3" xfId="1264" xr:uid="{00000000-0005-0000-0000-00006E160000}"/>
    <cellStyle name="Standard 7 3 3 2" xfId="4077" xr:uid="{00000000-0005-0000-0000-00006F160000}"/>
    <cellStyle name="Standard 7 3 4" xfId="2388" xr:uid="{00000000-0005-0000-0000-000070160000}"/>
    <cellStyle name="Standard 7 3 4 2" xfId="5197" xr:uid="{00000000-0005-0000-0000-000071160000}"/>
    <cellStyle name="Standard 7 3 5" xfId="3505" xr:uid="{00000000-0005-0000-0000-000072160000}"/>
    <cellStyle name="Standard 7 4" xfId="5766" xr:uid="{00000000-0005-0000-0000-000073160000}"/>
    <cellStyle name="Standard 8" xfId="693" xr:uid="{00000000-0005-0000-0000-000074160000}"/>
    <cellStyle name="Standard 8 2" xfId="1278" xr:uid="{00000000-0005-0000-0000-000075160000}"/>
    <cellStyle name="Standard 8 3" xfId="3506" xr:uid="{00000000-0005-0000-0000-000076160000}"/>
    <cellStyle name="Standard 8 4" xfId="5760" xr:uid="{00000000-0005-0000-0000-000077160000}"/>
    <cellStyle name="Standard 9" xfId="1265" xr:uid="{00000000-0005-0000-0000-000078160000}"/>
    <cellStyle name="Standard 9 2" xfId="2389" xr:uid="{00000000-0005-0000-0000-000079160000}"/>
    <cellStyle name="Standard 9 2 2" xfId="5198" xr:uid="{00000000-0005-0000-0000-00007A160000}"/>
    <cellStyle name="Standard 9 3" xfId="4078" xr:uid="{00000000-0005-0000-0000-00007B160000}"/>
    <cellStyle name="Standard 9 4" xfId="5767" xr:uid="{00000000-0005-0000-0000-00007C160000}"/>
    <cellStyle name="Standard_Muster" xfId="5768" xr:uid="{00000000-0005-0000-0000-00007D160000}"/>
    <cellStyle name="Überschrift" xfId="1" builtinId="15" customBuiltin="1"/>
    <cellStyle name="Überschrift 1" xfId="2" builtinId="16" customBuiltin="1"/>
    <cellStyle name="Überschrift 1 2" xfId="89" xr:uid="{00000000-0005-0000-0000-000080160000}"/>
    <cellStyle name="Überschrift 1 3" xfId="397" xr:uid="{00000000-0005-0000-0000-000081160000}"/>
    <cellStyle name="Überschrift 2" xfId="3" builtinId="17" customBuiltin="1"/>
    <cellStyle name="Überschrift 2 2" xfId="90" xr:uid="{00000000-0005-0000-0000-000083160000}"/>
    <cellStyle name="Überschrift 2 3" xfId="398" xr:uid="{00000000-0005-0000-0000-000084160000}"/>
    <cellStyle name="Überschrift 3" xfId="4" builtinId="18" customBuiltin="1"/>
    <cellStyle name="Überschrift 3 2" xfId="91" xr:uid="{00000000-0005-0000-0000-000086160000}"/>
    <cellStyle name="Überschrift 3 3" xfId="399" xr:uid="{00000000-0005-0000-0000-000087160000}"/>
    <cellStyle name="Überschrift 4" xfId="5" builtinId="19" customBuiltin="1"/>
    <cellStyle name="Überschrift 4 2" xfId="92" xr:uid="{00000000-0005-0000-0000-000089160000}"/>
    <cellStyle name="Überschrift 4 3" xfId="400" xr:uid="{00000000-0005-0000-0000-00008A160000}"/>
    <cellStyle name="Überschrift 5" xfId="93" xr:uid="{00000000-0005-0000-0000-00008B160000}"/>
    <cellStyle name="Überschrift 6" xfId="401" xr:uid="{00000000-0005-0000-0000-00008C160000}"/>
    <cellStyle name="Verknüpfte Zelle" xfId="12" builtinId="24" customBuiltin="1"/>
    <cellStyle name="Verknüpfte Zelle 2" xfId="94" xr:uid="{00000000-0005-0000-0000-00008E160000}"/>
    <cellStyle name="Verknüpfte Zelle 3" xfId="402" xr:uid="{00000000-0005-0000-0000-00008F160000}"/>
    <cellStyle name="Währung 2" xfId="1474" xr:uid="{00000000-0005-0000-0000-000090160000}"/>
    <cellStyle name="Warnender Text" xfId="14" builtinId="11" customBuiltin="1"/>
    <cellStyle name="Warnender Text 2" xfId="95" xr:uid="{00000000-0005-0000-0000-000092160000}"/>
    <cellStyle name="Warnender Text 3" xfId="403" xr:uid="{00000000-0005-0000-0000-000093160000}"/>
    <cellStyle name="Zelle überprüfen" xfId="13" builtinId="23" customBuiltin="1"/>
    <cellStyle name="Zelle überprüfen 2" xfId="96" xr:uid="{00000000-0005-0000-0000-000095160000}"/>
    <cellStyle name="Zelle überprüfen 3" xfId="404" xr:uid="{00000000-0005-0000-0000-000096160000}"/>
  </cellStyles>
  <dxfs count="48">
    <dxf>
      <font>
        <color rgb="FF9C0006"/>
      </font>
      <fill>
        <patternFill>
          <bgColor rgb="FFFFC7CE"/>
        </patternFill>
      </fill>
    </dxf>
    <dxf>
      <font>
        <color rgb="FF9C0006"/>
      </font>
      <fill>
        <patternFill>
          <bgColor rgb="FFFFC7CE"/>
        </patternFill>
      </fill>
    </dxf>
    <dxf>
      <font>
        <color theme="0"/>
      </font>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bgColor theme="7" tint="0.79998168889431442"/>
        </patternFill>
      </fill>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bgColor theme="7" tint="0.79998168889431442"/>
        </patternFill>
      </fill>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bgColor theme="7" tint="0.79998168889431442"/>
        </patternFill>
      </fill>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bgColor theme="7" tint="0.79998168889431442"/>
        </patternFill>
      </fill>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bgColor theme="7" tint="0.79998168889431442"/>
        </patternFill>
      </fill>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bgColor theme="7" tint="0.79998168889431442"/>
        </patternFill>
      </fill>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bgColor theme="7" tint="0.79998168889431442"/>
        </patternFill>
      </fill>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bgColor theme="7" tint="0.79998168889431442"/>
        </patternFill>
      </fill>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bgColor theme="7" tint="0.79998168889431442"/>
        </patternFill>
      </fill>
    </dxf>
    <dxf>
      <fill>
        <patternFill patternType="solid">
          <bgColor theme="0"/>
        </patternFill>
      </fill>
      <border>
        <left/>
        <right/>
        <top/>
        <bottom/>
        <vertical/>
        <horizontal/>
      </border>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800100</xdr:colOff>
      <xdr:row>3</xdr:row>
      <xdr:rowOff>190500</xdr:rowOff>
    </xdr:to>
    <xdr:pic>
      <xdr:nvPicPr>
        <xdr:cNvPr id="5" name="Grafik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00100" cy="819150"/>
        </a:xfrm>
        <a:prstGeom prst="rect">
          <a:avLst/>
        </a:prstGeom>
      </xdr:spPr>
    </xdr:pic>
    <xdr:clientData/>
  </xdr:twoCellAnchor>
  <xdr:twoCellAnchor editAs="oneCell">
    <xdr:from>
      <xdr:col>0</xdr:col>
      <xdr:colOff>0</xdr:colOff>
      <xdr:row>0</xdr:row>
      <xdr:rowOff>0</xdr:rowOff>
    </xdr:from>
    <xdr:to>
      <xdr:col>0</xdr:col>
      <xdr:colOff>828675</xdr:colOff>
      <xdr:row>3</xdr:row>
      <xdr:rowOff>190500</xdr:rowOff>
    </xdr:to>
    <xdr:pic>
      <xdr:nvPicPr>
        <xdr:cNvPr id="3" name="Grafik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828675" cy="8191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L123"/>
  <sheetViews>
    <sheetView showGridLines="0" tabSelected="1" zoomScale="115" zoomScaleNormal="115" zoomScaleSheetLayoutView="100" workbookViewId="0">
      <selection activeCell="B36" sqref="B36"/>
    </sheetView>
  </sheetViews>
  <sheetFormatPr baseColWidth="10" defaultColWidth="0" defaultRowHeight="16.5" customHeight="1" zeroHeight="1" x14ac:dyDescent="0.25"/>
  <cols>
    <col min="1" max="1" width="42.85546875" style="26" customWidth="1"/>
    <col min="2" max="2" width="49.28515625" style="2" customWidth="1"/>
    <col min="3" max="11" width="9.140625" style="26" customWidth="1"/>
    <col min="12" max="12" width="5.7109375" style="26" customWidth="1"/>
    <col min="13" max="16384" width="9.140625" style="25" hidden="1"/>
  </cols>
  <sheetData>
    <row r="1" spans="1:11" ht="16.5" customHeight="1" x14ac:dyDescent="0.25">
      <c r="A1" s="113" t="s">
        <v>7379</v>
      </c>
      <c r="B1" s="114"/>
    </row>
    <row r="2" spans="1:11" ht="16.5" customHeight="1" x14ac:dyDescent="0.25">
      <c r="A2" s="114"/>
      <c r="B2" s="114"/>
    </row>
    <row r="3" spans="1:11" ht="16.5" customHeight="1" x14ac:dyDescent="0.25">
      <c r="A3" s="114"/>
      <c r="B3" s="114"/>
    </row>
    <row r="4" spans="1:11" ht="16.5" customHeight="1" x14ac:dyDescent="0.25">
      <c r="A4" s="114"/>
      <c r="B4" s="114"/>
    </row>
    <row r="5" spans="1:11" ht="16.5" customHeight="1" x14ac:dyDescent="0.25">
      <c r="A5" s="16"/>
      <c r="B5" s="16"/>
    </row>
    <row r="6" spans="1:11" ht="16.5" customHeight="1" x14ac:dyDescent="0.25">
      <c r="A6" s="15"/>
      <c r="B6" s="15"/>
      <c r="D6" s="117" t="s">
        <v>7380</v>
      </c>
      <c r="E6" s="117"/>
      <c r="F6" s="117"/>
      <c r="G6" s="117"/>
      <c r="H6" s="117"/>
      <c r="I6" s="117"/>
      <c r="J6" s="117"/>
      <c r="K6" s="117"/>
    </row>
    <row r="7" spans="1:11" ht="16.5" customHeight="1" x14ac:dyDescent="0.25">
      <c r="A7" s="22" t="s">
        <v>1243</v>
      </c>
      <c r="B7" s="106" t="s">
        <v>7378</v>
      </c>
      <c r="D7" s="118"/>
      <c r="E7" s="118"/>
      <c r="F7" s="118"/>
      <c r="G7" s="118"/>
      <c r="H7" s="118"/>
      <c r="I7" s="118"/>
      <c r="J7" s="118"/>
      <c r="K7" s="118"/>
    </row>
    <row r="8" spans="1:11" ht="16.5" customHeight="1" x14ac:dyDescent="0.25">
      <c r="B8" s="14"/>
      <c r="D8" s="118"/>
      <c r="E8" s="118"/>
      <c r="F8" s="118"/>
      <c r="G8" s="118"/>
      <c r="H8" s="118"/>
      <c r="I8" s="118"/>
      <c r="J8" s="118"/>
      <c r="K8" s="118"/>
    </row>
    <row r="9" spans="1:11" ht="16.5" customHeight="1" x14ac:dyDescent="0.25">
      <c r="B9" s="93"/>
      <c r="D9" s="118"/>
      <c r="E9" s="118"/>
      <c r="F9" s="118"/>
      <c r="G9" s="118"/>
      <c r="H9" s="118"/>
      <c r="I9" s="118"/>
      <c r="J9" s="118"/>
      <c r="K9" s="118"/>
    </row>
    <row r="10" spans="1:11" ht="16.5" customHeight="1" x14ac:dyDescent="0.25">
      <c r="B10" s="93"/>
      <c r="D10" s="118"/>
      <c r="E10" s="118"/>
      <c r="F10" s="118"/>
      <c r="G10" s="118"/>
      <c r="H10" s="118"/>
      <c r="I10" s="118"/>
      <c r="J10" s="118"/>
      <c r="K10" s="118"/>
    </row>
    <row r="11" spans="1:11" ht="16.5" customHeight="1" x14ac:dyDescent="0.25">
      <c r="B11" s="25"/>
      <c r="D11" s="118"/>
      <c r="E11" s="118"/>
      <c r="F11" s="118"/>
      <c r="G11" s="118"/>
      <c r="H11" s="118"/>
      <c r="I11" s="118"/>
      <c r="J11" s="118"/>
      <c r="K11" s="118"/>
    </row>
    <row r="12" spans="1:11" ht="16.5" customHeight="1" x14ac:dyDescent="0.25">
      <c r="A12" s="13" t="s">
        <v>1007</v>
      </c>
      <c r="B12" s="7"/>
      <c r="D12" s="118"/>
      <c r="E12" s="118"/>
      <c r="F12" s="118"/>
      <c r="G12" s="118"/>
      <c r="H12" s="118"/>
      <c r="I12" s="118"/>
      <c r="J12" s="118"/>
      <c r="K12" s="118"/>
    </row>
    <row r="13" spans="1:11" ht="16.5" customHeight="1" x14ac:dyDescent="0.25">
      <c r="A13" s="26" t="s">
        <v>1003</v>
      </c>
      <c r="B13" s="95"/>
      <c r="C13" s="64">
        <f>IF(B13&lt;&gt;"",0,1)</f>
        <v>1</v>
      </c>
      <c r="D13" s="118"/>
      <c r="E13" s="118"/>
      <c r="F13" s="118"/>
      <c r="G13" s="118"/>
      <c r="H13" s="118"/>
      <c r="I13" s="118"/>
      <c r="J13" s="118"/>
      <c r="K13" s="118"/>
    </row>
    <row r="14" spans="1:11" ht="16.5" customHeight="1" x14ac:dyDescent="0.25">
      <c r="A14" s="26" t="s">
        <v>1004</v>
      </c>
      <c r="B14" s="72" t="str">
        <f>IF(B13="","",VLOOKUP(B13,KIBET_neu!$A$4:$AA$994,2,FALSE))</f>
        <v/>
      </c>
      <c r="D14" s="118"/>
      <c r="E14" s="118"/>
      <c r="F14" s="118"/>
      <c r="G14" s="118"/>
      <c r="H14" s="118"/>
      <c r="I14" s="118"/>
      <c r="J14" s="118"/>
      <c r="K14" s="118"/>
    </row>
    <row r="15" spans="1:11" ht="16.5" customHeight="1" x14ac:dyDescent="0.25">
      <c r="A15" s="26" t="s">
        <v>1005</v>
      </c>
      <c r="B15" s="73" t="str">
        <f>IF(B13="","",(VLOOKUP(B13,KIBET_neu!$A$4:$AA$994,10,FALSE)))</f>
        <v/>
      </c>
      <c r="D15" s="118"/>
      <c r="E15" s="118"/>
      <c r="F15" s="118"/>
      <c r="G15" s="118"/>
      <c r="H15" s="118"/>
      <c r="I15" s="118"/>
      <c r="J15" s="118"/>
      <c r="K15" s="118"/>
    </row>
    <row r="16" spans="1:11" ht="16.5" customHeight="1" x14ac:dyDescent="0.25">
      <c r="B16" s="18"/>
      <c r="D16" s="118"/>
      <c r="E16" s="118"/>
      <c r="F16" s="118"/>
      <c r="G16" s="118"/>
      <c r="H16" s="118"/>
      <c r="I16" s="118"/>
      <c r="J16" s="118"/>
      <c r="K16" s="118"/>
    </row>
    <row r="17" spans="1:11" ht="16.5" customHeight="1" x14ac:dyDescent="0.25">
      <c r="A17" s="26" t="s">
        <v>1244</v>
      </c>
      <c r="B17" s="73" t="str">
        <f>IF(B13="","",VLOOKUP(B13,KIBET_neu!$A$4:$AA$994,11,FALSE))</f>
        <v/>
      </c>
      <c r="D17" s="118"/>
      <c r="E17" s="118"/>
      <c r="F17" s="118"/>
      <c r="G17" s="118"/>
      <c r="H17" s="118"/>
      <c r="I17" s="118"/>
      <c r="J17" s="118"/>
      <c r="K17" s="118"/>
    </row>
    <row r="18" spans="1:11" ht="16.5" customHeight="1" x14ac:dyDescent="0.25">
      <c r="A18" s="26" t="s">
        <v>1245</v>
      </c>
      <c r="B18" s="73" t="str">
        <f>IF(B13="","",VLOOKUP(B13,KIBET_neu!$A$4:$N$994,4,FALSE))</f>
        <v/>
      </c>
      <c r="D18" s="118"/>
      <c r="E18" s="118"/>
      <c r="F18" s="118"/>
      <c r="G18" s="118"/>
      <c r="H18" s="118"/>
      <c r="I18" s="118"/>
      <c r="J18" s="118"/>
      <c r="K18" s="118"/>
    </row>
    <row r="19" spans="1:11" ht="16.5" customHeight="1" x14ac:dyDescent="0.25">
      <c r="A19" s="26" t="s">
        <v>1246</v>
      </c>
      <c r="B19" s="73" t="str">
        <f>IF(B13="","",VLOOKUP(B13,KIBET_neu!$A$4:$AA$994,12,FALSE))</f>
        <v/>
      </c>
      <c r="D19" s="118"/>
      <c r="E19" s="118"/>
      <c r="F19" s="118"/>
      <c r="G19" s="118"/>
      <c r="H19" s="118"/>
      <c r="I19" s="118"/>
      <c r="J19" s="118"/>
      <c r="K19" s="118"/>
    </row>
    <row r="20" spans="1:11" ht="16.5" customHeight="1" x14ac:dyDescent="0.25">
      <c r="A20" s="27"/>
      <c r="B20" s="21"/>
      <c r="D20" s="118"/>
      <c r="E20" s="118"/>
      <c r="F20" s="118"/>
      <c r="G20" s="118"/>
      <c r="H20" s="118"/>
      <c r="I20" s="118"/>
      <c r="J20" s="118"/>
      <c r="K20" s="118"/>
    </row>
    <row r="21" spans="1:11" ht="16.5" customHeight="1" x14ac:dyDescent="0.25">
      <c r="A21" s="22" t="s">
        <v>1207</v>
      </c>
      <c r="B21" s="18"/>
      <c r="D21" s="118"/>
      <c r="E21" s="118"/>
      <c r="F21" s="118"/>
      <c r="G21" s="118"/>
      <c r="H21" s="118"/>
      <c r="I21" s="118"/>
      <c r="J21" s="118"/>
      <c r="K21" s="118"/>
    </row>
    <row r="22" spans="1:11" ht="16.5" customHeight="1" x14ac:dyDescent="0.25">
      <c r="A22" s="26" t="s">
        <v>1006</v>
      </c>
      <c r="B22" s="73" t="str">
        <f>IF(B13="","",VLOOKUP(B13,KIBET_neu!$A$4:$AA$994,19,FALSE))</f>
        <v/>
      </c>
      <c r="D22" s="118"/>
      <c r="E22" s="118"/>
      <c r="F22" s="118"/>
      <c r="G22" s="118"/>
      <c r="H22" s="118"/>
      <c r="I22" s="118"/>
      <c r="J22" s="118"/>
      <c r="K22" s="118"/>
    </row>
    <row r="23" spans="1:11" ht="16.5" customHeight="1" x14ac:dyDescent="0.25">
      <c r="A23" s="26" t="s">
        <v>1260</v>
      </c>
      <c r="B23" s="18" t="str">
        <f>IF(B13="","",VLOOKUP(B13,KIBET_neu!$A$4:$AA$994,5,FALSE))</f>
        <v/>
      </c>
      <c r="D23" s="118"/>
      <c r="E23" s="118"/>
      <c r="F23" s="118"/>
      <c r="G23" s="118"/>
      <c r="H23" s="118"/>
      <c r="I23" s="118"/>
      <c r="J23" s="118"/>
      <c r="K23" s="118"/>
    </row>
    <row r="24" spans="1:11" ht="16.5" customHeight="1" x14ac:dyDescent="0.25">
      <c r="A24" s="26" t="s">
        <v>1437</v>
      </c>
      <c r="B24" s="73" t="str">
        <f>IF(B13="","",VLOOKUP(B13,KIBET_neu!$A$4:$AA$994,25,FALSE))</f>
        <v/>
      </c>
      <c r="D24" s="118"/>
      <c r="E24" s="118"/>
      <c r="F24" s="118"/>
      <c r="G24" s="118"/>
      <c r="H24" s="118"/>
      <c r="I24" s="118"/>
      <c r="J24" s="118"/>
      <c r="K24" s="118"/>
    </row>
    <row r="25" spans="1:11" ht="16.5" customHeight="1" x14ac:dyDescent="0.25">
      <c r="A25" s="26" t="s">
        <v>1247</v>
      </c>
      <c r="B25" s="74" t="str">
        <f>IF(B13="","",VLOOKUP(B13,KIBET_neu!$A$4:$AA$994,15,FALSE))</f>
        <v/>
      </c>
      <c r="C25" s="64">
        <f>IF(B25&lt;&gt;"",0,1)</f>
        <v>1</v>
      </c>
      <c r="D25" s="118"/>
      <c r="E25" s="118"/>
      <c r="F25" s="118"/>
      <c r="G25" s="118"/>
      <c r="H25" s="118"/>
      <c r="I25" s="118"/>
      <c r="J25" s="118"/>
      <c r="K25" s="118"/>
    </row>
    <row r="26" spans="1:11" ht="16.5" customHeight="1" x14ac:dyDescent="0.25">
      <c r="A26" s="26" t="s">
        <v>1248</v>
      </c>
      <c r="B26" s="73" t="str">
        <f>IF(B13="","",VLOOKUP(B13,KIBET_neu!$A$4:$AA$994,20,FALSE))</f>
        <v/>
      </c>
      <c r="C26" s="64">
        <f>IF(B26&lt;&gt;"",0,1)</f>
        <v>1</v>
      </c>
      <c r="D26" s="118"/>
      <c r="E26" s="118"/>
      <c r="F26" s="118"/>
      <c r="G26" s="118"/>
      <c r="H26" s="118"/>
      <c r="I26" s="118"/>
      <c r="J26" s="118"/>
      <c r="K26" s="118"/>
    </row>
    <row r="27" spans="1:11" ht="16.5" customHeight="1" x14ac:dyDescent="0.25">
      <c r="A27" s="26" t="s">
        <v>1874</v>
      </c>
      <c r="B27" s="73" t="str">
        <f>IF(B13="","",VLOOKUP(B13,KIBET_neu!$A$4:$AA$994,26,FALSE))</f>
        <v/>
      </c>
      <c r="D27" s="118"/>
      <c r="E27" s="118"/>
      <c r="F27" s="118"/>
      <c r="G27" s="118"/>
      <c r="H27" s="118"/>
      <c r="I27" s="118"/>
      <c r="J27" s="118"/>
      <c r="K27" s="118"/>
    </row>
    <row r="28" spans="1:11" ht="16.5" customHeight="1" x14ac:dyDescent="0.25">
      <c r="A28" s="26" t="s">
        <v>1875</v>
      </c>
      <c r="B28" s="96"/>
      <c r="D28" s="118"/>
      <c r="E28" s="118"/>
      <c r="F28" s="118"/>
      <c r="G28" s="118"/>
      <c r="H28" s="118"/>
      <c r="I28" s="118"/>
      <c r="J28" s="118"/>
      <c r="K28" s="118"/>
    </row>
    <row r="29" spans="1:11" ht="16.5" customHeight="1" x14ac:dyDescent="0.25">
      <c r="B29" s="18"/>
      <c r="D29" s="118"/>
      <c r="E29" s="118"/>
      <c r="F29" s="118"/>
      <c r="G29" s="118"/>
      <c r="H29" s="118"/>
      <c r="I29" s="118"/>
      <c r="J29" s="118"/>
      <c r="K29" s="118"/>
    </row>
    <row r="30" spans="1:11" ht="36.75" customHeight="1" x14ac:dyDescent="0.25">
      <c r="A30" s="13" t="s">
        <v>1324</v>
      </c>
      <c r="B30" s="19"/>
      <c r="D30" s="118"/>
      <c r="E30" s="118"/>
      <c r="F30" s="118"/>
      <c r="G30" s="118"/>
      <c r="H30" s="118"/>
      <c r="I30" s="118"/>
      <c r="J30" s="118"/>
      <c r="K30" s="118"/>
    </row>
    <row r="31" spans="1:11" ht="16.5" customHeight="1" x14ac:dyDescent="0.25">
      <c r="A31" s="109" t="s">
        <v>1586</v>
      </c>
      <c r="B31" s="97"/>
      <c r="D31" s="68"/>
    </row>
    <row r="32" spans="1:11" ht="16.5" customHeight="1" x14ac:dyDescent="0.25">
      <c r="A32" s="109" t="s">
        <v>1326</v>
      </c>
      <c r="B32" s="110"/>
    </row>
    <row r="33" spans="1:4" ht="16.5" customHeight="1" x14ac:dyDescent="0.25">
      <c r="A33" s="14" t="s">
        <v>1406</v>
      </c>
      <c r="B33" s="98"/>
    </row>
    <row r="34" spans="1:4" ht="16.5" customHeight="1" x14ac:dyDescent="0.25">
      <c r="A34" s="14" t="s">
        <v>1325</v>
      </c>
      <c r="B34" s="98"/>
    </row>
    <row r="35" spans="1:4" s="26" customFormat="1" ht="16.5" customHeight="1" x14ac:dyDescent="0.25">
      <c r="B35" s="62"/>
    </row>
    <row r="36" spans="1:4" s="26" customFormat="1" ht="16.5" customHeight="1" x14ac:dyDescent="0.25">
      <c r="A36" s="26" t="s">
        <v>1409</v>
      </c>
      <c r="B36" s="94"/>
      <c r="D36" s="22" t="str">
        <f>IF(B36="nein","Vielen Dank, bitte scrollen Sie bis zum Ende des Formulares!","")</f>
        <v/>
      </c>
    </row>
    <row r="37" spans="1:4" s="26" customFormat="1" ht="16.5" customHeight="1" x14ac:dyDescent="0.25">
      <c r="B37" s="18"/>
    </row>
    <row r="38" spans="1:4" s="26" customFormat="1" ht="16.5" customHeight="1" x14ac:dyDescent="0.25">
      <c r="A38" s="42" t="str">
        <f>IF(B36="Angabe einer weiteren Stützkraft","Name der 2. Stützkraft:",
IF(B36="Änderung Wochenstunden","Angabe der Änderung für "&amp;B31&amp;"",
""))</f>
        <v/>
      </c>
      <c r="B38" s="66"/>
    </row>
    <row r="39" spans="1:4" ht="16.5" customHeight="1" x14ac:dyDescent="0.25">
      <c r="A39" s="26" t="str">
        <f>IF(OR(B36="nein",B36=""),"","Stützkraft herangezogen für Wochenstunden:")</f>
        <v/>
      </c>
      <c r="B39" s="63"/>
    </row>
    <row r="40" spans="1:4" ht="16.5" customHeight="1" x14ac:dyDescent="0.25">
      <c r="A40" s="26" t="str">
        <f>IF(OR(B36="nein",B36=""),"","Stützkraft herangezogen von:")</f>
        <v/>
      </c>
      <c r="B40" s="98"/>
    </row>
    <row r="41" spans="1:4" ht="16.5" customHeight="1" x14ac:dyDescent="0.25">
      <c r="A41" s="26" t="str">
        <f>IF(OR(B36="nein",B36=""),"","Stützktraft herangezogen bis:")</f>
        <v/>
      </c>
      <c r="B41" s="98"/>
    </row>
    <row r="42" spans="1:4" s="26" customFormat="1" ht="16.5" customHeight="1" x14ac:dyDescent="0.25">
      <c r="B42" s="18"/>
    </row>
    <row r="43" spans="1:4" s="26" customFormat="1" ht="16.5" customHeight="1" x14ac:dyDescent="0.25">
      <c r="A43" s="26" t="str">
        <f>IF(OR(B36="nein",B36=""),"","weitere Eingabe?")</f>
        <v/>
      </c>
      <c r="B43" s="94"/>
      <c r="D43" s="22" t="str">
        <f>IF(B43="nein","Vielen Dank, bitte scrollen Sie bis zum Ende des Formulares!","")</f>
        <v/>
      </c>
    </row>
    <row r="44" spans="1:4" s="26" customFormat="1" ht="16.5" customHeight="1" x14ac:dyDescent="0.25">
      <c r="B44" s="18"/>
    </row>
    <row r="45" spans="1:4" s="26" customFormat="1" ht="16.5" customHeight="1" x14ac:dyDescent="0.25">
      <c r="A45" s="42" t="str">
        <f>IF(AND(B43="Änderung Wochenstunden",A38="Angabe der Änderung für "&amp;B31&amp;""),A38,
IF(AND(B43="Änderung Wochenstunden",A38="Name der 2. Stützkraft:"),"Angabe der Änderung für "&amp;B38&amp;"",
IF(AND(B43="Angabe einer weiteren Stützkraft",A38="Name der 2. Stützkraft:"),"Name der 3. Stützkraft:",
IF(AND(B43="Angabe einer weiteren Stützkraft",A38="Angabe der Änderung für "&amp;B31&amp;""),"Name der 2. Stützkraft:",
""))))</f>
        <v/>
      </c>
      <c r="B45" s="66"/>
    </row>
    <row r="46" spans="1:4" ht="16.5" customHeight="1" x14ac:dyDescent="0.25">
      <c r="A46" s="26" t="str">
        <f>IF(OR(B43="nein",B43=""),"","Stützkraft herangezogen für Wochenstunden:")</f>
        <v/>
      </c>
      <c r="B46" s="63"/>
    </row>
    <row r="47" spans="1:4" ht="16.5" customHeight="1" x14ac:dyDescent="0.25">
      <c r="A47" s="26" t="str">
        <f>IF(OR(B43="nein",B43=""),"","Stützkraft herangezogen von:")</f>
        <v/>
      </c>
      <c r="B47" s="98"/>
    </row>
    <row r="48" spans="1:4" ht="16.5" customHeight="1" x14ac:dyDescent="0.25">
      <c r="A48" s="26" t="str">
        <f>IF(OR(B43="nein",B43=""),"","Stützktraft herangezogen bis:")</f>
        <v/>
      </c>
      <c r="B48" s="98"/>
    </row>
    <row r="49" spans="1:4" s="26" customFormat="1" ht="16.5" customHeight="1" x14ac:dyDescent="0.25">
      <c r="B49" s="18"/>
    </row>
    <row r="50" spans="1:4" s="26" customFormat="1" ht="16.5" customHeight="1" x14ac:dyDescent="0.25">
      <c r="A50" s="26" t="str">
        <f>IF(OR(B43="nein",B43=""),"","weitere Eingabe?")</f>
        <v/>
      </c>
      <c r="B50" s="94"/>
      <c r="D50" s="22" t="str">
        <f>IF(B50="nein","Vielen Dank, bitte scrollen Sie bis zum Ende des Formulares!","")</f>
        <v/>
      </c>
    </row>
    <row r="51" spans="1:4" s="26" customFormat="1" ht="16.5" customHeight="1" x14ac:dyDescent="0.25">
      <c r="B51" s="18"/>
    </row>
    <row r="52" spans="1:4" s="26" customFormat="1" ht="16.5" customHeight="1" x14ac:dyDescent="0.25">
      <c r="A52" s="42" t="str">
        <f>IF(AND(B50="Änderung Wochenstunden",A45="Name der 2. Stützkraft:"),"Angabe der Änderung für "&amp;B45&amp;"",
IF(AND(B50="Änderung Wochenstunden",A45="Name der 3. Stützkraft:"),"Angabe der Änderung für "&amp;B45&amp;"",
IF(AND(B50="Änderung Wochenstunden",A45="Angabe der Änderung für "&amp;B31&amp;""),A45,
IF(AND(B50="Änderung Wochenstunden",A45="Angabe der Änderung für "&amp;B38&amp;""),A45,
IF(AND(B50="Angabe einer weiteren Stützkraft",A45="Name der 2. Stützkraft:"),"Name der 3. Stützkraf:",
IF(AND(B50="Angabe einer weiteren Stützkraft",A45="Name der 3. Stützkraft:"),"Name der 4. Stützkraft:",
IF(AND(B50="Angabe einer weiteren Stützkraft",A45="Angabe der Änderung für "&amp;B31&amp;""),"Name der 2. Stützkraft:",
IF(AND(B50="Angabe einer weiteren Stützkraft",A45="Angabe der Änderung für "&amp;B38&amp;""),"Name der 3. Stützkraft:",""))))))))</f>
        <v/>
      </c>
      <c r="B52" s="66"/>
    </row>
    <row r="53" spans="1:4" ht="16.5" customHeight="1" x14ac:dyDescent="0.25">
      <c r="A53" s="26" t="str">
        <f>IF(OR(B50="nein",B50=""),"","Stützkraft herangezogen für Wochenstunden:")</f>
        <v/>
      </c>
      <c r="B53" s="63"/>
    </row>
    <row r="54" spans="1:4" ht="16.5" customHeight="1" x14ac:dyDescent="0.25">
      <c r="A54" s="26" t="str">
        <f>IF(OR(B50="nein",B50=""),"","Stützkraft herangezogen von:")</f>
        <v/>
      </c>
      <c r="B54" s="98"/>
    </row>
    <row r="55" spans="1:4" ht="16.5" customHeight="1" x14ac:dyDescent="0.25">
      <c r="A55" s="26" t="str">
        <f>IF(OR(B50="nein",B50=""),"","Stützktraft herangezogen bis:")</f>
        <v/>
      </c>
      <c r="B55" s="98"/>
    </row>
    <row r="56" spans="1:4" s="26" customFormat="1" ht="16.5" customHeight="1" x14ac:dyDescent="0.25">
      <c r="B56" s="18"/>
    </row>
    <row r="57" spans="1:4" s="26" customFormat="1" ht="16.5" customHeight="1" x14ac:dyDescent="0.25">
      <c r="A57" s="26" t="str">
        <f>IF(OR(B50="nein",B50=""),"","weitere Eingabe?")</f>
        <v/>
      </c>
      <c r="B57" s="94"/>
      <c r="D57" s="22" t="str">
        <f>IF(B57="nein","Vielen Dank, bitte scrollen Sie bis zum Ende des Formulares!","")</f>
        <v/>
      </c>
    </row>
    <row r="58" spans="1:4" s="26" customFormat="1" ht="16.5" customHeight="1" x14ac:dyDescent="0.25">
      <c r="B58" s="18"/>
    </row>
    <row r="59" spans="1:4" s="26" customFormat="1" ht="16.5" customHeight="1" x14ac:dyDescent="0.25">
      <c r="A59" s="42" t="str">
        <f>IF(AND(B57="Änderung Wochenstunden",A52="Name der 2. Stützkraft:"),"Angabe der Änderung für "&amp;B52&amp;"",
IF(AND(B57="Änderung Wochenstunden",A52="Name der 3. Stützkraft:"),"Angabe der Änderung für "&amp;B52&amp;"",
IF(AND(B57="Änderung Wochenstunden",A52="Name der 4. Stützkraft:"),"Angabe der Änderung für "&amp;B52&amp;"",
IF(AND(B57="Änderung Wochenstunden",A52="Angabe der Änderung für "&amp;B31&amp;""),A52,
IF(AND(B57="Änderung Wochenstunden",A52="Angabe der Änderung für "&amp;B38&amp;""),A52,
IF(AND(B57="Änderung Wochenstunden",A52="Angabe der Änderung für "&amp;B45&amp;""),A52,
IF(AND(B57="Angabe einer weiteren Stützkraft",A52="Name der 2. Stützkraft:"),"Name der 3. Stützkraft:",
IF(AND(B57="Angabe einer weiteren Stützkraft",A52="Name der 3. Stützkraft:"),"Name der 4. Stützkraft:",
IF(AND(B57="Angabe einer weiteren Stützkraft",A52="Name der 4. Stützkraft:"),"Name der 5. Stützkraft:",
IF(AND(B57="Angabe einer weiteren Stützkraft",A52="Angabe der Änderung für "&amp;B31&amp;""),"Name der 2. Stützkraft:",
IF(AND(B57="Angabe einer weiteren Stützkraft",A52="Angabe der Änderung für "&amp;B38&amp;""),"Name der 3. Stützkraft:",
IF(AND(B57="Angabe einer weiteren Stützkraft",A52="Angabe der Änderung für "&amp;B45&amp;""),"Name der 4. Stützkraft:",
""))))))))))))</f>
        <v/>
      </c>
      <c r="B59" s="66"/>
    </row>
    <row r="60" spans="1:4" ht="16.5" customHeight="1" x14ac:dyDescent="0.25">
      <c r="A60" s="26" t="str">
        <f>IF(OR(B57="nein",B57=""),"","Stützkraft herangezogen für Wochenstunden:")</f>
        <v/>
      </c>
      <c r="B60" s="63"/>
    </row>
    <row r="61" spans="1:4" ht="16.5" customHeight="1" x14ac:dyDescent="0.25">
      <c r="A61" s="26" t="str">
        <f>IF(OR(B57="nein",B57=""),"","Stützkraft herangezogen von:")</f>
        <v/>
      </c>
      <c r="B61" s="98"/>
    </row>
    <row r="62" spans="1:4" ht="16.5" customHeight="1" x14ac:dyDescent="0.25">
      <c r="A62" s="26" t="str">
        <f>IF(OR(B57="nein",B57=""),"","Stützktraft herangezogen bis:")</f>
        <v/>
      </c>
      <c r="B62" s="98"/>
    </row>
    <row r="63" spans="1:4" s="26" customFormat="1" ht="16.5" customHeight="1" x14ac:dyDescent="0.25">
      <c r="B63" s="18"/>
    </row>
    <row r="64" spans="1:4" s="26" customFormat="1" ht="16.5" customHeight="1" x14ac:dyDescent="0.25">
      <c r="A64" s="26" t="str">
        <f>IF(OR(B57="nein",B57=""),"","weitere Eingabe?")</f>
        <v/>
      </c>
      <c r="B64" s="94"/>
      <c r="D64" s="22" t="str">
        <f>IF(B64="nein","Vielen Dank, bitte scrollen Sie bis zum Ende des Formulares!","")</f>
        <v/>
      </c>
    </row>
    <row r="65" spans="1:4" s="26" customFormat="1" ht="16.5" customHeight="1" x14ac:dyDescent="0.25">
      <c r="B65" s="18"/>
    </row>
    <row r="66" spans="1:4" s="26" customFormat="1" ht="16.5" customHeight="1" x14ac:dyDescent="0.25">
      <c r="A66" s="42" t="str">
        <f>IF(AND(B64="Änderung Wochenstunden",A59="Name der 2. Stützkraft:"),"Angabe der Änderung für "&amp;B59&amp;"",
IF(AND(B64="Änderung Wochenstunden",A59="Name der 3. Stützkraft:"),"Angabe der Änderung für "&amp;B59&amp;"",
IF(AND(B64="Änderung Wochenstunden",A59="Name der 4. Stützkraft:"),"Angabe der Änderung für "&amp;B59&amp;"",
IF(AND(B64="Änderung Wochenstunden",A59="Name der 5. Stützkraft:"),"Angabe der Änderung für "&amp;B59&amp;"",
IF(AND(B64="Änderung Wochenstunden",A59="Angabe der Änderung für "&amp;B31&amp;""),A59,
IF(AND(B64="Änderung Wochenstunden",A59="Angabe der Änderung für "&amp;B38&amp;""),A59,
IF(AND(B64="Änderung Wochenstunden",A59="Angabe der Änderung für "&amp;B45&amp;""),A59,
IF(AND(B64="Änderung Wochenstunden",A59="Angabe der Änderung für "&amp;B52&amp;""),A59,
IF(AND(B64="Angabe einer weiteren Stützkraft",A59="Name der 2. Stützkraft:"),"Name der 3. Stützkraft:",
IF(AND(B64="Angabe einer weiteren Stützkraft",A59="Name der 3. Stützkraft:"),"Name der 4. Stützkraft:",
IF(AND(B64="Angabe einer weiteren Stützkraft",A59="Name der 4. Stützkraft:"),"Name der 5. Stützkraft:",
IF(AND(B64="Angabe einer weiteren Stützkraft",A59="Name der 5. Stützkraft:"),"Name der 6. Stützkraft:",
IF(AND(B64="Angabe einer weiteren Stützkraft",A59="Angabe der Änderung für "&amp;B31&amp;""),"Name der 2. Stützkraft:",
IF(AND(B64="Angabe einer weiteren Stützkraft",A59="Angabe der Änderung für "&amp;B38&amp;""),"Name der 3. Stützkraft:",
IF(AND(B64="Angabe einer weiteren Stützkraft",A59="Angabe der Änderung für "&amp;B45&amp;""),"Name der 4. Stützkraft:",
IF(AND(B64="Angabe einer weiteren Stützkraft",A59="Angabe der Änderung für "&amp;B52&amp;""),"Name der 5. Stützkraft:",
""))))))))))))))))</f>
        <v/>
      </c>
      <c r="B66" s="66"/>
    </row>
    <row r="67" spans="1:4" ht="16.5" customHeight="1" x14ac:dyDescent="0.25">
      <c r="A67" s="26" t="str">
        <f>IF(OR(B64="nein",B64=""),"","Stützkraft herangezogen für Wochenstunden:")</f>
        <v/>
      </c>
      <c r="B67" s="63"/>
    </row>
    <row r="68" spans="1:4" ht="16.5" customHeight="1" x14ac:dyDescent="0.25">
      <c r="A68" s="26" t="str">
        <f>IF(OR(B64="nein",B64=""),"","Stützkraft herangezogen von:")</f>
        <v/>
      </c>
      <c r="B68" s="98"/>
    </row>
    <row r="69" spans="1:4" ht="16.5" customHeight="1" x14ac:dyDescent="0.25">
      <c r="A69" s="26" t="str">
        <f>IF(OR(B64="nein",B64=""),"","Stützktraft herangezogen bis:")</f>
        <v/>
      </c>
      <c r="B69" s="98"/>
    </row>
    <row r="70" spans="1:4" s="26" customFormat="1" ht="16.5" customHeight="1" x14ac:dyDescent="0.25">
      <c r="B70" s="18"/>
    </row>
    <row r="71" spans="1:4" s="26" customFormat="1" ht="16.5" customHeight="1" x14ac:dyDescent="0.25">
      <c r="A71" s="26" t="str">
        <f>IF(OR(B64="nein",B64=""),"","weitere Eingabe?")</f>
        <v/>
      </c>
      <c r="B71" s="94"/>
      <c r="D71" s="22" t="str">
        <f>IF(B71="nein","Vielen Dank, bitte scrollen Sie bis zum Ende des Formulares!","")</f>
        <v/>
      </c>
    </row>
    <row r="72" spans="1:4" s="26" customFormat="1" ht="16.5" customHeight="1" x14ac:dyDescent="0.25">
      <c r="B72" s="18"/>
    </row>
    <row r="73" spans="1:4" s="26" customFormat="1" ht="16.5" customHeight="1" x14ac:dyDescent="0.25">
      <c r="A73" s="42" t="str">
        <f>IF(AND(B71="Änderung Wochenstunden",A66="Name der 2. Stützkraft:"),"Angabe der Änderung für "&amp;B66&amp;"",
IF(AND(B71="Änderung Wochenstunden",A66="Name der 3. Stützkraft:"),"Angabe der Änderung für "&amp;B66&amp;"",
IF(AND(B71="Änderung Wochenstunden",A66="Name der 4. Stützkraft:"),"Angabe der Änderung für "&amp;B66&amp;"",
IF(AND(B71="Änderung Wochenstunden",A66="Name der 5. Stützkraft:"),"Angabe der Änderung für "&amp;B66&amp;"",
IF(AND(B71="Änderung Wochenstunden",A66="Name der 6. Stützkraft:"),"Angabe der Änderung für "&amp;B66&amp;"",
IF(AND(B71="Änderung Wochenstunden",A66="Angabe der Änderung für "&amp;B31&amp;""),A66,
IF(AND(B71="Änderung Wochenstunden",A66="Angabe der Änderung für "&amp;B38&amp;""),A66,
IF(AND(B71="Änderung Wochenstunden",A66="Angabe der Änderung für "&amp;B45&amp;""),A66,
IF(AND(B71="Änderung Wochenstunden",A66="Angabe der Änderung für "&amp;B52&amp;""),A66,
IF(AND(B71="Änderung Wochenstunden",A66="Angabe der Änderung für "&amp;B59&amp;""),A66,
IF(AND(B71="Angabe einer weiteren Stützkraft",A66="Name der 2. Stützkraft:"),"Name der 3. Stützkraft:",
IF(AND(B71="Angabe einer weiteren Stützkraft",A66="Name der 3. Stützkraft:"),"Name der 4. Stützkraft:",
IF(AND(B71="Angabe einer weiteren Stützkraft",A66="Name der 4. Stützkraft:"),"Name der 5. Stützkraft:",
IF(AND(B71="Angabe einer weiteren Stützkraft",A66="Name der 5. Stützkraft:"),"Name der 6. Stützkraft:",
IF(AND(B71="Angabe einer weiteren Stützkraft",A66="Name der 6. Stützkraft:"),"Name der 7. Stützkraft:",
IF(AND(B71="Angabe einer weiteren Stützkraft",A66="Angabe der Änderung für "&amp;B31&amp;""),"Name der 2. Stützkraft:",
IF(AND(B71="Angabe einer weiteren Stützkraft",A66="Angabe der Änderung für "&amp;B38&amp;""),"Name der 3. Stützkraft:",
IF(AND(B71="Angabe einer weiteren Stützkraft",A66="Angabe der Änderung für "&amp;B45&amp;""),"Name der 4. Stützkraft:",
IF(AND(B71="Angabe einer weiteren Stützkraft",A66="Angabe der Änderung für "&amp;B52&amp;""),"Name der 5. Stützkraft:",
IF(AND(B71="Angabe einer weiteren Stützkraft",A66="Angabe der Änderung für "&amp;B59&amp;""),"Name der 6. Stützkraft:",
""))))))))))))))))))))</f>
        <v/>
      </c>
      <c r="B73" s="66"/>
    </row>
    <row r="74" spans="1:4" ht="16.5" customHeight="1" x14ac:dyDescent="0.25">
      <c r="A74" s="26" t="str">
        <f>IF(OR(B71="nein",B71=""),"","Stützkraft herangezogen für Wochenstunden:")</f>
        <v/>
      </c>
      <c r="B74" s="63"/>
    </row>
    <row r="75" spans="1:4" ht="16.5" customHeight="1" x14ac:dyDescent="0.25">
      <c r="A75" s="26" t="str">
        <f>IF(OR(B71="nein",B71=""),"","Stützkraft herangezogen von:")</f>
        <v/>
      </c>
      <c r="B75" s="98"/>
    </row>
    <row r="76" spans="1:4" ht="16.5" customHeight="1" x14ac:dyDescent="0.25">
      <c r="A76" s="26" t="str">
        <f>IF(OR(B71="nein",B71=""),"","Stützktraft herangezogen bis:")</f>
        <v/>
      </c>
      <c r="B76" s="98"/>
    </row>
    <row r="77" spans="1:4" s="26" customFormat="1" ht="16.5" customHeight="1" x14ac:dyDescent="0.25">
      <c r="B77" s="18"/>
    </row>
    <row r="78" spans="1:4" s="26" customFormat="1" ht="16.5" customHeight="1" x14ac:dyDescent="0.25">
      <c r="A78" s="26" t="str">
        <f>IF(OR(B71="nein",B71=""),"","weitere Eingabe?")</f>
        <v/>
      </c>
      <c r="B78" s="94"/>
      <c r="D78" s="22" t="str">
        <f>IF(B78="nein","Vielen Dank, bitte scrollen Sie bis zum Ende des Formulares!","")</f>
        <v/>
      </c>
    </row>
    <row r="79" spans="1:4" s="26" customFormat="1" ht="16.5" customHeight="1" x14ac:dyDescent="0.25">
      <c r="B79" s="18"/>
    </row>
    <row r="80" spans="1:4" s="26" customFormat="1" ht="16.5" customHeight="1" x14ac:dyDescent="0.25">
      <c r="A80" s="42" t="str">
        <f>IF(AND(B78="Änderung Wochenstunden",A73="Name der 2. Stützkraft:"),"Angabe der Änderung für "&amp;B73&amp;"",
IF(AND(B78="Änderung Wochenstunden",A73="Name der 3. Stützkraft:"),"Angabe der Änderung für "&amp;B73&amp;"",
IF(AND(B78="Änderung Wochenstunden",A73="Name der 4. Stützkraft:"),"Angabe der Änderung für "&amp;B73&amp;"",
IF(AND(B78="Änderung Wochenstunden",A73="Name der 5. Stützkraft:"),"Angabe der Änderung für "&amp;B73&amp;"",
IF(AND(B78="Änderung Wochenstunden",A73="Name der 6. Stützkraft:"),"Angabe der Änderung für "&amp;B73&amp;"",
IF(AND(B78="Änderung Wochenstunden",A73="Name der 7. Stützkraft:"),"Angabe der Änderung für "&amp;B73&amp;"",
IF(AND(B78="Änderung Wochenstunden",A73="Angabe der Änderung für "&amp;B31&amp;""),A73,
IF(AND(B78="Änderung Wochenstunden",A73="Angabe der Änderung für "&amp;B38&amp;""),A73,
IF(AND(B78="Änderung Wochenstunden",A73="Angabe der Änderung für "&amp;B45&amp;""),A73,
IF(AND(B78="Änderung Wochenstunden",A73="Angabe der Änderung für "&amp;B52&amp;""),A73,
IF(AND(B78="Änderung Wochenstunden",A73="Angabe der Änderung für "&amp;B59&amp;""),A73,
IF(AND(B78="Änderung Wochenstunden",A73="Angabe der Änderung für "&amp;B66&amp;""),A73,
IF(AND(B78="Angabe einer weiteren Stützkraft",A73="Name der 2. Stützkraft:"),"Name der 3. Stützkraft:",
IF(AND(B78="Angabe einer weiteren Stützkraft",A73="Name der 3. Stützkraft:"),"Name der 4. Stützkraft:",
IF(AND(B78="Angabe einer weiteren Stützkraft",A73="Name der 4. Stützkraft:"),"Name der 5. Stützkraft:",
IF(AND(B78="Angabe einer weiteren Stützkraft",A73="Name der 5. Stützkraft:"),"Name der 6. Stützkraft:",
IF(AND(B78="Angabe einer weiteren Stützkraft",A73="Name der 6. Stützkraft:"),"Name der 7. Stützkraft:",
IF(AND(B78="Angabe einer weiteren Stützkraft",A73="Name der 7. Stützkraft:"),"Name der 8. Stützkraft:",
IF(AND(B78="Angabe einer weiteren Stützkraft",A73="Angabe der Änderung für "&amp;B31&amp;""),"Name der 2. Stützkraft:",
IF(AND(B78="Angabe einer weiteren Stützkraft",A73="Angabe der Änderung für "&amp;B38&amp;""),"Name der 3. Stützkraft:",
IF(AND(B78="Angabe einer weiteren Stützkraft",A73="Angabe der Änderung für "&amp;B45&amp;""),"Name der 4. Stützkraft:",
IF(AND(B78="Angabe einer weiteren Stützkraft",A73="Angabe der Änderung für "&amp;B52&amp;""),"Name der 5. Stützkraft:",
IF(AND(B78="Angabe einer weiteren Stützkraft",A73="Angabe der Änderung für "&amp;B59&amp;""),"Name der 6. Stützkraft:",
IF(AND(B78="Angabe einer weiteren Stützkraft",A73="Angabe der Änderung für "&amp;B66&amp;""),"Name der 7. Stützkraft:",
""))))))))))))))))))))))))</f>
        <v/>
      </c>
      <c r="B80" s="66"/>
    </row>
    <row r="81" spans="1:4" ht="16.5" customHeight="1" x14ac:dyDescent="0.25">
      <c r="A81" s="26" t="str">
        <f>IF(OR(B78="nein",B78=""),"","Stützkraft herangezogen für Wochenstunden:")</f>
        <v/>
      </c>
      <c r="B81" s="63"/>
    </row>
    <row r="82" spans="1:4" ht="16.5" customHeight="1" x14ac:dyDescent="0.25">
      <c r="A82" s="26" t="str">
        <f>IF(OR(B78="nein",B78=""),"","Stützkraft herangezogen von:")</f>
        <v/>
      </c>
      <c r="B82" s="61"/>
    </row>
    <row r="83" spans="1:4" ht="16.5" customHeight="1" x14ac:dyDescent="0.25">
      <c r="A83" s="26" t="str">
        <f>IF(OR(B78="nein",B78=""),"","Stützktraft herangezogen bis:")</f>
        <v/>
      </c>
      <c r="B83" s="61"/>
    </row>
    <row r="84" spans="1:4" s="26" customFormat="1" ht="16.5" customHeight="1" x14ac:dyDescent="0.25">
      <c r="B84" s="18"/>
    </row>
    <row r="85" spans="1:4" s="26" customFormat="1" ht="16.5" customHeight="1" x14ac:dyDescent="0.25">
      <c r="A85" s="26" t="str">
        <f>IF(OR(B78="nein",B78=""),"","weitere Eingabe?")</f>
        <v/>
      </c>
      <c r="B85" s="94"/>
      <c r="D85" s="22" t="str">
        <f>IF(B85="nein","Vielen Dank, bitte scrollen Sie bis zum Ende des Formulares!","")</f>
        <v/>
      </c>
    </row>
    <row r="86" spans="1:4" s="26" customFormat="1" ht="16.5" customHeight="1" x14ac:dyDescent="0.25">
      <c r="B86" s="18"/>
    </row>
    <row r="87" spans="1:4" s="26" customFormat="1" ht="16.5" customHeight="1" x14ac:dyDescent="0.25">
      <c r="A87" s="42" t="str">
        <f>IF(AND(B85="Änderung Wochenstunden",A80="Name der 2. Stützkraft:"),"Angabe der Änderung für "&amp;B80&amp;"",
IF(AND(B85="Änderung Wochenstunden",A80="Name der 3. Stützkraft:"),"Angabe der Änderung für "&amp;B80&amp;"",
IF(AND(B85="Änderung Wochenstunden",A80="Name der 4. Stützkraft:"),"Angabe der Änderung für "&amp;B80&amp;"",
IF(AND(B85="Änderung Wochenstunden",A80="Name der 5. Stützkraft:"),"Angabe der Änderung für "&amp;B80&amp;"",
IF(AND(B85="Änderung Wochenstunden",A80="Name der 6. Stützkraft:"),"Angabe der Änderung für "&amp;B80&amp;"",
IF(AND(B85="Änderung Wochenstunden",A80="Name der 7. Stützkraft:"),"Angabe der Änderung für "&amp;B80&amp;"",
IF(AND(B85="Änderung Wochenstunden",A80="Name der 8. Stützkraft:"),"Angabe der Änderung für "&amp;B80&amp;"",
IF(AND(B85="Änderung Wochenstunden",A80="Angabe der Änderung für "&amp;B31&amp;""),A80,
IF(AND(B85="Änderung Wochenstunden",A80="Angabe der Änderung für "&amp;B38&amp;""),A80,
IF(AND(B85="Änderung Wochenstunden",A80="Angabe der Änderung für "&amp;B45&amp;""),A80,
IF(AND(B85="Änderung Wochenstunden",A80="Angabe der Änderung für "&amp;B52&amp;""),A80,
IF(AND(B85="Änderung Wochenstunden",A80="Angabe der Änderung für "&amp;B59&amp;""),A80,
IF(AND(B85="Änderung Wochenstunden",A80="Angabe der Änderung für "&amp;B66&amp;""),A80,
IF(AND(B85="Änderung Wochenstunden",A80="Angabe der Änderung für "&amp;B73&amp;""),A80,
IF(AND(B85="Angabe einer weiteren Stützkraft",A80="Name der 2. Stützkraft:"),"Name der 3. Stützkraft:",
IF(AND(B85="Angabe einer weiteren Stützkraft",A80="Name der 3. Stützkraft:"),"Name der 4. Stützkraft:",
IF(AND(B85="Angabe einer weiteren Stützkraft",A80="Name der 4. Stützkraft:"),"Name der 5. Stützkraft:",
IF(AND(B85="Angabe einer weiteren Stützkraft",A80="Name der 5. Stützkraft:"),"Name der 6. Stützkraft:",
IF(AND(B85="Angabe einer weiteren Stützkraft",A80="Name der 6. Stützkraft:"),"Name der 7. Stützkraft:",
IF(AND(B85="Angabe einer weiteren Stützkraft",A80="Name der 7. Stützkraft:"),"Name der 8. Stützkraft:",
IF(AND(B85="Angabe einer weiteren Stützkraft",A80="Name der 8. Stützkraft:"),"Name der 9. Stützkraft:",
IF(AND(B85="Angabe einer weiteren Stützkraft",A80="Angabe der Änderung für "&amp;B31&amp;""),"Name der 2. Stützkraft:",
IF(AND(B85="Angabe einer weiteren Stützkraft",A80="Angabe der Änderung für "&amp;B38&amp;""),"Name der 3. Stützkraft:",
IF(AND(B85="Angabe einer weiteren Stützkraft",A80="Angabe der Änderung für "&amp;B45&amp;""),"Name der 4. Stützkraft:",
IF(AND(B85="Angabe einer weiteren Stützkraft",A80="Angabe der Änderung für "&amp;B52&amp;""),"Name der 5. Stützkraft:",
IF(AND(B85="Angabe einer weiteren Stützkraft",A80="Angabe der Änderung für "&amp;B59&amp;""),"Name der 6. Stützkraft:",
IF(AND(B85="Angabe einer weiteren Stützkraft",A80="Angabe der Änderung für "&amp;B66&amp;""),"Name der 7. Stützkraft:",
IF(AND(B85="Angabe einer weiteren Stützkraft",A80="Angabe der Änderung für "&amp;B73&amp;""),"Name der 8. Stützkraft:",
""))))))))))))))))))))))))))))</f>
        <v/>
      </c>
      <c r="B87" s="66"/>
    </row>
    <row r="88" spans="1:4" ht="16.5" customHeight="1" x14ac:dyDescent="0.25">
      <c r="A88" s="26" t="str">
        <f>IF(OR(B85="nein",B85=""),"","Stützkraft herangezogen für Wochenstunden:")</f>
        <v/>
      </c>
      <c r="B88" s="63"/>
    </row>
    <row r="89" spans="1:4" ht="16.5" customHeight="1" x14ac:dyDescent="0.25">
      <c r="A89" s="26" t="str">
        <f>IF(OR(B85="nein",B85=""),"","Stützkraft herangezogen von:")</f>
        <v/>
      </c>
      <c r="B89" s="61"/>
    </row>
    <row r="90" spans="1:4" ht="16.5" customHeight="1" x14ac:dyDescent="0.25">
      <c r="A90" s="26" t="str">
        <f>IF(OR(B85="nein",B85=""),"","Stützktraft herangezogen bis:")</f>
        <v/>
      </c>
      <c r="B90" s="61"/>
    </row>
    <row r="91" spans="1:4" s="26" customFormat="1" ht="16.5" customHeight="1" x14ac:dyDescent="0.25">
      <c r="B91" s="18"/>
    </row>
    <row r="92" spans="1:4" s="26" customFormat="1" ht="16.5" customHeight="1" x14ac:dyDescent="0.25">
      <c r="A92" s="26" t="str">
        <f>IF(OR(B85="nein",B85=""),"","weitere Eingabe?")</f>
        <v/>
      </c>
      <c r="B92" s="94"/>
      <c r="D92" s="22" t="str">
        <f>IF(B92="nein","Vielen Dank, bitte scrollen Sie bis zum Ende des Formulares!","")</f>
        <v/>
      </c>
    </row>
    <row r="93" spans="1:4" s="26" customFormat="1" ht="16.5" customHeight="1" x14ac:dyDescent="0.25">
      <c r="B93" s="18"/>
    </row>
    <row r="94" spans="1:4" s="26" customFormat="1" ht="16.5" customHeight="1" x14ac:dyDescent="0.25">
      <c r="A94" s="42" t="str">
        <f>IF(AND(B92="Änderung Wochenstunden",A87="Name der 2. Stützkraft 2:"),"Angabe der Änderung für "&amp;B87&amp;"",
IF(AND(B92="Änderung Wochenstunden",A87="Name der 3. Stützkraft 3:"),"Angabe der Änderung für "&amp;B87&amp;"",
IF(AND(B92="Änderung Wochenstunden",A87="Name der 4. Stützkraft 4:"),"Angabe der Änderung für "&amp;B87&amp;"",
IF(AND(B92="Änderung Wochenstunden",A87="Name der 5. Stützkraft 5:"),"Angabe der Änderung für "&amp;B87&amp;"",
IF(AND(B92="Änderung Wochenstunden",A87="Name der 6. Stützkraft 6:"),"Angabe der Änderung für "&amp;B87&amp;"",
IF(AND(B92="Änderung Wochenstunden",A87="Name der 7. Stützkraft 7:"),"Angabe der Änderung für "&amp;B87&amp;"",
IF(AND(B92="Änderung Wochenstunden",A87="Name der 8. Stützkraft 8:"),"Angabe der Änderung für "&amp;A87&amp;"",
IF(AND(B92="Änderung Wochenstunden",A87="Name der 9. Stützkraft 9:"),"Angabe der Änderung für "&amp;B87&amp;"",
IF(AND(B92="Änderung Wochenstunden",A87="Angabe der Änderung für "&amp;B31&amp;""),A87,
IF(AND(B92="Änderung Wochenstunden",A87="Angabe der Änderung für "&amp;B38&amp;""),A87,
IF(AND(B92="Änderung Wochenstunden",A87="Angabe der Änderung für "&amp;B45&amp;""),A87,
IF(AND(B92="Änderung Wochenstunden",A87="Angabe der Änderung für "&amp;B52&amp;""),A87,
IF(AND(B92="Änderung Wochenstunden",A87="Angabe der Änderung für "&amp;B59&amp;""),A87,
IF(AND(B92="Änderung Wochenstunden",A87="Angabe der Änderung für "&amp;B66&amp;""),A87,
IF(AND(B92="Änderung Wochenstunden",A87="Angabe der Änderung für "&amp;B73&amp;""),A87,
IF(AND(B92="Änderung Wochenstunden",A87="Angabe der Änderung für "&amp;B80&amp;""),A87,
IF(AND(B92="Angabe einer weiteren Stützkraft",A87="Name der 2. Stützkraft:"),"Name der 3. Stützkraft:",
IF(AND(B92="Angabe einer weiteren Stützkraft",A87="Name der 3. Stützkraft:"),"Name der 4. Stützkraft:",
IF(AND(B92="Angabe einer weiteren Stützkraft",A87="Name der 4. Stützkraft:"),"Name der 5. Stützkraft:",
IF(AND(B92="Angabe einer weiteren Stützkraft",A87="Name der 5. Stützkraft:"),"Name der 6. Stützkraft:",
IF(AND(B92="Angabe einer weiteren Stützkraft",A87="Name der 6. Stützkraft:"),"Name der 7. Stützkraft:",
IF(AND(B92="Angabe einer weiteren Stützkraft",A87="Name der 7. Stützkraft:"),"Name der 8. Stützkraft:",
IF(AND(B92="Angabe einer weiteren Stützkraft",A87="Name der 8. Stützkraft:"),"Name der 9. Stützkraft:",
IF(AND(B92="Angabe einer weiteren Stützkraft",A87="Name der 9. Stützkraft:"),"Name der 10Stützkraft:",
IF(AND(B92="Angabe einer weiteren Stützkraft",A87="Angabe der Änderung für "&amp;B31&amp;""),"Name der 2. Stützkraft:",
IF(AND(B92="Angabe einer weiteren Stützkraft",A87="Angabe der Änderung für "&amp;B38&amp;""),"Name der 3. Stützkraft:",
IF(AND(B92="Angabe einer weiteren Stützkraft",A87="Angabe der Änderung für "&amp;B45&amp;""),"Name der 4. Stützkraft:",
IF(AND(B92="Angabe einer weiteren Stützkraft",A87="Angabe der Änderung für "&amp;B52&amp;""),"Name der 5. Stützkraft:",
IF(AND(B92="Angabe einer weiteren Stützkraft",A87="Angabe der Änderung für "&amp;B59&amp;""),"Name der 6. Stützkraft:",
IF(AND(B92="Angabe einer weiteren Stützkraft",A87="Angabe der Änderung für "&amp;B66&amp;""),"Name der 7. Stützkraft:",
IF(AND(B92="Angabe einer weiteren Stützkraft",A87="Angabe der Änderung für "&amp;B73&amp;""),"Name der 8. Stützkraft:",
IF(AND(B92="Angabe einer weiteren Stützkraft",A87="Angabe der Änderung für "&amp;B80&amp;""),"Name der 9. Stützkraft:",
""))))))))))))))))))))))))))))))))</f>
        <v/>
      </c>
      <c r="B94" s="66"/>
    </row>
    <row r="95" spans="1:4" ht="16.5" customHeight="1" x14ac:dyDescent="0.25">
      <c r="A95" s="26" t="str">
        <f>IF(OR(B92="nein",B92=""),"","Stützkraft herangezogen für Wochenstunden:")</f>
        <v/>
      </c>
      <c r="B95" s="63"/>
    </row>
    <row r="96" spans="1:4" ht="16.5" customHeight="1" x14ac:dyDescent="0.25">
      <c r="A96" s="26" t="str">
        <f>IF(OR(B92="nein",B92=""),"","Stützkraft herangezogen von:")</f>
        <v/>
      </c>
      <c r="B96" s="61"/>
    </row>
    <row r="97" spans="1:12" ht="16.5" customHeight="1" x14ac:dyDescent="0.25">
      <c r="A97" s="26" t="str">
        <f>IF(OR(B92="nein",B92=""),"","Stützktraft herangezogen bis:")</f>
        <v/>
      </c>
      <c r="B97" s="61"/>
    </row>
    <row r="98" spans="1:12" s="26" customFormat="1" ht="16.5" customHeight="1" x14ac:dyDescent="0.25">
      <c r="B98" s="18"/>
    </row>
    <row r="99" spans="1:12" ht="16.5" customHeight="1" x14ac:dyDescent="0.25">
      <c r="A99" s="22"/>
      <c r="B99" s="18"/>
      <c r="E99" s="25"/>
    </row>
    <row r="100" spans="1:12" s="40" customFormat="1" ht="16.5" customHeight="1" x14ac:dyDescent="0.25">
      <c r="A100" s="43" t="s">
        <v>1327</v>
      </c>
      <c r="B100" s="44">
        <f>(B32*Matrix!H3*Matrix!H4*((B34-B33+1)/Matrix!H5))+(B39*Matrix!H3*Matrix!H4*((B41-B40+1)/Matrix!H5))+(B46*Matrix!H3*Matrix!H4*((B48-B47+1)/Matrix!H5))+(B53*Matrix!H3*Matrix!H4*((B55-B54+1)/Matrix!H5))+(B60*Matrix!H3*Matrix!H4*((B62-B61+1)/Matrix!H5))+(B67*Matrix!H3*Matrix!H4*((B69-B68+1)/Matrix!H5))+(B74*Matrix!H3*Matrix!H4*((B76-B75+1)/Matrix!H5))+(B81*Matrix!H3*Matrix!H4*((B83-B82+1)/Matrix!H5))+(B88*Matrix!H3*Matrix!H4*((B90-B89+1)/Matrix!H5))+(B95*Matrix!H3*Matrix!H4*((B97-B96+1)/Matrix!H5))</f>
        <v>0</v>
      </c>
      <c r="C100" s="39"/>
      <c r="D100" s="116"/>
      <c r="E100" s="39"/>
      <c r="F100" s="39"/>
      <c r="G100" s="39"/>
      <c r="H100" s="39"/>
      <c r="I100" s="39"/>
      <c r="J100" s="39"/>
      <c r="K100" s="39"/>
      <c r="L100" s="39"/>
    </row>
    <row r="101" spans="1:12" ht="16.5" customHeight="1" x14ac:dyDescent="0.25">
      <c r="B101" s="18"/>
      <c r="D101" s="116"/>
    </row>
    <row r="102" spans="1:12" ht="16.5" customHeight="1" x14ac:dyDescent="0.25">
      <c r="A102" s="26" t="s">
        <v>1435</v>
      </c>
      <c r="B102" s="17">
        <v>1426.49</v>
      </c>
      <c r="D102" s="116"/>
    </row>
    <row r="103" spans="1:12" ht="16.5" customHeight="1" x14ac:dyDescent="0.25">
      <c r="A103" s="26" t="s">
        <v>1436</v>
      </c>
      <c r="B103" s="20" t="str">
        <f>IF(B13="","",IF(B23="","",VLOOKUP(B23,'FKII 2024'!$A$2:$E$278,5,FALSE)))</f>
        <v/>
      </c>
      <c r="D103" s="116"/>
    </row>
    <row r="104" spans="1:12" ht="16.5" customHeight="1" x14ac:dyDescent="0.25">
      <c r="A104" s="26" t="s">
        <v>1316</v>
      </c>
      <c r="B104" s="90" t="str">
        <f>IF(B103="","",B103/'FKII 2024'!C280)</f>
        <v/>
      </c>
      <c r="D104" s="116"/>
    </row>
    <row r="105" spans="1:12" ht="16.5" customHeight="1" x14ac:dyDescent="0.25">
      <c r="A105" s="26" t="s">
        <v>1319</v>
      </c>
      <c r="B105" s="23" t="str">
        <f>IF(B13="","",IF(B19="privat",0.9,VLOOKUP(B104,Matrix!C3:D8,2,TRUE)))</f>
        <v/>
      </c>
      <c r="D105" s="116"/>
    </row>
    <row r="106" spans="1:12" ht="16.5" customHeight="1" x14ac:dyDescent="0.25">
      <c r="B106" s="18"/>
      <c r="D106" s="116"/>
    </row>
    <row r="107" spans="1:12" s="38" customFormat="1" ht="16.5" customHeight="1" x14ac:dyDescent="0.25">
      <c r="A107" s="22" t="s">
        <v>1328</v>
      </c>
      <c r="B107" s="99" t="str">
        <f>IF(B13="","",B100*B105)</f>
        <v/>
      </c>
      <c r="C107" s="65">
        <f>IF(B107&lt;=0,1,0)</f>
        <v>0</v>
      </c>
      <c r="D107" s="116"/>
      <c r="F107" s="22"/>
      <c r="G107" s="22"/>
      <c r="H107" s="22"/>
      <c r="I107" s="22"/>
      <c r="J107" s="22"/>
      <c r="K107" s="22"/>
      <c r="L107" s="22"/>
    </row>
    <row r="108" spans="1:12" s="38" customFormat="1" ht="16.5" customHeight="1" x14ac:dyDescent="0.25">
      <c r="A108" s="26"/>
      <c r="B108" s="99"/>
      <c r="C108" s="65"/>
      <c r="D108" s="116"/>
      <c r="F108" s="22"/>
      <c r="G108" s="22"/>
      <c r="H108" s="22"/>
      <c r="I108" s="22"/>
      <c r="J108" s="22"/>
      <c r="K108" s="22"/>
      <c r="L108" s="22"/>
    </row>
    <row r="109" spans="1:12" ht="31.5" customHeight="1" x14ac:dyDescent="0.25">
      <c r="A109" s="92"/>
      <c r="B109" s="100" t="str">
        <f>IF(B108="","",B107-B108)</f>
        <v/>
      </c>
      <c r="D109" s="116"/>
      <c r="E109" s="22"/>
      <c r="F109" s="22"/>
      <c r="G109" s="22"/>
      <c r="H109" s="22"/>
      <c r="I109" s="22"/>
      <c r="J109" s="22"/>
      <c r="K109" s="22"/>
    </row>
    <row r="110" spans="1:12" ht="16.5" customHeight="1" x14ac:dyDescent="0.25">
      <c r="A110" s="24"/>
      <c r="B110" s="9"/>
      <c r="E110" s="115"/>
      <c r="F110" s="115"/>
      <c r="G110" s="115"/>
      <c r="H110" s="115"/>
      <c r="I110" s="115"/>
      <c r="J110" s="115"/>
      <c r="K110" s="115"/>
    </row>
    <row r="111" spans="1:12" ht="16.5" customHeight="1" x14ac:dyDescent="0.25">
      <c r="A111" s="26" t="s">
        <v>1242</v>
      </c>
      <c r="B111" s="98"/>
      <c r="C111" s="64">
        <f>IF(B111&lt;&gt;"",0,1)</f>
        <v>1</v>
      </c>
      <c r="E111" s="115"/>
      <c r="F111" s="115"/>
      <c r="G111" s="115"/>
      <c r="H111" s="115"/>
      <c r="I111" s="115"/>
      <c r="J111" s="115"/>
      <c r="K111" s="115"/>
    </row>
    <row r="112" spans="1:12" ht="16.5" customHeight="1" x14ac:dyDescent="0.25">
      <c r="B112" s="3"/>
      <c r="C112" s="64"/>
      <c r="E112" s="115"/>
      <c r="F112" s="115"/>
      <c r="G112" s="115"/>
      <c r="H112" s="115"/>
      <c r="I112" s="115"/>
      <c r="J112" s="115"/>
      <c r="K112" s="115"/>
    </row>
    <row r="113" spans="1:11" ht="16.5" customHeight="1" x14ac:dyDescent="0.25">
      <c r="A113" s="26" t="s">
        <v>5864</v>
      </c>
      <c r="B113" s="101"/>
      <c r="C113" s="64">
        <f>IF(B113&lt;&gt;"",0,1)</f>
        <v>1</v>
      </c>
      <c r="E113" s="115"/>
      <c r="F113" s="115"/>
      <c r="G113" s="115"/>
      <c r="H113" s="115"/>
      <c r="I113" s="115"/>
      <c r="J113" s="115"/>
      <c r="K113" s="115"/>
    </row>
    <row r="114" spans="1:11" ht="16.5" customHeight="1" x14ac:dyDescent="0.25">
      <c r="B114" s="62"/>
      <c r="C114" s="64"/>
      <c r="E114" s="67"/>
      <c r="F114" s="67"/>
      <c r="G114" s="67"/>
      <c r="H114" s="67"/>
      <c r="I114" s="67"/>
      <c r="J114" s="67"/>
      <c r="K114" s="67"/>
    </row>
    <row r="115" spans="1:11" ht="16.5" customHeight="1" x14ac:dyDescent="0.25">
      <c r="B115" s="102"/>
      <c r="C115" s="64"/>
      <c r="E115" s="67"/>
      <c r="F115" s="67"/>
      <c r="G115" s="67"/>
      <c r="H115" s="67"/>
      <c r="I115" s="67"/>
      <c r="J115" s="67"/>
      <c r="K115" s="67"/>
    </row>
    <row r="116" spans="1:11" ht="16.5" customHeight="1" x14ac:dyDescent="0.25">
      <c r="B116" s="3"/>
      <c r="C116" s="64"/>
      <c r="E116" s="67"/>
      <c r="F116" s="67"/>
      <c r="G116" s="67"/>
      <c r="H116" s="67"/>
      <c r="I116" s="67"/>
      <c r="J116" s="67"/>
      <c r="K116" s="67"/>
    </row>
    <row r="117" spans="1:11" ht="16.5" customHeight="1" x14ac:dyDescent="0.25">
      <c r="B117" s="103"/>
    </row>
    <row r="118" spans="1:11" ht="16.5" customHeight="1" x14ac:dyDescent="0.25">
      <c r="B118" s="18"/>
    </row>
    <row r="119" spans="1:11" ht="16.5" customHeight="1" x14ac:dyDescent="0.25">
      <c r="B119" s="41" t="s">
        <v>7221</v>
      </c>
      <c r="C119" s="64">
        <f>C13+C25+C26+C107+C111+C113</f>
        <v>5</v>
      </c>
    </row>
    <row r="120" spans="1:11" ht="16.5" customHeight="1" x14ac:dyDescent="0.25">
      <c r="B120" s="18"/>
    </row>
    <row r="121" spans="1:11" ht="16.5" hidden="1" customHeight="1" x14ac:dyDescent="0.25">
      <c r="B121" s="18"/>
    </row>
    <row r="122" spans="1:11" ht="16.5" hidden="1" customHeight="1" x14ac:dyDescent="0.25">
      <c r="B122" s="18"/>
    </row>
    <row r="123" spans="1:11" ht="16.5" hidden="1" customHeight="1" x14ac:dyDescent="0.25">
      <c r="B123" s="18"/>
    </row>
  </sheetData>
  <sheetProtection algorithmName="SHA-512" hashValue="DZWdTPoQjDR+1oyKWK4cQfY6XVszbN5P3zbuK8F1oO8NHgWJJab4oSevtRphV+OlsW6QbZOGLXgRdY0MU6pMUw==" saltValue="5sVxmAui160D5OF3hlf1Fw==" spinCount="100000" sheet="1" selectLockedCells="1"/>
  <dataConsolidate/>
  <mergeCells count="4">
    <mergeCell ref="A1:B4"/>
    <mergeCell ref="E110:K113"/>
    <mergeCell ref="D100:D109"/>
    <mergeCell ref="D6:K30"/>
  </mergeCells>
  <conditionalFormatting sqref="B32">
    <cfRule type="expression" dxfId="47" priority="3">
      <formula>$A$39=""</formula>
    </cfRule>
  </conditionalFormatting>
  <conditionalFormatting sqref="B38">
    <cfRule type="expression" dxfId="46" priority="12">
      <formula>$B$36="Angabe einer weiteren Stützkraft"</formula>
    </cfRule>
  </conditionalFormatting>
  <conditionalFormatting sqref="B39">
    <cfRule type="expression" dxfId="45" priority="67">
      <formula>$A$39=""</formula>
    </cfRule>
  </conditionalFormatting>
  <conditionalFormatting sqref="B40">
    <cfRule type="expression" dxfId="44" priority="66">
      <formula>$A$40=""</formula>
    </cfRule>
  </conditionalFormatting>
  <conditionalFormatting sqref="B41">
    <cfRule type="expression" dxfId="43" priority="65">
      <formula>$A$41=""</formula>
    </cfRule>
  </conditionalFormatting>
  <conditionalFormatting sqref="B43">
    <cfRule type="expression" dxfId="42" priority="59">
      <formula>$A$43=""</formula>
    </cfRule>
  </conditionalFormatting>
  <conditionalFormatting sqref="B45">
    <cfRule type="expression" dxfId="41" priority="11">
      <formula>$B$43="Angabe einer weiteren Stützkraft"</formula>
    </cfRule>
  </conditionalFormatting>
  <conditionalFormatting sqref="B46">
    <cfRule type="expression" dxfId="40" priority="62">
      <formula>$A$46=""</formula>
    </cfRule>
  </conditionalFormatting>
  <conditionalFormatting sqref="B47">
    <cfRule type="expression" dxfId="39" priority="61">
      <formula>$A$47=""</formula>
    </cfRule>
  </conditionalFormatting>
  <conditionalFormatting sqref="B48">
    <cfRule type="expression" dxfId="38" priority="60">
      <formula>$A$48=""</formula>
    </cfRule>
  </conditionalFormatting>
  <conditionalFormatting sqref="B50">
    <cfRule type="expression" dxfId="37" priority="52">
      <formula>$A$48=""</formula>
    </cfRule>
  </conditionalFormatting>
  <conditionalFormatting sqref="B52">
    <cfRule type="expression" dxfId="36" priority="10">
      <formula>$B$50="Angabe einer weiteren Stützkraft"</formula>
    </cfRule>
  </conditionalFormatting>
  <conditionalFormatting sqref="B53">
    <cfRule type="expression" dxfId="35" priority="55">
      <formula>$A$53=""</formula>
    </cfRule>
  </conditionalFormatting>
  <conditionalFormatting sqref="B54">
    <cfRule type="expression" dxfId="34" priority="54">
      <formula>$A$54=""</formula>
    </cfRule>
  </conditionalFormatting>
  <conditionalFormatting sqref="B55">
    <cfRule type="expression" dxfId="33" priority="53">
      <formula>$A$55=""</formula>
    </cfRule>
  </conditionalFormatting>
  <conditionalFormatting sqref="B57">
    <cfRule type="expression" dxfId="32" priority="35">
      <formula>$A$57=""</formula>
    </cfRule>
  </conditionalFormatting>
  <conditionalFormatting sqref="B59">
    <cfRule type="expression" dxfId="31" priority="9">
      <formula>$B$57="Angabe einer weiteren Stützkraft"</formula>
    </cfRule>
  </conditionalFormatting>
  <conditionalFormatting sqref="B60">
    <cfRule type="expression" dxfId="30" priority="38">
      <formula>$A$60=""</formula>
    </cfRule>
  </conditionalFormatting>
  <conditionalFormatting sqref="B61">
    <cfRule type="expression" dxfId="29" priority="37">
      <formula>$A$61=""</formula>
    </cfRule>
  </conditionalFormatting>
  <conditionalFormatting sqref="B62">
    <cfRule type="expression" dxfId="28" priority="36">
      <formula>$A$62=""</formula>
    </cfRule>
  </conditionalFormatting>
  <conditionalFormatting sqref="B64">
    <cfRule type="expression" dxfId="27" priority="31">
      <formula>$A$64=""</formula>
    </cfRule>
  </conditionalFormatting>
  <conditionalFormatting sqref="B66">
    <cfRule type="expression" dxfId="26" priority="8">
      <formula>$B$64="Angabe einer weiteren Stützkraft"</formula>
    </cfRule>
  </conditionalFormatting>
  <conditionalFormatting sqref="B67">
    <cfRule type="expression" dxfId="25" priority="34">
      <formula>$A67=""</formula>
    </cfRule>
  </conditionalFormatting>
  <conditionalFormatting sqref="B68">
    <cfRule type="expression" dxfId="24" priority="33">
      <formula>$A$68=""</formula>
    </cfRule>
  </conditionalFormatting>
  <conditionalFormatting sqref="B69">
    <cfRule type="expression" dxfId="23" priority="32">
      <formula>$A$69=""</formula>
    </cfRule>
  </conditionalFormatting>
  <conditionalFormatting sqref="B71">
    <cfRule type="expression" dxfId="22" priority="27">
      <formula>$A$71=""</formula>
    </cfRule>
  </conditionalFormatting>
  <conditionalFormatting sqref="B73">
    <cfRule type="expression" dxfId="21" priority="7">
      <formula>$B$71="Angabe einer weiteren Stützkraft"</formula>
    </cfRule>
  </conditionalFormatting>
  <conditionalFormatting sqref="B74">
    <cfRule type="expression" dxfId="20" priority="30">
      <formula>$A$74=""</formula>
    </cfRule>
  </conditionalFormatting>
  <conditionalFormatting sqref="B75">
    <cfRule type="expression" dxfId="19" priority="29">
      <formula>$A$75=""</formula>
    </cfRule>
  </conditionalFormatting>
  <conditionalFormatting sqref="B76">
    <cfRule type="expression" dxfId="18" priority="28">
      <formula>$A$76=""</formula>
    </cfRule>
  </conditionalFormatting>
  <conditionalFormatting sqref="B78">
    <cfRule type="expression" dxfId="17" priority="23">
      <formula>$A$78=""</formula>
    </cfRule>
  </conditionalFormatting>
  <conditionalFormatting sqref="B80">
    <cfRule type="expression" dxfId="16" priority="6">
      <formula>$B$78="Angabe einer weiteren Stützkraft"</formula>
    </cfRule>
  </conditionalFormatting>
  <conditionalFormatting sqref="B81">
    <cfRule type="expression" dxfId="15" priority="26">
      <formula>$A$81=""</formula>
    </cfRule>
  </conditionalFormatting>
  <conditionalFormatting sqref="B82">
    <cfRule type="expression" dxfId="14" priority="25">
      <formula>$A$82=""</formula>
    </cfRule>
  </conditionalFormatting>
  <conditionalFormatting sqref="B83">
    <cfRule type="expression" dxfId="13" priority="24">
      <formula>$A$83=""</formula>
    </cfRule>
  </conditionalFormatting>
  <conditionalFormatting sqref="B85">
    <cfRule type="expression" dxfId="12" priority="2">
      <formula>$A$71=""</formula>
    </cfRule>
  </conditionalFormatting>
  <conditionalFormatting sqref="B87">
    <cfRule type="expression" dxfId="11" priority="5">
      <formula>$B$85="Angabe einer weiteren Stützkraft"</formula>
    </cfRule>
  </conditionalFormatting>
  <conditionalFormatting sqref="B88">
    <cfRule type="expression" dxfId="10" priority="22">
      <formula>$A$88=""</formula>
    </cfRule>
  </conditionalFormatting>
  <conditionalFormatting sqref="B89">
    <cfRule type="expression" dxfId="9" priority="21">
      <formula>$A$89=""</formula>
    </cfRule>
  </conditionalFormatting>
  <conditionalFormatting sqref="B90">
    <cfRule type="expression" dxfId="8" priority="20">
      <formula>$A$90=""</formula>
    </cfRule>
  </conditionalFormatting>
  <conditionalFormatting sqref="B92">
    <cfRule type="expression" dxfId="7" priority="1">
      <formula>$A$71=""</formula>
    </cfRule>
  </conditionalFormatting>
  <conditionalFormatting sqref="B94">
    <cfRule type="expression" dxfId="6" priority="4">
      <formula>$B$92="Angabe einer weiteren Stützkraft"</formula>
    </cfRule>
  </conditionalFormatting>
  <conditionalFormatting sqref="B95">
    <cfRule type="expression" dxfId="5" priority="18">
      <formula>$A$95=""</formula>
    </cfRule>
  </conditionalFormatting>
  <conditionalFormatting sqref="B96">
    <cfRule type="expression" dxfId="4" priority="17">
      <formula>$A$96=""</formula>
    </cfRule>
  </conditionalFormatting>
  <conditionalFormatting sqref="B97">
    <cfRule type="expression" dxfId="3" priority="16">
      <formula>$A$97=""</formula>
    </cfRule>
  </conditionalFormatting>
  <conditionalFormatting sqref="E110:K116">
    <cfRule type="expression" dxfId="2" priority="14">
      <formula>$C$119=0</formula>
    </cfRule>
  </conditionalFormatting>
  <dataValidations count="2">
    <dataValidation type="date" allowBlank="1" showInputMessage="1" showErrorMessage="1" sqref="B47:B48 B54:B55 B61:B62 B68:B69 B33:B34 B40:B41 B75:B76 B82:B83 B89:B90 B96:B97" xr:uid="{00000000-0002-0000-0000-000000000000}">
      <formula1>45536</formula1>
      <formula2>45900</formula2>
    </dataValidation>
    <dataValidation type="decimal" allowBlank="1" showInputMessage="1" showErrorMessage="1" sqref="B39 B95 B46 B53 B60 B67 B74 B81 B88 B32" xr:uid="{00000000-0002-0000-0000-000001000000}">
      <formula1>0</formula1>
      <formula2>40</formula2>
    </dataValidation>
  </dataValidations>
  <printOptions horizontalCentered="1"/>
  <pageMargins left="0.31496062992125984" right="0.31496062992125984" top="0.74803149606299213" bottom="0.35433070866141736" header="0.31496062992125984" footer="0.31496062992125984"/>
  <pageSetup paperSize="9" scale="80" orientation="portrait" r:id="rId1"/>
  <headerFooter>
    <oddFooter>Seite &amp;P</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CDP!$A$2:$A$1004</xm:f>
          </x14:formula1>
          <xm:sqref>B13</xm:sqref>
        </x14:dataValidation>
        <x14:dataValidation type="list" allowBlank="1" showInputMessage="1" showErrorMessage="1" xr:uid="{00000000-0002-0000-0000-000004000000}">
          <x14:formula1>
            <xm:f>Matrix!$A$16:$A$18</xm:f>
          </x14:formula1>
          <xm:sqref>B36 B43 B50 B57 B64 B71 B78 B85 B92</xm:sqref>
        </x14:dataValidation>
        <x14:dataValidation type="list" allowBlank="1" showInputMessage="1" showErrorMessage="1" xr:uid="{00000000-0002-0000-0000-000005000000}">
          <x14:formula1>
            <xm:f>Matrix!$A$21:$A$32</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B1004"/>
  <sheetViews>
    <sheetView topLeftCell="A932" workbookViewId="0">
      <selection activeCell="A944" sqref="A944"/>
    </sheetView>
  </sheetViews>
  <sheetFormatPr baseColWidth="10" defaultColWidth="0" defaultRowHeight="15" x14ac:dyDescent="0.25"/>
  <cols>
    <col min="1" max="1" width="11.42578125" customWidth="1"/>
    <col min="2" max="2" width="82.7109375" bestFit="1" customWidth="1"/>
    <col min="3" max="16384" width="11.42578125" hidden="1"/>
  </cols>
  <sheetData>
    <row r="1" spans="1:2" s="75" customFormat="1" ht="25.5" x14ac:dyDescent="0.25">
      <c r="A1" s="88" t="s">
        <v>5731</v>
      </c>
      <c r="B1" s="89" t="s">
        <v>5732</v>
      </c>
    </row>
    <row r="2" spans="1:2" x14ac:dyDescent="0.25">
      <c r="A2">
        <v>701001</v>
      </c>
      <c r="B2" t="s">
        <v>1918</v>
      </c>
    </row>
    <row r="3" spans="1:2" x14ac:dyDescent="0.25">
      <c r="A3">
        <v>701002</v>
      </c>
      <c r="B3" t="s">
        <v>2733</v>
      </c>
    </row>
    <row r="4" spans="1:2" x14ac:dyDescent="0.25">
      <c r="A4">
        <v>701003</v>
      </c>
      <c r="B4" t="s">
        <v>1634</v>
      </c>
    </row>
    <row r="5" spans="1:2" x14ac:dyDescent="0.25">
      <c r="A5">
        <v>701004</v>
      </c>
      <c r="B5" t="s">
        <v>1629</v>
      </c>
    </row>
    <row r="6" spans="1:2" x14ac:dyDescent="0.25">
      <c r="A6">
        <v>701005</v>
      </c>
      <c r="B6" t="s">
        <v>1584</v>
      </c>
    </row>
    <row r="7" spans="1:2" x14ac:dyDescent="0.25">
      <c r="A7">
        <v>701006</v>
      </c>
      <c r="B7" t="s">
        <v>2636</v>
      </c>
    </row>
    <row r="8" spans="1:2" x14ac:dyDescent="0.25">
      <c r="A8">
        <v>701009</v>
      </c>
      <c r="B8" t="s">
        <v>5769</v>
      </c>
    </row>
    <row r="9" spans="1:2" x14ac:dyDescent="0.25">
      <c r="A9">
        <v>701016</v>
      </c>
      <c r="B9" t="s">
        <v>2924</v>
      </c>
    </row>
    <row r="10" spans="1:2" x14ac:dyDescent="0.25">
      <c r="A10">
        <v>701017</v>
      </c>
      <c r="B10" t="s">
        <v>1564</v>
      </c>
    </row>
    <row r="11" spans="1:2" x14ac:dyDescent="0.25">
      <c r="A11">
        <v>701018</v>
      </c>
      <c r="B11" t="s">
        <v>1455</v>
      </c>
    </row>
    <row r="12" spans="1:2" x14ac:dyDescent="0.25">
      <c r="A12">
        <v>701019</v>
      </c>
      <c r="B12" t="s">
        <v>1534</v>
      </c>
    </row>
    <row r="13" spans="1:2" x14ac:dyDescent="0.25">
      <c r="A13">
        <v>701022</v>
      </c>
      <c r="B13" t="s">
        <v>5407</v>
      </c>
    </row>
    <row r="14" spans="1:2" x14ac:dyDescent="0.25">
      <c r="A14">
        <v>701023</v>
      </c>
      <c r="B14" t="s">
        <v>1471</v>
      </c>
    </row>
    <row r="15" spans="1:2" x14ac:dyDescent="0.25">
      <c r="A15">
        <v>701024</v>
      </c>
      <c r="B15" t="s">
        <v>1541</v>
      </c>
    </row>
    <row r="16" spans="1:2" x14ac:dyDescent="0.25">
      <c r="A16">
        <v>701025</v>
      </c>
      <c r="B16" t="s">
        <v>1335</v>
      </c>
    </row>
    <row r="17" spans="1:2" x14ac:dyDescent="0.25">
      <c r="A17">
        <v>701026</v>
      </c>
      <c r="B17" t="s">
        <v>1509</v>
      </c>
    </row>
    <row r="18" spans="1:2" x14ac:dyDescent="0.25">
      <c r="A18">
        <v>701027</v>
      </c>
      <c r="B18" t="s">
        <v>1536</v>
      </c>
    </row>
    <row r="19" spans="1:2" x14ac:dyDescent="0.25">
      <c r="A19">
        <v>701028</v>
      </c>
      <c r="B19" t="s">
        <v>1474</v>
      </c>
    </row>
    <row r="20" spans="1:2" x14ac:dyDescent="0.25">
      <c r="A20">
        <v>701029</v>
      </c>
      <c r="B20" t="s">
        <v>1681</v>
      </c>
    </row>
    <row r="21" spans="1:2" x14ac:dyDescent="0.25">
      <c r="A21">
        <v>701030</v>
      </c>
      <c r="B21" t="s">
        <v>2880</v>
      </c>
    </row>
    <row r="22" spans="1:2" x14ac:dyDescent="0.25">
      <c r="A22">
        <v>701032</v>
      </c>
      <c r="B22" t="s">
        <v>1682</v>
      </c>
    </row>
    <row r="23" spans="1:2" x14ac:dyDescent="0.25">
      <c r="A23">
        <v>701033</v>
      </c>
      <c r="B23" t="s">
        <v>5770</v>
      </c>
    </row>
    <row r="24" spans="1:2" x14ac:dyDescent="0.25">
      <c r="A24">
        <v>701035</v>
      </c>
      <c r="B24" t="s">
        <v>1494</v>
      </c>
    </row>
    <row r="25" spans="1:2" x14ac:dyDescent="0.25">
      <c r="A25">
        <v>701036</v>
      </c>
      <c r="B25" t="s">
        <v>1602</v>
      </c>
    </row>
    <row r="26" spans="1:2" x14ac:dyDescent="0.25">
      <c r="A26">
        <v>701042</v>
      </c>
      <c r="B26" t="s">
        <v>1539</v>
      </c>
    </row>
    <row r="27" spans="1:2" x14ac:dyDescent="0.25">
      <c r="A27">
        <v>701043</v>
      </c>
      <c r="B27" t="s">
        <v>1679</v>
      </c>
    </row>
    <row r="28" spans="1:2" x14ac:dyDescent="0.25">
      <c r="A28">
        <v>701044</v>
      </c>
      <c r="B28" t="s">
        <v>1592</v>
      </c>
    </row>
    <row r="29" spans="1:2" x14ac:dyDescent="0.25">
      <c r="A29">
        <v>701045</v>
      </c>
      <c r="B29" t="s">
        <v>1638</v>
      </c>
    </row>
    <row r="30" spans="1:2" x14ac:dyDescent="0.25">
      <c r="A30">
        <v>701046</v>
      </c>
      <c r="B30" t="s">
        <v>1507</v>
      </c>
    </row>
    <row r="31" spans="1:2" x14ac:dyDescent="0.25">
      <c r="A31">
        <v>701048</v>
      </c>
      <c r="B31" t="s">
        <v>1663</v>
      </c>
    </row>
    <row r="32" spans="1:2" x14ac:dyDescent="0.25">
      <c r="A32">
        <v>701049</v>
      </c>
      <c r="B32" t="s">
        <v>1597</v>
      </c>
    </row>
    <row r="33" spans="1:2" x14ac:dyDescent="0.25">
      <c r="A33">
        <v>701051</v>
      </c>
      <c r="B33" t="s">
        <v>1677</v>
      </c>
    </row>
    <row r="34" spans="1:2" x14ac:dyDescent="0.25">
      <c r="A34">
        <v>701053</v>
      </c>
      <c r="B34" t="s">
        <v>1552</v>
      </c>
    </row>
    <row r="35" spans="1:2" x14ac:dyDescent="0.25">
      <c r="A35">
        <v>701054</v>
      </c>
      <c r="B35" t="s">
        <v>1526</v>
      </c>
    </row>
    <row r="36" spans="1:2" x14ac:dyDescent="0.25">
      <c r="A36">
        <v>701055</v>
      </c>
      <c r="B36" t="s">
        <v>1528</v>
      </c>
    </row>
    <row r="37" spans="1:2" x14ac:dyDescent="0.25">
      <c r="A37">
        <v>701056</v>
      </c>
      <c r="B37" t="s">
        <v>1516</v>
      </c>
    </row>
    <row r="38" spans="1:2" x14ac:dyDescent="0.25">
      <c r="A38">
        <v>701057</v>
      </c>
      <c r="B38" t="s">
        <v>1521</v>
      </c>
    </row>
    <row r="39" spans="1:2" x14ac:dyDescent="0.25">
      <c r="A39">
        <v>701058</v>
      </c>
      <c r="B39" t="s">
        <v>2822</v>
      </c>
    </row>
    <row r="40" spans="1:2" x14ac:dyDescent="0.25">
      <c r="A40">
        <v>701059</v>
      </c>
      <c r="B40" t="s">
        <v>1678</v>
      </c>
    </row>
    <row r="41" spans="1:2" x14ac:dyDescent="0.25">
      <c r="A41">
        <v>701060</v>
      </c>
      <c r="B41" t="s">
        <v>1537</v>
      </c>
    </row>
    <row r="42" spans="1:2" x14ac:dyDescent="0.25">
      <c r="A42">
        <v>701061</v>
      </c>
      <c r="B42" t="s">
        <v>1551</v>
      </c>
    </row>
    <row r="43" spans="1:2" x14ac:dyDescent="0.25">
      <c r="A43">
        <v>701063</v>
      </c>
      <c r="B43" t="s">
        <v>1487</v>
      </c>
    </row>
    <row r="44" spans="1:2" x14ac:dyDescent="0.25">
      <c r="A44">
        <v>701064</v>
      </c>
      <c r="B44" t="s">
        <v>1637</v>
      </c>
    </row>
    <row r="45" spans="1:2" x14ac:dyDescent="0.25">
      <c r="A45">
        <v>701065</v>
      </c>
      <c r="B45" t="s">
        <v>1458</v>
      </c>
    </row>
    <row r="46" spans="1:2" x14ac:dyDescent="0.25">
      <c r="A46">
        <v>701066</v>
      </c>
      <c r="B46" t="s">
        <v>1469</v>
      </c>
    </row>
    <row r="47" spans="1:2" x14ac:dyDescent="0.25">
      <c r="A47">
        <v>701067</v>
      </c>
      <c r="B47" t="s">
        <v>1440</v>
      </c>
    </row>
    <row r="48" spans="1:2" x14ac:dyDescent="0.25">
      <c r="A48">
        <v>701068</v>
      </c>
      <c r="B48" t="s">
        <v>1508</v>
      </c>
    </row>
    <row r="49" spans="1:2" x14ac:dyDescent="0.25">
      <c r="A49">
        <v>701069</v>
      </c>
      <c r="B49" t="s">
        <v>2707</v>
      </c>
    </row>
    <row r="50" spans="1:2" x14ac:dyDescent="0.25">
      <c r="A50">
        <v>701070</v>
      </c>
      <c r="B50" t="s">
        <v>1876</v>
      </c>
    </row>
    <row r="51" spans="1:2" x14ac:dyDescent="0.25">
      <c r="A51">
        <v>701071</v>
      </c>
      <c r="B51" t="s">
        <v>5771</v>
      </c>
    </row>
    <row r="52" spans="1:2" x14ac:dyDescent="0.25">
      <c r="A52">
        <v>701072</v>
      </c>
      <c r="B52" t="s">
        <v>1925</v>
      </c>
    </row>
    <row r="53" spans="1:2" x14ac:dyDescent="0.25">
      <c r="A53">
        <v>701073</v>
      </c>
      <c r="B53" t="s">
        <v>1669</v>
      </c>
    </row>
    <row r="54" spans="1:2" x14ac:dyDescent="0.25">
      <c r="A54">
        <v>701076</v>
      </c>
      <c r="B54" t="s">
        <v>1581</v>
      </c>
    </row>
    <row r="55" spans="1:2" x14ac:dyDescent="0.25">
      <c r="A55">
        <v>701077</v>
      </c>
      <c r="B55" t="s">
        <v>1512</v>
      </c>
    </row>
    <row r="56" spans="1:2" x14ac:dyDescent="0.25">
      <c r="A56">
        <v>701078</v>
      </c>
      <c r="B56" t="s">
        <v>1497</v>
      </c>
    </row>
    <row r="57" spans="1:2" x14ac:dyDescent="0.25">
      <c r="A57">
        <v>701079</v>
      </c>
      <c r="B57" t="s">
        <v>1501</v>
      </c>
    </row>
    <row r="58" spans="1:2" x14ac:dyDescent="0.25">
      <c r="A58">
        <v>701080</v>
      </c>
      <c r="B58" t="s">
        <v>2654</v>
      </c>
    </row>
    <row r="59" spans="1:2" x14ac:dyDescent="0.25">
      <c r="A59">
        <v>701081</v>
      </c>
      <c r="B59" t="s">
        <v>1571</v>
      </c>
    </row>
    <row r="60" spans="1:2" x14ac:dyDescent="0.25">
      <c r="A60">
        <v>701082</v>
      </c>
      <c r="B60" t="s">
        <v>1683</v>
      </c>
    </row>
    <row r="61" spans="1:2" x14ac:dyDescent="0.25">
      <c r="A61">
        <v>701096</v>
      </c>
      <c r="B61" t="s">
        <v>1600</v>
      </c>
    </row>
    <row r="62" spans="1:2" x14ac:dyDescent="0.25">
      <c r="A62">
        <v>701097</v>
      </c>
      <c r="B62" t="s">
        <v>1519</v>
      </c>
    </row>
    <row r="63" spans="1:2" x14ac:dyDescent="0.25">
      <c r="A63">
        <v>701098</v>
      </c>
      <c r="B63" t="s">
        <v>1441</v>
      </c>
    </row>
    <row r="64" spans="1:2" x14ac:dyDescent="0.25">
      <c r="A64">
        <v>701099</v>
      </c>
      <c r="B64" t="s">
        <v>1438</v>
      </c>
    </row>
    <row r="65" spans="1:2" x14ac:dyDescent="0.25">
      <c r="A65">
        <v>701100</v>
      </c>
      <c r="B65" t="s">
        <v>1550</v>
      </c>
    </row>
    <row r="66" spans="1:2" x14ac:dyDescent="0.25">
      <c r="A66">
        <v>701101</v>
      </c>
      <c r="B66" t="s">
        <v>1684</v>
      </c>
    </row>
    <row r="67" spans="1:2" x14ac:dyDescent="0.25">
      <c r="A67">
        <v>701102</v>
      </c>
      <c r="B67" t="s">
        <v>1605</v>
      </c>
    </row>
    <row r="68" spans="1:2" x14ac:dyDescent="0.25">
      <c r="A68">
        <v>701103</v>
      </c>
      <c r="B68" t="s">
        <v>1685</v>
      </c>
    </row>
    <row r="69" spans="1:2" x14ac:dyDescent="0.25">
      <c r="A69">
        <v>701104</v>
      </c>
      <c r="B69" t="s">
        <v>1877</v>
      </c>
    </row>
    <row r="70" spans="1:2" x14ac:dyDescent="0.25">
      <c r="A70">
        <v>701105</v>
      </c>
      <c r="B70" t="s">
        <v>1878</v>
      </c>
    </row>
    <row r="71" spans="1:2" x14ac:dyDescent="0.25">
      <c r="A71">
        <v>701106</v>
      </c>
      <c r="B71" t="s">
        <v>1879</v>
      </c>
    </row>
    <row r="72" spans="1:2" x14ac:dyDescent="0.25">
      <c r="A72">
        <v>701107</v>
      </c>
      <c r="B72" t="s">
        <v>2893</v>
      </c>
    </row>
    <row r="73" spans="1:2" x14ac:dyDescent="0.25">
      <c r="A73">
        <v>701108</v>
      </c>
      <c r="B73" t="s">
        <v>5411</v>
      </c>
    </row>
    <row r="74" spans="1:2" x14ac:dyDescent="0.25">
      <c r="A74">
        <v>701109</v>
      </c>
      <c r="B74" t="s">
        <v>2595</v>
      </c>
    </row>
    <row r="75" spans="1:2" x14ac:dyDescent="0.25">
      <c r="A75">
        <v>701110</v>
      </c>
      <c r="B75" t="s">
        <v>2600</v>
      </c>
    </row>
    <row r="76" spans="1:2" x14ac:dyDescent="0.25">
      <c r="A76">
        <v>701111</v>
      </c>
      <c r="B76" t="s">
        <v>5772</v>
      </c>
    </row>
    <row r="77" spans="1:2" x14ac:dyDescent="0.25">
      <c r="A77">
        <v>701116</v>
      </c>
      <c r="B77" t="s">
        <v>5773</v>
      </c>
    </row>
    <row r="78" spans="1:2" x14ac:dyDescent="0.25">
      <c r="A78">
        <v>701126</v>
      </c>
      <c r="B78" t="s">
        <v>1558</v>
      </c>
    </row>
    <row r="79" spans="1:2" x14ac:dyDescent="0.25">
      <c r="A79">
        <v>701136</v>
      </c>
      <c r="B79" t="s">
        <v>1523</v>
      </c>
    </row>
    <row r="80" spans="1:2" x14ac:dyDescent="0.25">
      <c r="A80">
        <v>701146</v>
      </c>
      <c r="B80" t="s">
        <v>1531</v>
      </c>
    </row>
    <row r="81" spans="1:2" x14ac:dyDescent="0.25">
      <c r="A81">
        <v>701147</v>
      </c>
      <c r="B81" t="s">
        <v>1559</v>
      </c>
    </row>
    <row r="82" spans="1:2" x14ac:dyDescent="0.25">
      <c r="A82">
        <v>701156</v>
      </c>
      <c r="B82" t="s">
        <v>5774</v>
      </c>
    </row>
    <row r="83" spans="1:2" x14ac:dyDescent="0.25">
      <c r="A83">
        <v>701166</v>
      </c>
      <c r="B83" t="s">
        <v>1520</v>
      </c>
    </row>
    <row r="84" spans="1:2" x14ac:dyDescent="0.25">
      <c r="A84">
        <v>701176</v>
      </c>
      <c r="B84" t="s">
        <v>1522</v>
      </c>
    </row>
    <row r="85" spans="1:2" x14ac:dyDescent="0.25">
      <c r="A85">
        <v>701177</v>
      </c>
      <c r="B85" t="s">
        <v>1525</v>
      </c>
    </row>
    <row r="86" spans="1:2" x14ac:dyDescent="0.25">
      <c r="A86">
        <v>701186</v>
      </c>
      <c r="B86" t="s">
        <v>1530</v>
      </c>
    </row>
    <row r="87" spans="1:2" x14ac:dyDescent="0.25">
      <c r="A87">
        <v>701196</v>
      </c>
      <c r="B87" t="s">
        <v>1517</v>
      </c>
    </row>
    <row r="88" spans="1:2" x14ac:dyDescent="0.25">
      <c r="A88">
        <v>701197</v>
      </c>
      <c r="B88" t="s">
        <v>1880</v>
      </c>
    </row>
    <row r="89" spans="1:2" x14ac:dyDescent="0.25">
      <c r="A89">
        <v>701206</v>
      </c>
      <c r="B89" t="s">
        <v>2587</v>
      </c>
    </row>
    <row r="90" spans="1:2" x14ac:dyDescent="0.25">
      <c r="A90">
        <v>701216</v>
      </c>
      <c r="B90" t="s">
        <v>1626</v>
      </c>
    </row>
    <row r="91" spans="1:2" x14ac:dyDescent="0.25">
      <c r="A91">
        <v>701217</v>
      </c>
      <c r="B91" t="s">
        <v>1524</v>
      </c>
    </row>
    <row r="92" spans="1:2" x14ac:dyDescent="0.25">
      <c r="A92">
        <v>701226</v>
      </c>
      <c r="B92" t="s">
        <v>1527</v>
      </c>
    </row>
    <row r="93" spans="1:2" x14ac:dyDescent="0.25">
      <c r="A93">
        <v>701236</v>
      </c>
      <c r="B93" t="s">
        <v>1483</v>
      </c>
    </row>
    <row r="94" spans="1:2" x14ac:dyDescent="0.25">
      <c r="A94">
        <v>701246</v>
      </c>
      <c r="B94" t="s">
        <v>1627</v>
      </c>
    </row>
    <row r="95" spans="1:2" x14ac:dyDescent="0.25">
      <c r="A95">
        <v>701254</v>
      </c>
      <c r="B95" t="s">
        <v>1560</v>
      </c>
    </row>
    <row r="96" spans="1:2" x14ac:dyDescent="0.25">
      <c r="A96">
        <v>701255</v>
      </c>
      <c r="B96" t="s">
        <v>5775</v>
      </c>
    </row>
    <row r="97" spans="1:2" x14ac:dyDescent="0.25">
      <c r="A97">
        <v>701256</v>
      </c>
      <c r="B97" t="s">
        <v>5776</v>
      </c>
    </row>
    <row r="98" spans="1:2" x14ac:dyDescent="0.25">
      <c r="A98">
        <v>701257</v>
      </c>
      <c r="B98" t="s">
        <v>1484</v>
      </c>
    </row>
    <row r="99" spans="1:2" x14ac:dyDescent="0.25">
      <c r="A99">
        <v>701266</v>
      </c>
      <c r="B99" t="s">
        <v>1561</v>
      </c>
    </row>
    <row r="100" spans="1:2" x14ac:dyDescent="0.25">
      <c r="A100">
        <v>701276</v>
      </c>
      <c r="B100" t="s">
        <v>1510</v>
      </c>
    </row>
    <row r="101" spans="1:2" x14ac:dyDescent="0.25">
      <c r="A101">
        <v>701286</v>
      </c>
      <c r="B101" t="s">
        <v>1473</v>
      </c>
    </row>
    <row r="102" spans="1:2" x14ac:dyDescent="0.25">
      <c r="A102">
        <v>701287</v>
      </c>
      <c r="B102" t="s">
        <v>1545</v>
      </c>
    </row>
    <row r="103" spans="1:2" x14ac:dyDescent="0.25">
      <c r="A103">
        <v>701296</v>
      </c>
      <c r="B103" t="s">
        <v>1563</v>
      </c>
    </row>
    <row r="104" spans="1:2" x14ac:dyDescent="0.25">
      <c r="A104">
        <v>701306</v>
      </c>
      <c r="B104" t="s">
        <v>1449</v>
      </c>
    </row>
    <row r="105" spans="1:2" x14ac:dyDescent="0.25">
      <c r="A105">
        <v>701325</v>
      </c>
      <c r="B105" t="s">
        <v>1515</v>
      </c>
    </row>
    <row r="106" spans="1:2" x14ac:dyDescent="0.25">
      <c r="A106">
        <v>701326</v>
      </c>
      <c r="B106" t="s">
        <v>1493</v>
      </c>
    </row>
    <row r="107" spans="1:2" x14ac:dyDescent="0.25">
      <c r="A107">
        <v>701327</v>
      </c>
      <c r="B107" t="s">
        <v>1478</v>
      </c>
    </row>
    <row r="108" spans="1:2" x14ac:dyDescent="0.25">
      <c r="A108">
        <v>701336</v>
      </c>
      <c r="B108" t="s">
        <v>1535</v>
      </c>
    </row>
    <row r="109" spans="1:2" x14ac:dyDescent="0.25">
      <c r="A109">
        <v>701346</v>
      </c>
      <c r="B109" t="s">
        <v>1514</v>
      </c>
    </row>
    <row r="110" spans="1:2" x14ac:dyDescent="0.25">
      <c r="A110">
        <v>701356</v>
      </c>
      <c r="B110" t="s">
        <v>1462</v>
      </c>
    </row>
    <row r="111" spans="1:2" x14ac:dyDescent="0.25">
      <c r="A111">
        <v>701366</v>
      </c>
      <c r="B111" t="s">
        <v>2684</v>
      </c>
    </row>
    <row r="112" spans="1:2" x14ac:dyDescent="0.25">
      <c r="A112">
        <v>701376</v>
      </c>
      <c r="B112" t="s">
        <v>17</v>
      </c>
    </row>
    <row r="113" spans="1:2" x14ac:dyDescent="0.25">
      <c r="A113">
        <v>701386</v>
      </c>
      <c r="B113" t="s">
        <v>1468</v>
      </c>
    </row>
    <row r="114" spans="1:2" x14ac:dyDescent="0.25">
      <c r="A114">
        <v>701387</v>
      </c>
      <c r="B114" t="s">
        <v>1686</v>
      </c>
    </row>
    <row r="115" spans="1:2" x14ac:dyDescent="0.25">
      <c r="A115">
        <v>701396</v>
      </c>
      <c r="B115" t="s">
        <v>5777</v>
      </c>
    </row>
    <row r="116" spans="1:2" x14ac:dyDescent="0.25">
      <c r="A116">
        <v>701406</v>
      </c>
      <c r="B116" t="s">
        <v>1513</v>
      </c>
    </row>
    <row r="117" spans="1:2" x14ac:dyDescent="0.25">
      <c r="A117">
        <v>701416</v>
      </c>
      <c r="B117" t="s">
        <v>2677</v>
      </c>
    </row>
    <row r="118" spans="1:2" x14ac:dyDescent="0.25">
      <c r="A118">
        <v>701436</v>
      </c>
      <c r="B118" t="s">
        <v>1456</v>
      </c>
    </row>
    <row r="119" spans="1:2" x14ac:dyDescent="0.25">
      <c r="A119">
        <v>701446</v>
      </c>
      <c r="B119" t="s">
        <v>1488</v>
      </c>
    </row>
    <row r="120" spans="1:2" x14ac:dyDescent="0.25">
      <c r="A120">
        <v>701447</v>
      </c>
      <c r="B120" t="s">
        <v>1546</v>
      </c>
    </row>
    <row r="121" spans="1:2" x14ac:dyDescent="0.25">
      <c r="A121">
        <v>701456</v>
      </c>
      <c r="B121" t="s">
        <v>1479</v>
      </c>
    </row>
    <row r="122" spans="1:2" x14ac:dyDescent="0.25">
      <c r="A122">
        <v>701466</v>
      </c>
      <c r="B122" t="s">
        <v>1588</v>
      </c>
    </row>
    <row r="123" spans="1:2" x14ac:dyDescent="0.25">
      <c r="A123">
        <v>701476</v>
      </c>
      <c r="B123" t="s">
        <v>1549</v>
      </c>
    </row>
    <row r="124" spans="1:2" x14ac:dyDescent="0.25">
      <c r="A124">
        <v>701486</v>
      </c>
      <c r="B124" t="s">
        <v>1557</v>
      </c>
    </row>
    <row r="125" spans="1:2" x14ac:dyDescent="0.25">
      <c r="A125">
        <v>701496</v>
      </c>
      <c r="B125" t="s">
        <v>1618</v>
      </c>
    </row>
    <row r="126" spans="1:2" x14ac:dyDescent="0.25">
      <c r="A126">
        <v>701506</v>
      </c>
      <c r="B126" t="s">
        <v>2465</v>
      </c>
    </row>
    <row r="127" spans="1:2" x14ac:dyDescent="0.25">
      <c r="A127">
        <v>701516</v>
      </c>
      <c r="B127" t="s">
        <v>1529</v>
      </c>
    </row>
    <row r="128" spans="1:2" x14ac:dyDescent="0.25">
      <c r="A128">
        <v>701526</v>
      </c>
      <c r="B128" t="s">
        <v>2687</v>
      </c>
    </row>
    <row r="129" spans="1:2" x14ac:dyDescent="0.25">
      <c r="A129">
        <v>701536</v>
      </c>
      <c r="B129" t="s">
        <v>1651</v>
      </c>
    </row>
    <row r="130" spans="1:2" x14ac:dyDescent="0.25">
      <c r="A130">
        <v>701546</v>
      </c>
      <c r="B130" t="s">
        <v>1511</v>
      </c>
    </row>
    <row r="131" spans="1:2" x14ac:dyDescent="0.25">
      <c r="A131">
        <v>701556</v>
      </c>
      <c r="B131" t="s">
        <v>1544</v>
      </c>
    </row>
    <row r="132" spans="1:2" x14ac:dyDescent="0.25">
      <c r="A132">
        <v>701566</v>
      </c>
      <c r="B132" t="s">
        <v>2486</v>
      </c>
    </row>
    <row r="133" spans="1:2" x14ac:dyDescent="0.25">
      <c r="A133">
        <v>701576</v>
      </c>
      <c r="B133" t="s">
        <v>2461</v>
      </c>
    </row>
    <row r="134" spans="1:2" x14ac:dyDescent="0.25">
      <c r="A134">
        <v>701586</v>
      </c>
      <c r="B134" t="s">
        <v>1499</v>
      </c>
    </row>
    <row r="135" spans="1:2" x14ac:dyDescent="0.25">
      <c r="A135">
        <v>701606</v>
      </c>
      <c r="B135" t="s">
        <v>1687</v>
      </c>
    </row>
    <row r="136" spans="1:2" x14ac:dyDescent="0.25">
      <c r="A136">
        <v>701615</v>
      </c>
      <c r="B136" t="s">
        <v>1547</v>
      </c>
    </row>
    <row r="137" spans="1:2" x14ac:dyDescent="0.25">
      <c r="A137">
        <v>701616</v>
      </c>
      <c r="B137" t="s">
        <v>2922</v>
      </c>
    </row>
    <row r="138" spans="1:2" x14ac:dyDescent="0.25">
      <c r="A138">
        <v>701626</v>
      </c>
      <c r="B138" t="s">
        <v>2919</v>
      </c>
    </row>
    <row r="139" spans="1:2" x14ac:dyDescent="0.25">
      <c r="A139">
        <v>701636</v>
      </c>
      <c r="B139" t="s">
        <v>1585</v>
      </c>
    </row>
    <row r="140" spans="1:2" x14ac:dyDescent="0.25">
      <c r="A140">
        <v>701656</v>
      </c>
      <c r="B140" t="s">
        <v>1647</v>
      </c>
    </row>
    <row r="141" spans="1:2" x14ac:dyDescent="0.25">
      <c r="A141">
        <v>701666</v>
      </c>
      <c r="B141" t="s">
        <v>1465</v>
      </c>
    </row>
    <row r="142" spans="1:2" x14ac:dyDescent="0.25">
      <c r="A142">
        <v>701677</v>
      </c>
      <c r="B142" t="s">
        <v>1642</v>
      </c>
    </row>
    <row r="143" spans="1:2" x14ac:dyDescent="0.25">
      <c r="A143">
        <v>701686</v>
      </c>
      <c r="B143" t="s">
        <v>1453</v>
      </c>
    </row>
    <row r="144" spans="1:2" x14ac:dyDescent="0.25">
      <c r="A144">
        <v>701706</v>
      </c>
      <c r="B144" t="s">
        <v>1548</v>
      </c>
    </row>
    <row r="145" spans="1:2" x14ac:dyDescent="0.25">
      <c r="A145">
        <v>701708</v>
      </c>
      <c r="B145" t="s">
        <v>2632</v>
      </c>
    </row>
    <row r="146" spans="1:2" x14ac:dyDescent="0.25">
      <c r="A146">
        <v>701716</v>
      </c>
      <c r="B146" t="s">
        <v>1881</v>
      </c>
    </row>
    <row r="147" spans="1:2" x14ac:dyDescent="0.25">
      <c r="A147">
        <v>701726</v>
      </c>
      <c r="B147" t="s">
        <v>5778</v>
      </c>
    </row>
    <row r="148" spans="1:2" x14ac:dyDescent="0.25">
      <c r="A148">
        <v>701736</v>
      </c>
      <c r="B148" t="s">
        <v>1518</v>
      </c>
    </row>
    <row r="149" spans="1:2" x14ac:dyDescent="0.25">
      <c r="A149">
        <v>701746</v>
      </c>
      <c r="B149" t="s">
        <v>1491</v>
      </c>
    </row>
    <row r="150" spans="1:2" x14ac:dyDescent="0.25">
      <c r="A150">
        <v>701756</v>
      </c>
      <c r="B150" t="s">
        <v>1540</v>
      </c>
    </row>
    <row r="151" spans="1:2" x14ac:dyDescent="0.25">
      <c r="A151">
        <v>701757</v>
      </c>
      <c r="B151" t="s">
        <v>2478</v>
      </c>
    </row>
    <row r="152" spans="1:2" x14ac:dyDescent="0.25">
      <c r="A152">
        <v>701758</v>
      </c>
      <c r="B152" t="s">
        <v>2542</v>
      </c>
    </row>
    <row r="153" spans="1:2" x14ac:dyDescent="0.25">
      <c r="A153">
        <v>702001</v>
      </c>
      <c r="B153" t="s">
        <v>1882</v>
      </c>
    </row>
    <row r="154" spans="1:2" x14ac:dyDescent="0.25">
      <c r="A154">
        <v>702002</v>
      </c>
      <c r="B154" t="s">
        <v>1688</v>
      </c>
    </row>
    <row r="155" spans="1:2" x14ac:dyDescent="0.25">
      <c r="A155">
        <v>702003</v>
      </c>
      <c r="B155" t="s">
        <v>1446</v>
      </c>
    </row>
    <row r="156" spans="1:2" x14ac:dyDescent="0.25">
      <c r="A156">
        <v>702005</v>
      </c>
      <c r="B156" t="s">
        <v>948</v>
      </c>
    </row>
    <row r="157" spans="1:2" x14ac:dyDescent="0.25">
      <c r="A157">
        <v>702007</v>
      </c>
      <c r="B157" t="s">
        <v>1344</v>
      </c>
    </row>
    <row r="158" spans="1:2" x14ac:dyDescent="0.25">
      <c r="A158">
        <v>702008</v>
      </c>
      <c r="B158" t="s">
        <v>1448</v>
      </c>
    </row>
    <row r="159" spans="1:2" x14ac:dyDescent="0.25">
      <c r="A159">
        <v>702009</v>
      </c>
      <c r="B159" t="s">
        <v>2960</v>
      </c>
    </row>
    <row r="160" spans="1:2" x14ac:dyDescent="0.25">
      <c r="A160">
        <v>702010</v>
      </c>
      <c r="B160" t="s">
        <v>1664</v>
      </c>
    </row>
    <row r="161" spans="1:2" x14ac:dyDescent="0.25">
      <c r="A161">
        <v>702011</v>
      </c>
      <c r="B161" t="s">
        <v>947</v>
      </c>
    </row>
    <row r="162" spans="1:2" x14ac:dyDescent="0.25">
      <c r="A162">
        <v>702012</v>
      </c>
      <c r="B162" t="s">
        <v>5779</v>
      </c>
    </row>
    <row r="163" spans="1:2" x14ac:dyDescent="0.25">
      <c r="A163">
        <v>702013</v>
      </c>
      <c r="B163" t="s">
        <v>1883</v>
      </c>
    </row>
    <row r="164" spans="1:2" x14ac:dyDescent="0.25">
      <c r="A164">
        <v>702014</v>
      </c>
      <c r="B164" t="s">
        <v>1345</v>
      </c>
    </row>
    <row r="165" spans="1:2" x14ac:dyDescent="0.25">
      <c r="A165">
        <v>702015</v>
      </c>
      <c r="B165" t="s">
        <v>28</v>
      </c>
    </row>
    <row r="166" spans="1:2" x14ac:dyDescent="0.25">
      <c r="A166">
        <v>702016</v>
      </c>
      <c r="B166" t="s">
        <v>1689</v>
      </c>
    </row>
    <row r="167" spans="1:2" x14ac:dyDescent="0.25">
      <c r="A167">
        <v>702018</v>
      </c>
      <c r="B167" t="s">
        <v>5780</v>
      </c>
    </row>
    <row r="168" spans="1:2" x14ac:dyDescent="0.25">
      <c r="A168">
        <v>702019</v>
      </c>
      <c r="B168" t="s">
        <v>30</v>
      </c>
    </row>
    <row r="169" spans="1:2" x14ac:dyDescent="0.25">
      <c r="A169">
        <v>702020</v>
      </c>
      <c r="B169" t="s">
        <v>1475</v>
      </c>
    </row>
    <row r="170" spans="1:2" x14ac:dyDescent="0.25">
      <c r="A170">
        <v>702021</v>
      </c>
      <c r="B170" t="s">
        <v>3055</v>
      </c>
    </row>
    <row r="171" spans="1:2" x14ac:dyDescent="0.25">
      <c r="A171">
        <v>702022</v>
      </c>
      <c r="B171" t="s">
        <v>33</v>
      </c>
    </row>
    <row r="172" spans="1:2" x14ac:dyDescent="0.25">
      <c r="A172">
        <v>702023</v>
      </c>
      <c r="B172" t="s">
        <v>5781</v>
      </c>
    </row>
    <row r="173" spans="1:2" x14ac:dyDescent="0.25">
      <c r="A173">
        <v>702024</v>
      </c>
      <c r="B173" t="s">
        <v>3124</v>
      </c>
    </row>
    <row r="174" spans="1:2" x14ac:dyDescent="0.25">
      <c r="A174">
        <v>702025</v>
      </c>
      <c r="B174" t="s">
        <v>1574</v>
      </c>
    </row>
    <row r="175" spans="1:2" x14ac:dyDescent="0.25">
      <c r="A175">
        <v>702026</v>
      </c>
      <c r="B175" t="s">
        <v>112</v>
      </c>
    </row>
    <row r="176" spans="1:2" x14ac:dyDescent="0.25">
      <c r="A176">
        <v>702028</v>
      </c>
      <c r="B176" t="s">
        <v>92</v>
      </c>
    </row>
    <row r="177" spans="1:2" x14ac:dyDescent="0.25">
      <c r="A177">
        <v>702029</v>
      </c>
      <c r="B177" t="s">
        <v>788</v>
      </c>
    </row>
    <row r="178" spans="1:2" x14ac:dyDescent="0.25">
      <c r="A178">
        <v>702030</v>
      </c>
      <c r="B178" t="s">
        <v>77</v>
      </c>
    </row>
    <row r="179" spans="1:2" x14ac:dyDescent="0.25">
      <c r="A179">
        <v>702031</v>
      </c>
      <c r="B179" t="s">
        <v>59</v>
      </c>
    </row>
    <row r="180" spans="1:2" x14ac:dyDescent="0.25">
      <c r="A180">
        <v>702032</v>
      </c>
      <c r="B180" t="s">
        <v>53</v>
      </c>
    </row>
    <row r="181" spans="1:2" x14ac:dyDescent="0.25">
      <c r="A181">
        <v>702033</v>
      </c>
      <c r="B181" t="s">
        <v>1690</v>
      </c>
    </row>
    <row r="182" spans="1:2" x14ac:dyDescent="0.25">
      <c r="A182">
        <v>702034</v>
      </c>
      <c r="B182" t="s">
        <v>1538</v>
      </c>
    </row>
    <row r="183" spans="1:2" x14ac:dyDescent="0.25">
      <c r="A183">
        <v>702035</v>
      </c>
      <c r="B183" t="s">
        <v>3108</v>
      </c>
    </row>
    <row r="184" spans="1:2" x14ac:dyDescent="0.25">
      <c r="A184">
        <v>702036</v>
      </c>
      <c r="B184" t="s">
        <v>3100</v>
      </c>
    </row>
    <row r="185" spans="1:2" x14ac:dyDescent="0.25">
      <c r="A185">
        <v>702045</v>
      </c>
      <c r="B185" t="s">
        <v>5782</v>
      </c>
    </row>
    <row r="186" spans="1:2" x14ac:dyDescent="0.25">
      <c r="A186">
        <v>702046</v>
      </c>
      <c r="B186" t="s">
        <v>24</v>
      </c>
    </row>
    <row r="187" spans="1:2" x14ac:dyDescent="0.25">
      <c r="A187">
        <v>702056</v>
      </c>
      <c r="B187" t="s">
        <v>1884</v>
      </c>
    </row>
    <row r="188" spans="1:2" x14ac:dyDescent="0.25">
      <c r="A188">
        <v>702066</v>
      </c>
      <c r="B188" t="s">
        <v>1222</v>
      </c>
    </row>
    <row r="189" spans="1:2" x14ac:dyDescent="0.25">
      <c r="A189">
        <v>702067</v>
      </c>
      <c r="B189" t="s">
        <v>818</v>
      </c>
    </row>
    <row r="190" spans="1:2" x14ac:dyDescent="0.25">
      <c r="A190">
        <v>702068</v>
      </c>
      <c r="B190" t="s">
        <v>46</v>
      </c>
    </row>
    <row r="191" spans="1:2" x14ac:dyDescent="0.25">
      <c r="A191">
        <v>702069</v>
      </c>
      <c r="B191" t="s">
        <v>1346</v>
      </c>
    </row>
    <row r="192" spans="1:2" x14ac:dyDescent="0.25">
      <c r="A192">
        <v>702076</v>
      </c>
      <c r="B192" t="s">
        <v>1347</v>
      </c>
    </row>
    <row r="193" spans="1:2" x14ac:dyDescent="0.25">
      <c r="A193">
        <v>702086</v>
      </c>
      <c r="B193" t="s">
        <v>5783</v>
      </c>
    </row>
    <row r="194" spans="1:2" x14ac:dyDescent="0.25">
      <c r="A194">
        <v>702087</v>
      </c>
      <c r="B194" t="s">
        <v>60</v>
      </c>
    </row>
    <row r="195" spans="1:2" x14ac:dyDescent="0.25">
      <c r="A195">
        <v>702096</v>
      </c>
      <c r="B195" t="s">
        <v>78</v>
      </c>
    </row>
    <row r="196" spans="1:2" x14ac:dyDescent="0.25">
      <c r="A196">
        <v>702106</v>
      </c>
      <c r="B196" t="s">
        <v>81</v>
      </c>
    </row>
    <row r="197" spans="1:2" x14ac:dyDescent="0.25">
      <c r="A197">
        <v>702107</v>
      </c>
      <c r="B197" t="s">
        <v>41</v>
      </c>
    </row>
    <row r="198" spans="1:2" x14ac:dyDescent="0.25">
      <c r="A198">
        <v>702116</v>
      </c>
      <c r="B198" t="s">
        <v>63</v>
      </c>
    </row>
    <row r="199" spans="1:2" x14ac:dyDescent="0.25">
      <c r="A199">
        <v>702117</v>
      </c>
      <c r="B199" t="s">
        <v>3036</v>
      </c>
    </row>
    <row r="200" spans="1:2" x14ac:dyDescent="0.25">
      <c r="A200">
        <v>702126</v>
      </c>
      <c r="B200" t="s">
        <v>67</v>
      </c>
    </row>
    <row r="201" spans="1:2" x14ac:dyDescent="0.25">
      <c r="A201">
        <v>702136</v>
      </c>
      <c r="B201" t="s">
        <v>1624</v>
      </c>
    </row>
    <row r="202" spans="1:2" x14ac:dyDescent="0.25">
      <c r="A202">
        <v>702137</v>
      </c>
      <c r="B202" t="s">
        <v>74</v>
      </c>
    </row>
    <row r="203" spans="1:2" x14ac:dyDescent="0.25">
      <c r="A203">
        <v>702146</v>
      </c>
      <c r="B203" t="s">
        <v>71</v>
      </c>
    </row>
    <row r="204" spans="1:2" x14ac:dyDescent="0.25">
      <c r="A204">
        <v>702147</v>
      </c>
      <c r="B204" t="s">
        <v>1885</v>
      </c>
    </row>
    <row r="205" spans="1:2" x14ac:dyDescent="0.25">
      <c r="A205">
        <v>702156</v>
      </c>
      <c r="B205" t="s">
        <v>917</v>
      </c>
    </row>
    <row r="206" spans="1:2" x14ac:dyDescent="0.25">
      <c r="A206">
        <v>702166</v>
      </c>
      <c r="B206" t="s">
        <v>1691</v>
      </c>
    </row>
    <row r="207" spans="1:2" x14ac:dyDescent="0.25">
      <c r="A207">
        <v>702176</v>
      </c>
      <c r="B207" t="s">
        <v>49</v>
      </c>
    </row>
    <row r="208" spans="1:2" x14ac:dyDescent="0.25">
      <c r="A208">
        <v>702186</v>
      </c>
      <c r="B208" t="s">
        <v>887</v>
      </c>
    </row>
    <row r="209" spans="1:2" x14ac:dyDescent="0.25">
      <c r="A209">
        <v>702196</v>
      </c>
      <c r="B209" t="s">
        <v>899</v>
      </c>
    </row>
    <row r="210" spans="1:2" x14ac:dyDescent="0.25">
      <c r="A210">
        <v>702206</v>
      </c>
      <c r="B210" t="s">
        <v>880</v>
      </c>
    </row>
    <row r="211" spans="1:2" x14ac:dyDescent="0.25">
      <c r="A211">
        <v>702216</v>
      </c>
      <c r="B211" t="s">
        <v>915</v>
      </c>
    </row>
    <row r="212" spans="1:2" x14ac:dyDescent="0.25">
      <c r="A212">
        <v>702226</v>
      </c>
      <c r="B212" t="s">
        <v>85</v>
      </c>
    </row>
    <row r="213" spans="1:2" x14ac:dyDescent="0.25">
      <c r="A213">
        <v>702236</v>
      </c>
      <c r="B213" t="s">
        <v>843</v>
      </c>
    </row>
    <row r="214" spans="1:2" x14ac:dyDescent="0.25">
      <c r="A214">
        <v>702240</v>
      </c>
      <c r="B214" t="s">
        <v>82</v>
      </c>
    </row>
    <row r="215" spans="1:2" x14ac:dyDescent="0.25">
      <c r="A215">
        <v>702241</v>
      </c>
      <c r="B215" t="s">
        <v>1674</v>
      </c>
    </row>
    <row r="216" spans="1:2" x14ac:dyDescent="0.25">
      <c r="A216">
        <v>702242</v>
      </c>
      <c r="B216" t="s">
        <v>36</v>
      </c>
    </row>
    <row r="217" spans="1:2" x14ac:dyDescent="0.25">
      <c r="A217">
        <v>702246</v>
      </c>
      <c r="B217" t="s">
        <v>34</v>
      </c>
    </row>
    <row r="218" spans="1:2" x14ac:dyDescent="0.25">
      <c r="A218">
        <v>702256</v>
      </c>
      <c r="B218" t="s">
        <v>3095</v>
      </c>
    </row>
    <row r="219" spans="1:2" x14ac:dyDescent="0.25">
      <c r="A219">
        <v>702266</v>
      </c>
      <c r="B219" t="s">
        <v>797</v>
      </c>
    </row>
    <row r="220" spans="1:2" x14ac:dyDescent="0.25">
      <c r="A220">
        <v>702276</v>
      </c>
      <c r="B220" t="s">
        <v>27</v>
      </c>
    </row>
    <row r="221" spans="1:2" x14ac:dyDescent="0.25">
      <c r="A221">
        <v>702286</v>
      </c>
      <c r="B221" t="s">
        <v>902</v>
      </c>
    </row>
    <row r="222" spans="1:2" x14ac:dyDescent="0.25">
      <c r="A222">
        <v>702295</v>
      </c>
      <c r="B222" t="s">
        <v>50</v>
      </c>
    </row>
    <row r="223" spans="1:2" x14ac:dyDescent="0.25">
      <c r="A223">
        <v>702296</v>
      </c>
      <c r="B223" t="s">
        <v>89</v>
      </c>
    </row>
    <row r="224" spans="1:2" x14ac:dyDescent="0.25">
      <c r="A224">
        <v>702297</v>
      </c>
      <c r="B224" t="s">
        <v>5784</v>
      </c>
    </row>
    <row r="225" spans="1:2" x14ac:dyDescent="0.25">
      <c r="A225">
        <v>702316</v>
      </c>
      <c r="B225" t="s">
        <v>64</v>
      </c>
    </row>
    <row r="226" spans="1:2" x14ac:dyDescent="0.25">
      <c r="A226">
        <v>702326</v>
      </c>
      <c r="B226" t="s">
        <v>1692</v>
      </c>
    </row>
    <row r="227" spans="1:2" x14ac:dyDescent="0.25">
      <c r="A227">
        <v>702336</v>
      </c>
      <c r="B227" t="s">
        <v>1693</v>
      </c>
    </row>
    <row r="228" spans="1:2" x14ac:dyDescent="0.25">
      <c r="A228">
        <v>702346</v>
      </c>
      <c r="B228" t="s">
        <v>47</v>
      </c>
    </row>
    <row r="229" spans="1:2" x14ac:dyDescent="0.25">
      <c r="A229">
        <v>702356</v>
      </c>
      <c r="B229" t="s">
        <v>1886</v>
      </c>
    </row>
    <row r="230" spans="1:2" x14ac:dyDescent="0.25">
      <c r="A230">
        <v>702366</v>
      </c>
      <c r="B230" t="s">
        <v>88</v>
      </c>
    </row>
    <row r="231" spans="1:2" x14ac:dyDescent="0.25">
      <c r="A231">
        <v>702377</v>
      </c>
      <c r="B231" t="s">
        <v>115</v>
      </c>
    </row>
    <row r="232" spans="1:2" x14ac:dyDescent="0.25">
      <c r="A232">
        <v>702386</v>
      </c>
      <c r="B232" t="s">
        <v>1887</v>
      </c>
    </row>
    <row r="233" spans="1:2" x14ac:dyDescent="0.25">
      <c r="A233">
        <v>702387</v>
      </c>
      <c r="B233" t="s">
        <v>1599</v>
      </c>
    </row>
    <row r="234" spans="1:2" x14ac:dyDescent="0.25">
      <c r="A234">
        <v>702396</v>
      </c>
      <c r="B234" t="s">
        <v>58</v>
      </c>
    </row>
    <row r="235" spans="1:2" x14ac:dyDescent="0.25">
      <c r="A235">
        <v>702406</v>
      </c>
      <c r="B235" t="s">
        <v>70</v>
      </c>
    </row>
    <row r="236" spans="1:2" x14ac:dyDescent="0.25">
      <c r="A236">
        <v>702416</v>
      </c>
      <c r="B236" t="s">
        <v>55</v>
      </c>
    </row>
    <row r="237" spans="1:2" x14ac:dyDescent="0.25">
      <c r="A237">
        <v>702436</v>
      </c>
      <c r="B237" t="s">
        <v>1888</v>
      </c>
    </row>
    <row r="238" spans="1:2" x14ac:dyDescent="0.25">
      <c r="A238">
        <v>702456</v>
      </c>
      <c r="B238" t="s">
        <v>1481</v>
      </c>
    </row>
    <row r="239" spans="1:2" x14ac:dyDescent="0.25">
      <c r="A239">
        <v>702476</v>
      </c>
      <c r="B239" t="s">
        <v>104</v>
      </c>
    </row>
    <row r="240" spans="1:2" x14ac:dyDescent="0.25">
      <c r="A240">
        <v>702496</v>
      </c>
      <c r="B240" t="s">
        <v>1889</v>
      </c>
    </row>
    <row r="241" spans="1:2" x14ac:dyDescent="0.25">
      <c r="A241">
        <v>703001</v>
      </c>
      <c r="B241" t="s">
        <v>820</v>
      </c>
    </row>
    <row r="242" spans="1:2" x14ac:dyDescent="0.25">
      <c r="A242">
        <v>703002</v>
      </c>
      <c r="B242" t="s">
        <v>1427</v>
      </c>
    </row>
    <row r="243" spans="1:2" x14ac:dyDescent="0.25">
      <c r="A243">
        <v>703004</v>
      </c>
      <c r="B243" t="s">
        <v>1639</v>
      </c>
    </row>
    <row r="244" spans="1:2" x14ac:dyDescent="0.25">
      <c r="A244">
        <v>703005</v>
      </c>
      <c r="B244" t="s">
        <v>5785</v>
      </c>
    </row>
    <row r="245" spans="1:2" x14ac:dyDescent="0.25">
      <c r="A245">
        <v>703006</v>
      </c>
      <c r="B245" t="s">
        <v>5786</v>
      </c>
    </row>
    <row r="246" spans="1:2" x14ac:dyDescent="0.25">
      <c r="A246">
        <v>703007</v>
      </c>
      <c r="B246" t="s">
        <v>945</v>
      </c>
    </row>
    <row r="247" spans="1:2" x14ac:dyDescent="0.25">
      <c r="A247">
        <v>703008</v>
      </c>
      <c r="B247" t="s">
        <v>139</v>
      </c>
    </row>
    <row r="248" spans="1:2" x14ac:dyDescent="0.25">
      <c r="A248">
        <v>703013</v>
      </c>
      <c r="B248" t="s">
        <v>232</v>
      </c>
    </row>
    <row r="249" spans="1:2" x14ac:dyDescent="0.25">
      <c r="A249">
        <v>703014</v>
      </c>
      <c r="B249" t="s">
        <v>241</v>
      </c>
    </row>
    <row r="250" spans="1:2" x14ac:dyDescent="0.25">
      <c r="A250">
        <v>703015</v>
      </c>
      <c r="B250" t="s">
        <v>5787</v>
      </c>
    </row>
    <row r="251" spans="1:2" x14ac:dyDescent="0.25">
      <c r="A251">
        <v>703016</v>
      </c>
      <c r="B251" t="s">
        <v>838</v>
      </c>
    </row>
    <row r="252" spans="1:2" x14ac:dyDescent="0.25">
      <c r="A252">
        <v>703017</v>
      </c>
      <c r="B252" t="s">
        <v>1568</v>
      </c>
    </row>
    <row r="253" spans="1:2" x14ac:dyDescent="0.25">
      <c r="A253">
        <v>703018</v>
      </c>
      <c r="B253" t="s">
        <v>154</v>
      </c>
    </row>
    <row r="254" spans="1:2" x14ac:dyDescent="0.25">
      <c r="A254">
        <v>703022</v>
      </c>
      <c r="B254" t="s">
        <v>798</v>
      </c>
    </row>
    <row r="255" spans="1:2" x14ac:dyDescent="0.25">
      <c r="A255">
        <v>703026</v>
      </c>
      <c r="B255" t="s">
        <v>3329</v>
      </c>
    </row>
    <row r="256" spans="1:2" x14ac:dyDescent="0.25">
      <c r="A256">
        <v>703027</v>
      </c>
      <c r="B256" t="s">
        <v>142</v>
      </c>
    </row>
    <row r="257" spans="1:2" x14ac:dyDescent="0.25">
      <c r="A257">
        <v>703028</v>
      </c>
      <c r="B257" t="s">
        <v>1348</v>
      </c>
    </row>
    <row r="258" spans="1:2" x14ac:dyDescent="0.25">
      <c r="A258">
        <v>703030</v>
      </c>
      <c r="B258" t="s">
        <v>1694</v>
      </c>
    </row>
    <row r="259" spans="1:2" x14ac:dyDescent="0.25">
      <c r="A259">
        <v>703031</v>
      </c>
      <c r="B259" t="s">
        <v>924</v>
      </c>
    </row>
    <row r="260" spans="1:2" x14ac:dyDescent="0.25">
      <c r="A260">
        <v>703033</v>
      </c>
      <c r="B260" t="s">
        <v>1621</v>
      </c>
    </row>
    <row r="261" spans="1:2" x14ac:dyDescent="0.25">
      <c r="A261">
        <v>703034</v>
      </c>
      <c r="B261" t="s">
        <v>961</v>
      </c>
    </row>
    <row r="262" spans="1:2" x14ac:dyDescent="0.25">
      <c r="A262">
        <v>703035</v>
      </c>
      <c r="B262" t="s">
        <v>800</v>
      </c>
    </row>
    <row r="263" spans="1:2" x14ac:dyDescent="0.25">
      <c r="A263">
        <v>703039</v>
      </c>
      <c r="B263" t="s">
        <v>1668</v>
      </c>
    </row>
    <row r="264" spans="1:2" x14ac:dyDescent="0.25">
      <c r="A264">
        <v>703040</v>
      </c>
      <c r="B264" t="s">
        <v>1665</v>
      </c>
    </row>
    <row r="265" spans="1:2" x14ac:dyDescent="0.25">
      <c r="A265">
        <v>703042</v>
      </c>
      <c r="B265" t="s">
        <v>1665</v>
      </c>
    </row>
    <row r="266" spans="1:2" x14ac:dyDescent="0.25">
      <c r="A266">
        <v>703043</v>
      </c>
      <c r="B266" t="s">
        <v>1352</v>
      </c>
    </row>
    <row r="267" spans="1:2" x14ac:dyDescent="0.25">
      <c r="A267">
        <v>703044</v>
      </c>
      <c r="B267" t="s">
        <v>1352</v>
      </c>
    </row>
    <row r="268" spans="1:2" x14ac:dyDescent="0.25">
      <c r="A268">
        <v>703046</v>
      </c>
      <c r="B268" t="s">
        <v>1890</v>
      </c>
    </row>
    <row r="269" spans="1:2" x14ac:dyDescent="0.25">
      <c r="A269">
        <v>703047</v>
      </c>
      <c r="B269" t="s">
        <v>5169</v>
      </c>
    </row>
    <row r="270" spans="1:2" x14ac:dyDescent="0.25">
      <c r="A270">
        <v>703048</v>
      </c>
      <c r="B270" t="s">
        <v>1353</v>
      </c>
    </row>
    <row r="271" spans="1:2" x14ac:dyDescent="0.25">
      <c r="A271">
        <v>703049</v>
      </c>
      <c r="B271" t="s">
        <v>1354</v>
      </c>
    </row>
    <row r="272" spans="1:2" x14ac:dyDescent="0.25">
      <c r="A272">
        <v>703051</v>
      </c>
      <c r="B272" t="s">
        <v>250</v>
      </c>
    </row>
    <row r="273" spans="1:2" x14ac:dyDescent="0.25">
      <c r="A273">
        <v>703053</v>
      </c>
      <c r="B273" t="s">
        <v>93</v>
      </c>
    </row>
    <row r="274" spans="1:2" x14ac:dyDescent="0.25">
      <c r="A274">
        <v>703055</v>
      </c>
      <c r="B274" t="s">
        <v>1355</v>
      </c>
    </row>
    <row r="275" spans="1:2" x14ac:dyDescent="0.25">
      <c r="A275">
        <v>703056</v>
      </c>
      <c r="B275" t="s">
        <v>5788</v>
      </c>
    </row>
    <row r="276" spans="1:2" x14ac:dyDescent="0.25">
      <c r="A276">
        <v>703057</v>
      </c>
      <c r="B276" t="s">
        <v>3662</v>
      </c>
    </row>
    <row r="277" spans="1:2" x14ac:dyDescent="0.25">
      <c r="A277">
        <v>703059</v>
      </c>
      <c r="B277" t="s">
        <v>3683</v>
      </c>
    </row>
    <row r="278" spans="1:2" x14ac:dyDescent="0.25">
      <c r="A278">
        <v>703060</v>
      </c>
      <c r="B278" t="s">
        <v>125</v>
      </c>
    </row>
    <row r="279" spans="1:2" x14ac:dyDescent="0.25">
      <c r="A279">
        <v>703062</v>
      </c>
      <c r="B279" t="s">
        <v>1671</v>
      </c>
    </row>
    <row r="280" spans="1:2" x14ac:dyDescent="0.25">
      <c r="A280">
        <v>703063</v>
      </c>
      <c r="B280" t="s">
        <v>96</v>
      </c>
    </row>
    <row r="281" spans="1:2" x14ac:dyDescent="0.25">
      <c r="A281">
        <v>703064</v>
      </c>
      <c r="B281" t="s">
        <v>3694</v>
      </c>
    </row>
    <row r="282" spans="1:2" x14ac:dyDescent="0.25">
      <c r="A282">
        <v>703065</v>
      </c>
      <c r="B282" t="s">
        <v>5789</v>
      </c>
    </row>
    <row r="283" spans="1:2" x14ac:dyDescent="0.25">
      <c r="A283">
        <v>703066</v>
      </c>
      <c r="B283" t="s">
        <v>5790</v>
      </c>
    </row>
    <row r="284" spans="1:2" x14ac:dyDescent="0.25">
      <c r="A284">
        <v>703067</v>
      </c>
      <c r="B284" t="s">
        <v>5791</v>
      </c>
    </row>
    <row r="285" spans="1:2" x14ac:dyDescent="0.25">
      <c r="A285">
        <v>703068</v>
      </c>
      <c r="B285" t="s">
        <v>3725</v>
      </c>
    </row>
    <row r="286" spans="1:2" x14ac:dyDescent="0.25">
      <c r="A286">
        <v>703069</v>
      </c>
      <c r="B286" t="s">
        <v>3547</v>
      </c>
    </row>
    <row r="287" spans="1:2" x14ac:dyDescent="0.25">
      <c r="A287">
        <v>703070</v>
      </c>
      <c r="B287" t="s">
        <v>5403</v>
      </c>
    </row>
    <row r="288" spans="1:2" x14ac:dyDescent="0.25">
      <c r="A288">
        <v>703071</v>
      </c>
      <c r="B288" t="s">
        <v>5792</v>
      </c>
    </row>
    <row r="289" spans="1:2" x14ac:dyDescent="0.25">
      <c r="A289">
        <v>703075</v>
      </c>
      <c r="B289" t="s">
        <v>3195</v>
      </c>
    </row>
    <row r="290" spans="1:2" x14ac:dyDescent="0.25">
      <c r="A290">
        <v>703076</v>
      </c>
      <c r="B290" t="s">
        <v>5328</v>
      </c>
    </row>
    <row r="291" spans="1:2" x14ac:dyDescent="0.25">
      <c r="A291">
        <v>703078</v>
      </c>
      <c r="B291" t="s">
        <v>1891</v>
      </c>
    </row>
    <row r="292" spans="1:2" x14ac:dyDescent="0.25">
      <c r="A292">
        <v>703079</v>
      </c>
      <c r="B292" t="s">
        <v>1492</v>
      </c>
    </row>
    <row r="293" spans="1:2" x14ac:dyDescent="0.25">
      <c r="A293">
        <v>703080</v>
      </c>
      <c r="B293" t="s">
        <v>1892</v>
      </c>
    </row>
    <row r="294" spans="1:2" x14ac:dyDescent="0.25">
      <c r="A294">
        <v>703081</v>
      </c>
      <c r="B294" t="s">
        <v>276</v>
      </c>
    </row>
    <row r="295" spans="1:2" x14ac:dyDescent="0.25">
      <c r="A295">
        <v>703082</v>
      </c>
      <c r="B295" t="s">
        <v>869</v>
      </c>
    </row>
    <row r="296" spans="1:2" x14ac:dyDescent="0.25">
      <c r="A296">
        <v>703083</v>
      </c>
      <c r="B296" t="s">
        <v>180</v>
      </c>
    </row>
    <row r="297" spans="1:2" x14ac:dyDescent="0.25">
      <c r="A297">
        <v>703084</v>
      </c>
      <c r="B297" t="s">
        <v>938</v>
      </c>
    </row>
    <row r="298" spans="1:2" x14ac:dyDescent="0.25">
      <c r="A298">
        <v>703085</v>
      </c>
      <c r="B298" t="s">
        <v>1590</v>
      </c>
    </row>
    <row r="299" spans="1:2" x14ac:dyDescent="0.25">
      <c r="A299">
        <v>703086</v>
      </c>
      <c r="B299" t="s">
        <v>99</v>
      </c>
    </row>
    <row r="300" spans="1:2" x14ac:dyDescent="0.25">
      <c r="A300">
        <v>703087</v>
      </c>
      <c r="B300" t="s">
        <v>100</v>
      </c>
    </row>
    <row r="301" spans="1:2" x14ac:dyDescent="0.25">
      <c r="A301">
        <v>703089</v>
      </c>
      <c r="B301" t="s">
        <v>101</v>
      </c>
    </row>
    <row r="302" spans="1:2" x14ac:dyDescent="0.25">
      <c r="A302">
        <v>703090</v>
      </c>
      <c r="B302" t="s">
        <v>1451</v>
      </c>
    </row>
    <row r="303" spans="1:2" x14ac:dyDescent="0.25">
      <c r="A303">
        <v>703091</v>
      </c>
      <c r="B303" t="s">
        <v>973</v>
      </c>
    </row>
    <row r="304" spans="1:2" x14ac:dyDescent="0.25">
      <c r="A304">
        <v>703093</v>
      </c>
      <c r="B304" t="s">
        <v>1650</v>
      </c>
    </row>
    <row r="305" spans="1:2" x14ac:dyDescent="0.25">
      <c r="A305">
        <v>703094</v>
      </c>
      <c r="B305" t="s">
        <v>1675</v>
      </c>
    </row>
    <row r="306" spans="1:2" x14ac:dyDescent="0.25">
      <c r="A306">
        <v>703095</v>
      </c>
      <c r="B306" t="s">
        <v>122</v>
      </c>
    </row>
    <row r="307" spans="1:2" x14ac:dyDescent="0.25">
      <c r="A307">
        <v>703096</v>
      </c>
      <c r="B307" t="s">
        <v>5366</v>
      </c>
    </row>
    <row r="308" spans="1:2" x14ac:dyDescent="0.25">
      <c r="A308">
        <v>703097</v>
      </c>
      <c r="B308" t="s">
        <v>149</v>
      </c>
    </row>
    <row r="309" spans="1:2" x14ac:dyDescent="0.25">
      <c r="A309">
        <v>703101</v>
      </c>
      <c r="B309" t="s">
        <v>161</v>
      </c>
    </row>
    <row r="310" spans="1:2" x14ac:dyDescent="0.25">
      <c r="A310">
        <v>703103</v>
      </c>
      <c r="B310" t="s">
        <v>923</v>
      </c>
    </row>
    <row r="311" spans="1:2" x14ac:dyDescent="0.25">
      <c r="A311">
        <v>703104</v>
      </c>
      <c r="B311" t="s">
        <v>965</v>
      </c>
    </row>
    <row r="312" spans="1:2" x14ac:dyDescent="0.25">
      <c r="A312">
        <v>703105</v>
      </c>
      <c r="B312" t="s">
        <v>1358</v>
      </c>
    </row>
    <row r="313" spans="1:2" x14ac:dyDescent="0.25">
      <c r="A313">
        <v>703106</v>
      </c>
      <c r="B313" t="s">
        <v>181</v>
      </c>
    </row>
    <row r="314" spans="1:2" x14ac:dyDescent="0.25">
      <c r="A314">
        <v>703107</v>
      </c>
      <c r="B314" t="s">
        <v>784</v>
      </c>
    </row>
    <row r="315" spans="1:2" x14ac:dyDescent="0.25">
      <c r="A315">
        <v>703108</v>
      </c>
      <c r="B315" t="s">
        <v>137</v>
      </c>
    </row>
    <row r="316" spans="1:2" x14ac:dyDescent="0.25">
      <c r="A316">
        <v>703109</v>
      </c>
      <c r="B316" t="s">
        <v>126</v>
      </c>
    </row>
    <row r="317" spans="1:2" x14ac:dyDescent="0.25">
      <c r="A317">
        <v>703110</v>
      </c>
      <c r="B317" t="s">
        <v>193</v>
      </c>
    </row>
    <row r="318" spans="1:2" x14ac:dyDescent="0.25">
      <c r="A318">
        <v>703116</v>
      </c>
      <c r="B318" t="s">
        <v>231</v>
      </c>
    </row>
    <row r="319" spans="1:2" x14ac:dyDescent="0.25">
      <c r="A319">
        <v>703118</v>
      </c>
      <c r="B319" t="s">
        <v>1620</v>
      </c>
    </row>
    <row r="320" spans="1:2" x14ac:dyDescent="0.25">
      <c r="A320">
        <v>703119</v>
      </c>
      <c r="B320" t="s">
        <v>1360</v>
      </c>
    </row>
    <row r="321" spans="1:2" x14ac:dyDescent="0.25">
      <c r="A321">
        <v>703120</v>
      </c>
      <c r="B321" t="s">
        <v>116</v>
      </c>
    </row>
    <row r="322" spans="1:2" x14ac:dyDescent="0.25">
      <c r="A322">
        <v>703121</v>
      </c>
      <c r="B322" t="s">
        <v>1695</v>
      </c>
    </row>
    <row r="323" spans="1:2" x14ac:dyDescent="0.25">
      <c r="A323">
        <v>703126</v>
      </c>
      <c r="B323" t="s">
        <v>1361</v>
      </c>
    </row>
    <row r="324" spans="1:2" x14ac:dyDescent="0.25">
      <c r="A324">
        <v>703127</v>
      </c>
      <c r="B324" t="s">
        <v>5793</v>
      </c>
    </row>
    <row r="325" spans="1:2" x14ac:dyDescent="0.25">
      <c r="A325">
        <v>703136</v>
      </c>
      <c r="B325" t="s">
        <v>106</v>
      </c>
    </row>
    <row r="326" spans="1:2" x14ac:dyDescent="0.25">
      <c r="A326">
        <v>703137</v>
      </c>
      <c r="B326" t="s">
        <v>5794</v>
      </c>
    </row>
    <row r="327" spans="1:2" x14ac:dyDescent="0.25">
      <c r="A327">
        <v>703138</v>
      </c>
      <c r="B327" t="s">
        <v>3689</v>
      </c>
    </row>
    <row r="328" spans="1:2" x14ac:dyDescent="0.25">
      <c r="A328">
        <v>703146</v>
      </c>
      <c r="B328" t="s">
        <v>148</v>
      </c>
    </row>
    <row r="329" spans="1:2" x14ac:dyDescent="0.25">
      <c r="A329">
        <v>703156</v>
      </c>
      <c r="B329" t="s">
        <v>1628</v>
      </c>
    </row>
    <row r="330" spans="1:2" x14ac:dyDescent="0.25">
      <c r="A330">
        <v>703157</v>
      </c>
      <c r="B330" t="s">
        <v>5795</v>
      </c>
    </row>
    <row r="331" spans="1:2" x14ac:dyDescent="0.25">
      <c r="A331">
        <v>703158</v>
      </c>
      <c r="B331" t="s">
        <v>153</v>
      </c>
    </row>
    <row r="332" spans="1:2" x14ac:dyDescent="0.25">
      <c r="A332">
        <v>703166</v>
      </c>
      <c r="B332" t="s">
        <v>155</v>
      </c>
    </row>
    <row r="333" spans="1:2" x14ac:dyDescent="0.25">
      <c r="A333">
        <v>703176</v>
      </c>
      <c r="B333" t="s">
        <v>152</v>
      </c>
    </row>
    <row r="334" spans="1:2" x14ac:dyDescent="0.25">
      <c r="A334">
        <v>703177</v>
      </c>
      <c r="B334" t="s">
        <v>918</v>
      </c>
    </row>
    <row r="335" spans="1:2" x14ac:dyDescent="0.25">
      <c r="A335">
        <v>703186</v>
      </c>
      <c r="B335" t="s">
        <v>1631</v>
      </c>
    </row>
    <row r="336" spans="1:2" x14ac:dyDescent="0.25">
      <c r="A336">
        <v>703187</v>
      </c>
      <c r="B336" t="s">
        <v>1362</v>
      </c>
    </row>
    <row r="337" spans="1:2" x14ac:dyDescent="0.25">
      <c r="A337">
        <v>703196</v>
      </c>
      <c r="B337" t="s">
        <v>1362</v>
      </c>
    </row>
    <row r="338" spans="1:2" x14ac:dyDescent="0.25">
      <c r="A338">
        <v>703206</v>
      </c>
      <c r="B338" t="s">
        <v>140</v>
      </c>
    </row>
    <row r="339" spans="1:2" x14ac:dyDescent="0.25">
      <c r="A339">
        <v>703207</v>
      </c>
      <c r="B339" t="s">
        <v>1565</v>
      </c>
    </row>
    <row r="340" spans="1:2" x14ac:dyDescent="0.25">
      <c r="A340">
        <v>703208</v>
      </c>
      <c r="B340" t="s">
        <v>1567</v>
      </c>
    </row>
    <row r="341" spans="1:2" x14ac:dyDescent="0.25">
      <c r="A341">
        <v>703209</v>
      </c>
      <c r="B341" t="s">
        <v>1418</v>
      </c>
    </row>
    <row r="342" spans="1:2" x14ac:dyDescent="0.25">
      <c r="A342">
        <v>703226</v>
      </c>
      <c r="B342" t="s">
        <v>3368</v>
      </c>
    </row>
    <row r="343" spans="1:2" x14ac:dyDescent="0.25">
      <c r="A343">
        <v>703227</v>
      </c>
      <c r="B343" t="s">
        <v>1570</v>
      </c>
    </row>
    <row r="344" spans="1:2" x14ac:dyDescent="0.25">
      <c r="A344">
        <v>703228</v>
      </c>
      <c r="B344" t="s">
        <v>903</v>
      </c>
    </row>
    <row r="345" spans="1:2" x14ac:dyDescent="0.25">
      <c r="A345">
        <v>703229</v>
      </c>
      <c r="B345" t="s">
        <v>1577</v>
      </c>
    </row>
    <row r="346" spans="1:2" x14ac:dyDescent="0.25">
      <c r="A346">
        <v>703236</v>
      </c>
      <c r="B346" t="s">
        <v>964</v>
      </c>
    </row>
    <row r="347" spans="1:2" x14ac:dyDescent="0.25">
      <c r="A347">
        <v>703237</v>
      </c>
      <c r="B347" t="s">
        <v>196</v>
      </c>
    </row>
    <row r="348" spans="1:2" x14ac:dyDescent="0.25">
      <c r="A348">
        <v>703238</v>
      </c>
      <c r="B348" t="s">
        <v>932</v>
      </c>
    </row>
    <row r="349" spans="1:2" x14ac:dyDescent="0.25">
      <c r="A349">
        <v>703246</v>
      </c>
      <c r="B349" t="s">
        <v>933</v>
      </c>
    </row>
    <row r="350" spans="1:2" x14ac:dyDescent="0.25">
      <c r="A350">
        <v>703247</v>
      </c>
      <c r="B350" t="s">
        <v>197</v>
      </c>
    </row>
    <row r="351" spans="1:2" x14ac:dyDescent="0.25">
      <c r="A351">
        <v>703248</v>
      </c>
      <c r="B351" t="s">
        <v>1364</v>
      </c>
    </row>
    <row r="352" spans="1:2" x14ac:dyDescent="0.25">
      <c r="A352">
        <v>703256</v>
      </c>
      <c r="B352" t="s">
        <v>1608</v>
      </c>
    </row>
    <row r="353" spans="1:2" x14ac:dyDescent="0.25">
      <c r="A353">
        <v>703258</v>
      </c>
      <c r="B353" t="s">
        <v>5796</v>
      </c>
    </row>
    <row r="354" spans="1:2" x14ac:dyDescent="0.25">
      <c r="A354">
        <v>703266</v>
      </c>
      <c r="B354" t="s">
        <v>5797</v>
      </c>
    </row>
    <row r="355" spans="1:2" x14ac:dyDescent="0.25">
      <c r="A355">
        <v>703276</v>
      </c>
      <c r="B355" t="s">
        <v>209</v>
      </c>
    </row>
    <row r="356" spans="1:2" x14ac:dyDescent="0.25">
      <c r="A356">
        <v>703286</v>
      </c>
      <c r="B356" t="s">
        <v>1696</v>
      </c>
    </row>
    <row r="357" spans="1:2" x14ac:dyDescent="0.25">
      <c r="A357">
        <v>703287</v>
      </c>
      <c r="B357" t="s">
        <v>1893</v>
      </c>
    </row>
    <row r="358" spans="1:2" x14ac:dyDescent="0.25">
      <c r="A358">
        <v>703296</v>
      </c>
      <c r="B358" t="s">
        <v>228</v>
      </c>
    </row>
    <row r="359" spans="1:2" x14ac:dyDescent="0.25">
      <c r="A359">
        <v>703306</v>
      </c>
      <c r="B359" t="s">
        <v>204</v>
      </c>
    </row>
    <row r="360" spans="1:2" x14ac:dyDescent="0.25">
      <c r="A360">
        <v>703307</v>
      </c>
      <c r="B360" t="s">
        <v>1673</v>
      </c>
    </row>
    <row r="361" spans="1:2" x14ac:dyDescent="0.25">
      <c r="A361">
        <v>703316</v>
      </c>
      <c r="B361" t="s">
        <v>207</v>
      </c>
    </row>
    <row r="362" spans="1:2" x14ac:dyDescent="0.25">
      <c r="A362">
        <v>703326</v>
      </c>
      <c r="B362" t="s">
        <v>208</v>
      </c>
    </row>
    <row r="363" spans="1:2" x14ac:dyDescent="0.25">
      <c r="A363">
        <v>703336</v>
      </c>
      <c r="B363" t="s">
        <v>796</v>
      </c>
    </row>
    <row r="364" spans="1:2" x14ac:dyDescent="0.25">
      <c r="A364">
        <v>703337</v>
      </c>
      <c r="B364" t="s">
        <v>277</v>
      </c>
    </row>
    <row r="365" spans="1:2" x14ac:dyDescent="0.25">
      <c r="A365">
        <v>703338</v>
      </c>
      <c r="B365" t="s">
        <v>118</v>
      </c>
    </row>
    <row r="366" spans="1:2" x14ac:dyDescent="0.25">
      <c r="A366">
        <v>703346</v>
      </c>
      <c r="B366" t="s">
        <v>1428</v>
      </c>
    </row>
    <row r="367" spans="1:2" x14ac:dyDescent="0.25">
      <c r="A367">
        <v>703355</v>
      </c>
      <c r="B367" t="s">
        <v>754</v>
      </c>
    </row>
    <row r="368" spans="1:2" x14ac:dyDescent="0.25">
      <c r="A368">
        <v>703356</v>
      </c>
      <c r="B368" t="s">
        <v>944</v>
      </c>
    </row>
    <row r="369" spans="1:2" x14ac:dyDescent="0.25">
      <c r="A369">
        <v>703357</v>
      </c>
      <c r="B369" t="s">
        <v>941</v>
      </c>
    </row>
    <row r="370" spans="1:2" x14ac:dyDescent="0.25">
      <c r="A370">
        <v>703367</v>
      </c>
      <c r="B370" t="s">
        <v>1667</v>
      </c>
    </row>
    <row r="371" spans="1:2" x14ac:dyDescent="0.25">
      <c r="A371">
        <v>703368</v>
      </c>
      <c r="B371" t="s">
        <v>215</v>
      </c>
    </row>
    <row r="372" spans="1:2" x14ac:dyDescent="0.25">
      <c r="A372">
        <v>703376</v>
      </c>
      <c r="B372" t="s">
        <v>5798</v>
      </c>
    </row>
    <row r="373" spans="1:2" x14ac:dyDescent="0.25">
      <c r="A373">
        <v>703377</v>
      </c>
      <c r="B373" t="s">
        <v>222</v>
      </c>
    </row>
    <row r="374" spans="1:2" x14ac:dyDescent="0.25">
      <c r="A374">
        <v>703386</v>
      </c>
      <c r="B374" t="s">
        <v>188</v>
      </c>
    </row>
    <row r="375" spans="1:2" x14ac:dyDescent="0.25">
      <c r="A375">
        <v>703387</v>
      </c>
      <c r="B375" t="s">
        <v>242</v>
      </c>
    </row>
    <row r="376" spans="1:2" x14ac:dyDescent="0.25">
      <c r="A376">
        <v>703396</v>
      </c>
      <c r="B376" t="s">
        <v>1573</v>
      </c>
    </row>
    <row r="377" spans="1:2" x14ac:dyDescent="0.25">
      <c r="A377">
        <v>703397</v>
      </c>
      <c r="B377" t="s">
        <v>199</v>
      </c>
    </row>
    <row r="378" spans="1:2" x14ac:dyDescent="0.25">
      <c r="A378">
        <v>703398</v>
      </c>
      <c r="B378" t="s">
        <v>967</v>
      </c>
    </row>
    <row r="379" spans="1:2" x14ac:dyDescent="0.25">
      <c r="A379">
        <v>703406</v>
      </c>
      <c r="B379" t="s">
        <v>1365</v>
      </c>
    </row>
    <row r="380" spans="1:2" x14ac:dyDescent="0.25">
      <c r="A380">
        <v>703407</v>
      </c>
      <c r="B380" t="s">
        <v>1366</v>
      </c>
    </row>
    <row r="381" spans="1:2" x14ac:dyDescent="0.25">
      <c r="A381">
        <v>703408</v>
      </c>
      <c r="B381" t="s">
        <v>1367</v>
      </c>
    </row>
    <row r="382" spans="1:2" x14ac:dyDescent="0.25">
      <c r="A382">
        <v>703416</v>
      </c>
      <c r="B382" t="s">
        <v>5799</v>
      </c>
    </row>
    <row r="383" spans="1:2" x14ac:dyDescent="0.25">
      <c r="A383">
        <v>703426</v>
      </c>
      <c r="B383" t="s">
        <v>3719</v>
      </c>
    </row>
    <row r="384" spans="1:2" x14ac:dyDescent="0.25">
      <c r="A384">
        <v>703427</v>
      </c>
      <c r="B384" t="s">
        <v>1000</v>
      </c>
    </row>
    <row r="385" spans="1:2" x14ac:dyDescent="0.25">
      <c r="A385">
        <v>703436</v>
      </c>
      <c r="B385" t="s">
        <v>1477</v>
      </c>
    </row>
    <row r="386" spans="1:2" x14ac:dyDescent="0.25">
      <c r="A386">
        <v>703437</v>
      </c>
      <c r="B386" t="s">
        <v>3719</v>
      </c>
    </row>
    <row r="387" spans="1:2" x14ac:dyDescent="0.25">
      <c r="A387">
        <v>703446</v>
      </c>
      <c r="B387" t="s">
        <v>5800</v>
      </c>
    </row>
    <row r="388" spans="1:2" x14ac:dyDescent="0.25">
      <c r="A388">
        <v>703456</v>
      </c>
      <c r="B388" t="s">
        <v>257</v>
      </c>
    </row>
    <row r="389" spans="1:2" x14ac:dyDescent="0.25">
      <c r="A389">
        <v>703466</v>
      </c>
      <c r="B389" t="s">
        <v>1591</v>
      </c>
    </row>
    <row r="390" spans="1:2" x14ac:dyDescent="0.25">
      <c r="A390">
        <v>703467</v>
      </c>
      <c r="B390" t="s">
        <v>1591</v>
      </c>
    </row>
    <row r="391" spans="1:2" x14ac:dyDescent="0.25">
      <c r="A391">
        <v>703476</v>
      </c>
      <c r="B391" t="s">
        <v>1460</v>
      </c>
    </row>
    <row r="392" spans="1:2" x14ac:dyDescent="0.25">
      <c r="A392">
        <v>703486</v>
      </c>
      <c r="B392" t="s">
        <v>243</v>
      </c>
    </row>
    <row r="393" spans="1:2" x14ac:dyDescent="0.25">
      <c r="A393">
        <v>703496</v>
      </c>
      <c r="B393" t="s">
        <v>190</v>
      </c>
    </row>
    <row r="394" spans="1:2" x14ac:dyDescent="0.25">
      <c r="A394">
        <v>703497</v>
      </c>
      <c r="B394" t="s">
        <v>936</v>
      </c>
    </row>
    <row r="395" spans="1:2" x14ac:dyDescent="0.25">
      <c r="A395">
        <v>703498</v>
      </c>
      <c r="B395" t="s">
        <v>1659</v>
      </c>
    </row>
    <row r="396" spans="1:2" x14ac:dyDescent="0.25">
      <c r="A396">
        <v>703506</v>
      </c>
      <c r="B396" t="s">
        <v>1580</v>
      </c>
    </row>
    <row r="397" spans="1:2" x14ac:dyDescent="0.25">
      <c r="A397">
        <v>703507</v>
      </c>
      <c r="B397" t="s">
        <v>177</v>
      </c>
    </row>
    <row r="398" spans="1:2" x14ac:dyDescent="0.25">
      <c r="A398">
        <v>703508</v>
      </c>
      <c r="B398" t="s">
        <v>134</v>
      </c>
    </row>
    <row r="399" spans="1:2" x14ac:dyDescent="0.25">
      <c r="A399">
        <v>703516</v>
      </c>
      <c r="B399" t="s">
        <v>962</v>
      </c>
    </row>
    <row r="400" spans="1:2" x14ac:dyDescent="0.25">
      <c r="A400">
        <v>703526</v>
      </c>
      <c r="B400" t="s">
        <v>3423</v>
      </c>
    </row>
    <row r="401" spans="1:2" x14ac:dyDescent="0.25">
      <c r="A401">
        <v>703536</v>
      </c>
      <c r="B401" t="s">
        <v>185</v>
      </c>
    </row>
    <row r="402" spans="1:2" x14ac:dyDescent="0.25">
      <c r="A402">
        <v>703538</v>
      </c>
      <c r="B402" t="s">
        <v>212</v>
      </c>
    </row>
    <row r="403" spans="1:2" x14ac:dyDescent="0.25">
      <c r="A403">
        <v>703546</v>
      </c>
      <c r="B403" t="s">
        <v>857</v>
      </c>
    </row>
    <row r="404" spans="1:2" x14ac:dyDescent="0.25">
      <c r="A404">
        <v>703547</v>
      </c>
      <c r="B404" t="s">
        <v>935</v>
      </c>
    </row>
    <row r="405" spans="1:2" x14ac:dyDescent="0.25">
      <c r="A405">
        <v>703548</v>
      </c>
      <c r="B405" t="s">
        <v>934</v>
      </c>
    </row>
    <row r="406" spans="1:2" x14ac:dyDescent="0.25">
      <c r="A406">
        <v>703556</v>
      </c>
      <c r="B406" t="s">
        <v>283</v>
      </c>
    </row>
    <row r="407" spans="1:2" x14ac:dyDescent="0.25">
      <c r="A407">
        <v>703566</v>
      </c>
      <c r="B407" t="s">
        <v>1569</v>
      </c>
    </row>
    <row r="408" spans="1:2" x14ac:dyDescent="0.25">
      <c r="A408">
        <v>703567</v>
      </c>
      <c r="B408" t="s">
        <v>5801</v>
      </c>
    </row>
    <row r="409" spans="1:2" x14ac:dyDescent="0.25">
      <c r="A409">
        <v>703576</v>
      </c>
      <c r="B409" t="s">
        <v>248</v>
      </c>
    </row>
    <row r="410" spans="1:2" x14ac:dyDescent="0.25">
      <c r="A410">
        <v>703586</v>
      </c>
      <c r="B410" t="s">
        <v>195</v>
      </c>
    </row>
    <row r="411" spans="1:2" x14ac:dyDescent="0.25">
      <c r="A411">
        <v>703596</v>
      </c>
      <c r="B411" t="s">
        <v>1368</v>
      </c>
    </row>
    <row r="412" spans="1:2" x14ac:dyDescent="0.25">
      <c r="A412">
        <v>703606</v>
      </c>
      <c r="B412" t="s">
        <v>5802</v>
      </c>
    </row>
    <row r="413" spans="1:2" x14ac:dyDescent="0.25">
      <c r="A413">
        <v>703616</v>
      </c>
      <c r="B413" t="s">
        <v>221</v>
      </c>
    </row>
    <row r="414" spans="1:2" x14ac:dyDescent="0.25">
      <c r="A414">
        <v>703617</v>
      </c>
      <c r="B414" t="s">
        <v>218</v>
      </c>
    </row>
    <row r="415" spans="1:2" x14ac:dyDescent="0.25">
      <c r="A415">
        <v>703626</v>
      </c>
      <c r="B415" t="s">
        <v>5803</v>
      </c>
    </row>
    <row r="416" spans="1:2" x14ac:dyDescent="0.25">
      <c r="A416">
        <v>703627</v>
      </c>
      <c r="B416" t="s">
        <v>183</v>
      </c>
    </row>
    <row r="417" spans="1:2" x14ac:dyDescent="0.25">
      <c r="A417">
        <v>703628</v>
      </c>
      <c r="B417" t="s">
        <v>145</v>
      </c>
    </row>
    <row r="418" spans="1:2" x14ac:dyDescent="0.25">
      <c r="A418">
        <v>703636</v>
      </c>
      <c r="B418" t="s">
        <v>1697</v>
      </c>
    </row>
    <row r="419" spans="1:2" x14ac:dyDescent="0.25">
      <c r="A419">
        <v>703637</v>
      </c>
      <c r="B419" t="s">
        <v>978</v>
      </c>
    </row>
    <row r="420" spans="1:2" x14ac:dyDescent="0.25">
      <c r="A420">
        <v>703638</v>
      </c>
      <c r="B420" t="s">
        <v>235</v>
      </c>
    </row>
    <row r="421" spans="1:2" x14ac:dyDescent="0.25">
      <c r="A421">
        <v>703645</v>
      </c>
      <c r="B421" t="s">
        <v>772</v>
      </c>
    </row>
    <row r="422" spans="1:2" x14ac:dyDescent="0.25">
      <c r="A422">
        <v>703646</v>
      </c>
      <c r="B422" t="s">
        <v>835</v>
      </c>
    </row>
    <row r="423" spans="1:2" x14ac:dyDescent="0.25">
      <c r="A423">
        <v>703647</v>
      </c>
      <c r="B423" t="s">
        <v>252</v>
      </c>
    </row>
    <row r="424" spans="1:2" x14ac:dyDescent="0.25">
      <c r="A424">
        <v>703656</v>
      </c>
      <c r="B424" t="s">
        <v>1606</v>
      </c>
    </row>
    <row r="425" spans="1:2" x14ac:dyDescent="0.25">
      <c r="A425">
        <v>703666</v>
      </c>
      <c r="B425" t="s">
        <v>765</v>
      </c>
    </row>
    <row r="426" spans="1:2" x14ac:dyDescent="0.25">
      <c r="A426">
        <v>703676</v>
      </c>
      <c r="B426" t="s">
        <v>762</v>
      </c>
    </row>
    <row r="427" spans="1:2" x14ac:dyDescent="0.25">
      <c r="A427">
        <v>703677</v>
      </c>
      <c r="B427" t="s">
        <v>3398</v>
      </c>
    </row>
    <row r="428" spans="1:2" x14ac:dyDescent="0.25">
      <c r="A428">
        <v>703686</v>
      </c>
      <c r="B428" t="s">
        <v>5804</v>
      </c>
    </row>
    <row r="429" spans="1:2" x14ac:dyDescent="0.25">
      <c r="A429">
        <v>703687</v>
      </c>
      <c r="B429" t="s">
        <v>167</v>
      </c>
    </row>
    <row r="430" spans="1:2" x14ac:dyDescent="0.25">
      <c r="A430">
        <v>703696</v>
      </c>
      <c r="B430" t="s">
        <v>1575</v>
      </c>
    </row>
    <row r="431" spans="1:2" x14ac:dyDescent="0.25">
      <c r="A431">
        <v>703697</v>
      </c>
      <c r="B431" t="s">
        <v>1576</v>
      </c>
    </row>
    <row r="432" spans="1:2" x14ac:dyDescent="0.25">
      <c r="A432">
        <v>703706</v>
      </c>
      <c r="B432" t="s">
        <v>5805</v>
      </c>
    </row>
    <row r="433" spans="1:2" x14ac:dyDescent="0.25">
      <c r="A433">
        <v>703715</v>
      </c>
      <c r="B433" t="s">
        <v>164</v>
      </c>
    </row>
    <row r="434" spans="1:2" x14ac:dyDescent="0.25">
      <c r="A434">
        <v>703716</v>
      </c>
      <c r="B434" t="s">
        <v>164</v>
      </c>
    </row>
    <row r="435" spans="1:2" x14ac:dyDescent="0.25">
      <c r="A435">
        <v>703726</v>
      </c>
      <c r="B435" t="s">
        <v>5806</v>
      </c>
    </row>
    <row r="436" spans="1:2" x14ac:dyDescent="0.25">
      <c r="A436">
        <v>703727</v>
      </c>
      <c r="B436" t="s">
        <v>5806</v>
      </c>
    </row>
    <row r="437" spans="1:2" x14ac:dyDescent="0.25">
      <c r="A437">
        <v>703736</v>
      </c>
      <c r="B437" t="s">
        <v>259</v>
      </c>
    </row>
    <row r="438" spans="1:2" x14ac:dyDescent="0.25">
      <c r="A438">
        <v>703737</v>
      </c>
      <c r="B438" t="s">
        <v>109</v>
      </c>
    </row>
    <row r="439" spans="1:2" x14ac:dyDescent="0.25">
      <c r="A439">
        <v>703746</v>
      </c>
      <c r="B439" t="s">
        <v>105</v>
      </c>
    </row>
    <row r="440" spans="1:2" x14ac:dyDescent="0.25">
      <c r="A440">
        <v>703776</v>
      </c>
      <c r="B440" t="s">
        <v>3200</v>
      </c>
    </row>
    <row r="441" spans="1:2" x14ac:dyDescent="0.25">
      <c r="A441">
        <v>703777</v>
      </c>
      <c r="B441" t="s">
        <v>244</v>
      </c>
    </row>
    <row r="442" spans="1:2" x14ac:dyDescent="0.25">
      <c r="A442">
        <v>703786</v>
      </c>
      <c r="B442" t="s">
        <v>3660</v>
      </c>
    </row>
    <row r="443" spans="1:2" x14ac:dyDescent="0.25">
      <c r="A443">
        <v>703796</v>
      </c>
      <c r="B443" t="s">
        <v>1894</v>
      </c>
    </row>
    <row r="444" spans="1:2" x14ac:dyDescent="0.25">
      <c r="A444">
        <v>703806</v>
      </c>
      <c r="B444" t="s">
        <v>5683</v>
      </c>
    </row>
    <row r="445" spans="1:2" x14ac:dyDescent="0.25">
      <c r="A445">
        <v>703816</v>
      </c>
      <c r="B445" t="s">
        <v>834</v>
      </c>
    </row>
    <row r="446" spans="1:2" x14ac:dyDescent="0.25">
      <c r="A446">
        <v>703817</v>
      </c>
      <c r="B446" t="s">
        <v>1895</v>
      </c>
    </row>
    <row r="447" spans="1:2" x14ac:dyDescent="0.25">
      <c r="A447">
        <v>703826</v>
      </c>
      <c r="B447" t="s">
        <v>270</v>
      </c>
    </row>
    <row r="448" spans="1:2" x14ac:dyDescent="0.25">
      <c r="A448">
        <v>703836</v>
      </c>
      <c r="B448" t="s">
        <v>133</v>
      </c>
    </row>
    <row r="449" spans="1:2" x14ac:dyDescent="0.25">
      <c r="A449">
        <v>703846</v>
      </c>
      <c r="B449" t="s">
        <v>5720</v>
      </c>
    </row>
    <row r="450" spans="1:2" x14ac:dyDescent="0.25">
      <c r="A450">
        <v>703847</v>
      </c>
      <c r="B450" t="s">
        <v>1698</v>
      </c>
    </row>
    <row r="451" spans="1:2" x14ac:dyDescent="0.25">
      <c r="A451">
        <v>703866</v>
      </c>
      <c r="B451" t="s">
        <v>1699</v>
      </c>
    </row>
    <row r="452" spans="1:2" x14ac:dyDescent="0.25">
      <c r="A452">
        <v>703876</v>
      </c>
      <c r="B452" t="s">
        <v>170</v>
      </c>
    </row>
    <row r="453" spans="1:2" x14ac:dyDescent="0.25">
      <c r="A453">
        <v>703885</v>
      </c>
      <c r="B453" t="s">
        <v>227</v>
      </c>
    </row>
    <row r="454" spans="1:2" x14ac:dyDescent="0.25">
      <c r="A454">
        <v>703886</v>
      </c>
      <c r="B454" t="s">
        <v>1700</v>
      </c>
    </row>
    <row r="455" spans="1:2" x14ac:dyDescent="0.25">
      <c r="A455">
        <v>703887</v>
      </c>
      <c r="B455" t="s">
        <v>174</v>
      </c>
    </row>
    <row r="456" spans="1:2" x14ac:dyDescent="0.25">
      <c r="A456">
        <v>703896</v>
      </c>
      <c r="B456" t="s">
        <v>3616</v>
      </c>
    </row>
    <row r="457" spans="1:2" x14ac:dyDescent="0.25">
      <c r="A457">
        <v>703906</v>
      </c>
      <c r="B457" t="s">
        <v>238</v>
      </c>
    </row>
    <row r="458" spans="1:2" x14ac:dyDescent="0.25">
      <c r="A458">
        <v>703916</v>
      </c>
      <c r="B458" t="s">
        <v>5807</v>
      </c>
    </row>
    <row r="459" spans="1:2" x14ac:dyDescent="0.25">
      <c r="A459">
        <v>703926</v>
      </c>
      <c r="B459" t="s">
        <v>5808</v>
      </c>
    </row>
    <row r="460" spans="1:2" x14ac:dyDescent="0.25">
      <c r="A460">
        <v>703936</v>
      </c>
      <c r="B460" t="s">
        <v>1896</v>
      </c>
    </row>
    <row r="461" spans="1:2" x14ac:dyDescent="0.25">
      <c r="A461">
        <v>703946</v>
      </c>
      <c r="B461" t="s">
        <v>1701</v>
      </c>
    </row>
    <row r="462" spans="1:2" x14ac:dyDescent="0.25">
      <c r="A462">
        <v>703956</v>
      </c>
      <c r="B462" t="s">
        <v>254</v>
      </c>
    </row>
    <row r="463" spans="1:2" x14ac:dyDescent="0.25">
      <c r="A463">
        <v>703966</v>
      </c>
      <c r="B463" t="s">
        <v>1897</v>
      </c>
    </row>
    <row r="464" spans="1:2" x14ac:dyDescent="0.25">
      <c r="A464">
        <v>703976</v>
      </c>
      <c r="B464" t="s">
        <v>1613</v>
      </c>
    </row>
    <row r="465" spans="1:2" x14ac:dyDescent="0.25">
      <c r="A465">
        <v>703986</v>
      </c>
      <c r="B465" t="s">
        <v>866</v>
      </c>
    </row>
    <row r="466" spans="1:2" x14ac:dyDescent="0.25">
      <c r="A466">
        <v>703996</v>
      </c>
      <c r="B466" t="s">
        <v>3614</v>
      </c>
    </row>
    <row r="467" spans="1:2" x14ac:dyDescent="0.25">
      <c r="A467">
        <v>704001</v>
      </c>
      <c r="B467" t="s">
        <v>3610</v>
      </c>
    </row>
    <row r="468" spans="1:2" x14ac:dyDescent="0.25">
      <c r="A468">
        <v>704002</v>
      </c>
      <c r="B468" t="s">
        <v>5809</v>
      </c>
    </row>
    <row r="469" spans="1:2" x14ac:dyDescent="0.25">
      <c r="A469">
        <v>704003</v>
      </c>
      <c r="B469" t="s">
        <v>189</v>
      </c>
    </row>
    <row r="470" spans="1:2" x14ac:dyDescent="0.25">
      <c r="A470">
        <v>704005</v>
      </c>
      <c r="B470" t="s">
        <v>287</v>
      </c>
    </row>
    <row r="471" spans="1:2" x14ac:dyDescent="0.25">
      <c r="A471">
        <v>704006</v>
      </c>
      <c r="B471" t="s">
        <v>225</v>
      </c>
    </row>
    <row r="472" spans="1:2" x14ac:dyDescent="0.25">
      <c r="A472">
        <v>704007</v>
      </c>
      <c r="B472" t="s">
        <v>1369</v>
      </c>
    </row>
    <row r="473" spans="1:2" x14ac:dyDescent="0.25">
      <c r="A473">
        <v>704010</v>
      </c>
      <c r="B473" t="s">
        <v>198</v>
      </c>
    </row>
    <row r="474" spans="1:2" x14ac:dyDescent="0.25">
      <c r="A474">
        <v>704011</v>
      </c>
      <c r="B474" t="s">
        <v>129</v>
      </c>
    </row>
    <row r="475" spans="1:2" x14ac:dyDescent="0.25">
      <c r="A475">
        <v>704012</v>
      </c>
      <c r="B475" t="s">
        <v>158</v>
      </c>
    </row>
    <row r="476" spans="1:2" x14ac:dyDescent="0.25">
      <c r="A476">
        <v>704016</v>
      </c>
      <c r="B476" t="s">
        <v>158</v>
      </c>
    </row>
    <row r="477" spans="1:2" x14ac:dyDescent="0.25">
      <c r="A477">
        <v>704019</v>
      </c>
      <c r="B477" t="s">
        <v>247</v>
      </c>
    </row>
    <row r="478" spans="1:2" x14ac:dyDescent="0.25">
      <c r="A478">
        <v>704021</v>
      </c>
      <c r="B478" t="s">
        <v>202</v>
      </c>
    </row>
    <row r="479" spans="1:2" x14ac:dyDescent="0.25">
      <c r="A479">
        <v>704023</v>
      </c>
      <c r="B479" t="s">
        <v>1414</v>
      </c>
    </row>
    <row r="480" spans="1:2" x14ac:dyDescent="0.25">
      <c r="A480">
        <v>704024</v>
      </c>
      <c r="B480" t="s">
        <v>258</v>
      </c>
    </row>
    <row r="481" spans="1:2" x14ac:dyDescent="0.25">
      <c r="A481">
        <v>704025</v>
      </c>
      <c r="B481" t="s">
        <v>320</v>
      </c>
    </row>
    <row r="482" spans="1:2" x14ac:dyDescent="0.25">
      <c r="A482">
        <v>704026</v>
      </c>
      <c r="B482" t="s">
        <v>310</v>
      </c>
    </row>
    <row r="483" spans="1:2" x14ac:dyDescent="0.25">
      <c r="A483">
        <v>704027</v>
      </c>
      <c r="B483" t="s">
        <v>1611</v>
      </c>
    </row>
    <row r="484" spans="1:2" x14ac:dyDescent="0.25">
      <c r="A484">
        <v>704029</v>
      </c>
      <c r="B484" t="s">
        <v>5810</v>
      </c>
    </row>
    <row r="485" spans="1:2" x14ac:dyDescent="0.25">
      <c r="A485">
        <v>704030</v>
      </c>
      <c r="B485" t="s">
        <v>297</v>
      </c>
    </row>
    <row r="486" spans="1:2" x14ac:dyDescent="0.25">
      <c r="A486">
        <v>704031</v>
      </c>
      <c r="B486" t="s">
        <v>293</v>
      </c>
    </row>
    <row r="487" spans="1:2" x14ac:dyDescent="0.25">
      <c r="A487">
        <v>704032</v>
      </c>
      <c r="B487" t="s">
        <v>1370</v>
      </c>
    </row>
    <row r="488" spans="1:2" x14ac:dyDescent="0.25">
      <c r="A488">
        <v>704033</v>
      </c>
      <c r="B488" t="s">
        <v>5811</v>
      </c>
    </row>
    <row r="489" spans="1:2" x14ac:dyDescent="0.25">
      <c r="A489">
        <v>704034</v>
      </c>
      <c r="B489" t="s">
        <v>302</v>
      </c>
    </row>
    <row r="490" spans="1:2" x14ac:dyDescent="0.25">
      <c r="A490">
        <v>704035</v>
      </c>
      <c r="B490" t="s">
        <v>302</v>
      </c>
    </row>
    <row r="491" spans="1:2" x14ac:dyDescent="0.25">
      <c r="A491">
        <v>704036</v>
      </c>
      <c r="B491" t="s">
        <v>1371</v>
      </c>
    </row>
    <row r="492" spans="1:2" x14ac:dyDescent="0.25">
      <c r="A492">
        <v>704037</v>
      </c>
      <c r="B492" t="s">
        <v>267</v>
      </c>
    </row>
    <row r="493" spans="1:2" x14ac:dyDescent="0.25">
      <c r="A493">
        <v>704038</v>
      </c>
      <c r="B493" t="s">
        <v>842</v>
      </c>
    </row>
    <row r="494" spans="1:2" x14ac:dyDescent="0.25">
      <c r="A494">
        <v>704039</v>
      </c>
      <c r="B494" t="s">
        <v>352</v>
      </c>
    </row>
    <row r="495" spans="1:2" x14ac:dyDescent="0.25">
      <c r="A495">
        <v>704041</v>
      </c>
      <c r="B495" t="s">
        <v>316</v>
      </c>
    </row>
    <row r="496" spans="1:2" x14ac:dyDescent="0.25">
      <c r="A496">
        <v>704046</v>
      </c>
      <c r="B496" t="s">
        <v>331</v>
      </c>
    </row>
    <row r="497" spans="1:2" x14ac:dyDescent="0.25">
      <c r="A497">
        <v>704047</v>
      </c>
      <c r="B497" t="s">
        <v>321</v>
      </c>
    </row>
    <row r="498" spans="1:2" x14ac:dyDescent="0.25">
      <c r="A498">
        <v>704048</v>
      </c>
      <c r="B498" t="s">
        <v>925</v>
      </c>
    </row>
    <row r="499" spans="1:2" x14ac:dyDescent="0.25">
      <c r="A499">
        <v>704056</v>
      </c>
      <c r="B499" t="s">
        <v>5812</v>
      </c>
    </row>
    <row r="500" spans="1:2" x14ac:dyDescent="0.25">
      <c r="A500">
        <v>704067</v>
      </c>
      <c r="B500" t="s">
        <v>284</v>
      </c>
    </row>
    <row r="501" spans="1:2" x14ac:dyDescent="0.25">
      <c r="A501">
        <v>704068</v>
      </c>
      <c r="B501" t="s">
        <v>898</v>
      </c>
    </row>
    <row r="502" spans="1:2" x14ac:dyDescent="0.25">
      <c r="A502">
        <v>704069</v>
      </c>
      <c r="B502" t="s">
        <v>897</v>
      </c>
    </row>
    <row r="503" spans="1:2" x14ac:dyDescent="0.25">
      <c r="A503">
        <v>704076</v>
      </c>
      <c r="B503" t="s">
        <v>318</v>
      </c>
    </row>
    <row r="504" spans="1:2" x14ac:dyDescent="0.25">
      <c r="A504">
        <v>704086</v>
      </c>
      <c r="B504" t="s">
        <v>1482</v>
      </c>
    </row>
    <row r="505" spans="1:2" x14ac:dyDescent="0.25">
      <c r="A505">
        <v>704087</v>
      </c>
      <c r="B505" t="s">
        <v>308</v>
      </c>
    </row>
    <row r="506" spans="1:2" x14ac:dyDescent="0.25">
      <c r="A506">
        <v>704096</v>
      </c>
      <c r="B506" t="s">
        <v>1702</v>
      </c>
    </row>
    <row r="507" spans="1:2" x14ac:dyDescent="0.25">
      <c r="A507">
        <v>704106</v>
      </c>
      <c r="B507" t="s">
        <v>285</v>
      </c>
    </row>
    <row r="508" spans="1:2" x14ac:dyDescent="0.25">
      <c r="A508">
        <v>704107</v>
      </c>
      <c r="B508" t="s">
        <v>1374</v>
      </c>
    </row>
    <row r="509" spans="1:2" x14ac:dyDescent="0.25">
      <c r="A509">
        <v>704108</v>
      </c>
      <c r="B509" t="s">
        <v>1374</v>
      </c>
    </row>
    <row r="510" spans="1:2" x14ac:dyDescent="0.25">
      <c r="A510">
        <v>704109</v>
      </c>
      <c r="B510" t="s">
        <v>1375</v>
      </c>
    </row>
    <row r="511" spans="1:2" x14ac:dyDescent="0.25">
      <c r="A511">
        <v>704110</v>
      </c>
      <c r="B511" t="s">
        <v>1375</v>
      </c>
    </row>
    <row r="512" spans="1:2" x14ac:dyDescent="0.25">
      <c r="A512">
        <v>704116</v>
      </c>
      <c r="B512" t="s">
        <v>1376</v>
      </c>
    </row>
    <row r="513" spans="1:2" x14ac:dyDescent="0.25">
      <c r="A513">
        <v>704126</v>
      </c>
      <c r="B513" t="s">
        <v>1376</v>
      </c>
    </row>
    <row r="514" spans="1:2" x14ac:dyDescent="0.25">
      <c r="A514">
        <v>704136</v>
      </c>
      <c r="B514" t="s">
        <v>1601</v>
      </c>
    </row>
    <row r="515" spans="1:2" x14ac:dyDescent="0.25">
      <c r="A515">
        <v>704146</v>
      </c>
      <c r="B515" t="s">
        <v>1589</v>
      </c>
    </row>
    <row r="516" spans="1:2" x14ac:dyDescent="0.25">
      <c r="A516">
        <v>704156</v>
      </c>
      <c r="B516" t="s">
        <v>1703</v>
      </c>
    </row>
    <row r="517" spans="1:2" x14ac:dyDescent="0.25">
      <c r="A517">
        <v>704157</v>
      </c>
      <c r="B517" t="s">
        <v>1377</v>
      </c>
    </row>
    <row r="518" spans="1:2" x14ac:dyDescent="0.25">
      <c r="A518">
        <v>704158</v>
      </c>
      <c r="B518" t="s">
        <v>303</v>
      </c>
    </row>
    <row r="519" spans="1:2" x14ac:dyDescent="0.25">
      <c r="A519">
        <v>704166</v>
      </c>
      <c r="B519" t="s">
        <v>313</v>
      </c>
    </row>
    <row r="520" spans="1:2" x14ac:dyDescent="0.25">
      <c r="A520">
        <v>704176</v>
      </c>
      <c r="B520" t="s">
        <v>963</v>
      </c>
    </row>
    <row r="521" spans="1:2" x14ac:dyDescent="0.25">
      <c r="A521">
        <v>704186</v>
      </c>
      <c r="B521" t="s">
        <v>1898</v>
      </c>
    </row>
    <row r="522" spans="1:2" x14ac:dyDescent="0.25">
      <c r="A522">
        <v>704196</v>
      </c>
      <c r="B522" t="s">
        <v>5813</v>
      </c>
    </row>
    <row r="523" spans="1:2" x14ac:dyDescent="0.25">
      <c r="A523">
        <v>704197</v>
      </c>
      <c r="B523" t="s">
        <v>358</v>
      </c>
    </row>
    <row r="524" spans="1:2" x14ac:dyDescent="0.25">
      <c r="A524">
        <v>704206</v>
      </c>
      <c r="B524" t="s">
        <v>5814</v>
      </c>
    </row>
    <row r="525" spans="1:2" x14ac:dyDescent="0.25">
      <c r="A525">
        <v>704216</v>
      </c>
      <c r="B525" t="s">
        <v>974</v>
      </c>
    </row>
    <row r="526" spans="1:2" x14ac:dyDescent="0.25">
      <c r="A526">
        <v>704226</v>
      </c>
      <c r="B526" t="s">
        <v>5815</v>
      </c>
    </row>
    <row r="527" spans="1:2" x14ac:dyDescent="0.25">
      <c r="A527">
        <v>704236</v>
      </c>
      <c r="B527" t="s">
        <v>1632</v>
      </c>
    </row>
    <row r="528" spans="1:2" x14ac:dyDescent="0.25">
      <c r="A528">
        <v>704246</v>
      </c>
      <c r="B528" t="s">
        <v>329</v>
      </c>
    </row>
    <row r="529" spans="1:2" x14ac:dyDescent="0.25">
      <c r="A529">
        <v>704266</v>
      </c>
      <c r="B529" t="s">
        <v>3860</v>
      </c>
    </row>
    <row r="530" spans="1:2" x14ac:dyDescent="0.25">
      <c r="A530">
        <v>704276</v>
      </c>
      <c r="B530" t="s">
        <v>3801</v>
      </c>
    </row>
    <row r="531" spans="1:2" x14ac:dyDescent="0.25">
      <c r="A531">
        <v>705001</v>
      </c>
      <c r="B531" t="s">
        <v>5816</v>
      </c>
    </row>
    <row r="532" spans="1:2" x14ac:dyDescent="0.25">
      <c r="A532">
        <v>705002</v>
      </c>
      <c r="B532" t="s">
        <v>290</v>
      </c>
    </row>
    <row r="533" spans="1:2" x14ac:dyDescent="0.25">
      <c r="A533">
        <v>705003</v>
      </c>
      <c r="B533" t="s">
        <v>299</v>
      </c>
    </row>
    <row r="534" spans="1:2" x14ac:dyDescent="0.25">
      <c r="A534">
        <v>705004</v>
      </c>
      <c r="B534" t="s">
        <v>323</v>
      </c>
    </row>
    <row r="535" spans="1:2" x14ac:dyDescent="0.25">
      <c r="A535">
        <v>705005</v>
      </c>
      <c r="B535" t="s">
        <v>304</v>
      </c>
    </row>
    <row r="536" spans="1:2" x14ac:dyDescent="0.25">
      <c r="A536">
        <v>705006</v>
      </c>
      <c r="B536" t="s">
        <v>1704</v>
      </c>
    </row>
    <row r="537" spans="1:2" x14ac:dyDescent="0.25">
      <c r="A537">
        <v>705007</v>
      </c>
      <c r="B537" t="s">
        <v>5391</v>
      </c>
    </row>
    <row r="538" spans="1:2" x14ac:dyDescent="0.25">
      <c r="A538">
        <v>705008</v>
      </c>
      <c r="B538" t="s">
        <v>5395</v>
      </c>
    </row>
    <row r="539" spans="1:2" x14ac:dyDescent="0.25">
      <c r="A539">
        <v>705009</v>
      </c>
      <c r="B539" t="s">
        <v>969</v>
      </c>
    </row>
    <row r="540" spans="1:2" x14ac:dyDescent="0.25">
      <c r="A540">
        <v>705011</v>
      </c>
      <c r="B540" t="s">
        <v>1899</v>
      </c>
    </row>
    <row r="541" spans="1:2" x14ac:dyDescent="0.25">
      <c r="A541">
        <v>705013</v>
      </c>
      <c r="B541" t="s">
        <v>815</v>
      </c>
    </row>
    <row r="542" spans="1:2" x14ac:dyDescent="0.25">
      <c r="A542">
        <v>705015</v>
      </c>
      <c r="B542" t="s">
        <v>326</v>
      </c>
    </row>
    <row r="543" spans="1:2" x14ac:dyDescent="0.25">
      <c r="A543">
        <v>705016</v>
      </c>
      <c r="B543" t="s">
        <v>1900</v>
      </c>
    </row>
    <row r="544" spans="1:2" x14ac:dyDescent="0.25">
      <c r="A544">
        <v>705017</v>
      </c>
      <c r="B544" t="s">
        <v>273</v>
      </c>
    </row>
    <row r="545" spans="1:2" x14ac:dyDescent="0.25">
      <c r="A545">
        <v>705019</v>
      </c>
      <c r="B545" t="s">
        <v>322</v>
      </c>
    </row>
    <row r="546" spans="1:2" x14ac:dyDescent="0.25">
      <c r="A546">
        <v>705021</v>
      </c>
      <c r="B546" t="s">
        <v>845</v>
      </c>
    </row>
    <row r="547" spans="1:2" x14ac:dyDescent="0.25">
      <c r="A547">
        <v>705022</v>
      </c>
      <c r="B547" t="s">
        <v>1705</v>
      </c>
    </row>
    <row r="548" spans="1:2" x14ac:dyDescent="0.25">
      <c r="A548">
        <v>705023</v>
      </c>
      <c r="B548" t="s">
        <v>972</v>
      </c>
    </row>
    <row r="549" spans="1:2" x14ac:dyDescent="0.25">
      <c r="A549">
        <v>705024</v>
      </c>
      <c r="B549" t="s">
        <v>5817</v>
      </c>
    </row>
    <row r="550" spans="1:2" x14ac:dyDescent="0.25">
      <c r="A550">
        <v>705025</v>
      </c>
      <c r="B550" t="s">
        <v>1380</v>
      </c>
    </row>
    <row r="551" spans="1:2" x14ac:dyDescent="0.25">
      <c r="A551">
        <v>705026</v>
      </c>
      <c r="B551" t="s">
        <v>786</v>
      </c>
    </row>
    <row r="552" spans="1:2" x14ac:dyDescent="0.25">
      <c r="A552">
        <v>705027</v>
      </c>
      <c r="B552" t="s">
        <v>5386</v>
      </c>
    </row>
    <row r="553" spans="1:2" x14ac:dyDescent="0.25">
      <c r="A553">
        <v>705029</v>
      </c>
      <c r="B553" t="s">
        <v>1954</v>
      </c>
    </row>
    <row r="554" spans="1:2" x14ac:dyDescent="0.25">
      <c r="A554">
        <v>705030</v>
      </c>
      <c r="B554" t="s">
        <v>5818</v>
      </c>
    </row>
    <row r="555" spans="1:2" x14ac:dyDescent="0.25">
      <c r="A555">
        <v>705031</v>
      </c>
      <c r="B555" t="s">
        <v>1234</v>
      </c>
    </row>
    <row r="556" spans="1:2" x14ac:dyDescent="0.25">
      <c r="A556">
        <v>705032</v>
      </c>
      <c r="B556" t="s">
        <v>377</v>
      </c>
    </row>
    <row r="557" spans="1:2" x14ac:dyDescent="0.25">
      <c r="A557">
        <v>705033</v>
      </c>
      <c r="B557" t="s">
        <v>928</v>
      </c>
    </row>
    <row r="558" spans="1:2" x14ac:dyDescent="0.25">
      <c r="A558">
        <v>705034</v>
      </c>
      <c r="B558" t="s">
        <v>1583</v>
      </c>
    </row>
    <row r="559" spans="1:2" x14ac:dyDescent="0.25">
      <c r="A559">
        <v>705035</v>
      </c>
      <c r="B559" t="s">
        <v>1459</v>
      </c>
    </row>
    <row r="560" spans="1:2" x14ac:dyDescent="0.25">
      <c r="A560">
        <v>705036</v>
      </c>
      <c r="B560" t="s">
        <v>986</v>
      </c>
    </row>
    <row r="561" spans="1:2" x14ac:dyDescent="0.25">
      <c r="A561">
        <v>705037</v>
      </c>
      <c r="B561" t="s">
        <v>1381</v>
      </c>
    </row>
    <row r="562" spans="1:2" x14ac:dyDescent="0.25">
      <c r="A562">
        <v>705038</v>
      </c>
      <c r="B562" t="s">
        <v>1648</v>
      </c>
    </row>
    <row r="563" spans="1:2" x14ac:dyDescent="0.25">
      <c r="A563">
        <v>705039</v>
      </c>
      <c r="B563" t="s">
        <v>5819</v>
      </c>
    </row>
    <row r="564" spans="1:2" x14ac:dyDescent="0.25">
      <c r="A564">
        <v>705041</v>
      </c>
      <c r="B564" t="s">
        <v>345</v>
      </c>
    </row>
    <row r="565" spans="1:2" x14ac:dyDescent="0.25">
      <c r="A565">
        <v>705042</v>
      </c>
      <c r="B565" t="s">
        <v>5820</v>
      </c>
    </row>
    <row r="566" spans="1:2" x14ac:dyDescent="0.25">
      <c r="A566">
        <v>705043</v>
      </c>
      <c r="B566" t="s">
        <v>5821</v>
      </c>
    </row>
    <row r="567" spans="1:2" x14ac:dyDescent="0.25">
      <c r="A567">
        <v>705045</v>
      </c>
      <c r="B567" t="s">
        <v>1486</v>
      </c>
    </row>
    <row r="568" spans="1:2" x14ac:dyDescent="0.25">
      <c r="A568">
        <v>705046</v>
      </c>
      <c r="B568" t="s">
        <v>392</v>
      </c>
    </row>
    <row r="569" spans="1:2" x14ac:dyDescent="0.25">
      <c r="A569">
        <v>705047</v>
      </c>
      <c r="B569" t="s">
        <v>418</v>
      </c>
    </row>
    <row r="570" spans="1:2" x14ac:dyDescent="0.25">
      <c r="A570">
        <v>705048</v>
      </c>
      <c r="B570" t="s">
        <v>395</v>
      </c>
    </row>
    <row r="571" spans="1:2" x14ac:dyDescent="0.25">
      <c r="A571">
        <v>705050</v>
      </c>
      <c r="B571" t="s">
        <v>1382</v>
      </c>
    </row>
    <row r="572" spans="1:2" x14ac:dyDescent="0.25">
      <c r="A572">
        <v>705051</v>
      </c>
      <c r="B572" t="s">
        <v>338</v>
      </c>
    </row>
    <row r="573" spans="1:2" x14ac:dyDescent="0.25">
      <c r="A573">
        <v>705052</v>
      </c>
      <c r="B573" t="s">
        <v>1218</v>
      </c>
    </row>
    <row r="574" spans="1:2" x14ac:dyDescent="0.25">
      <c r="A574">
        <v>705053</v>
      </c>
      <c r="B574" t="s">
        <v>4259</v>
      </c>
    </row>
    <row r="575" spans="1:2" x14ac:dyDescent="0.25">
      <c r="A575">
        <v>705054</v>
      </c>
      <c r="B575" t="s">
        <v>361</v>
      </c>
    </row>
    <row r="576" spans="1:2" x14ac:dyDescent="0.25">
      <c r="A576">
        <v>705055</v>
      </c>
      <c r="B576" t="s">
        <v>473</v>
      </c>
    </row>
    <row r="577" spans="1:2" x14ac:dyDescent="0.25">
      <c r="A577">
        <v>705056</v>
      </c>
      <c r="B577" t="s">
        <v>744</v>
      </c>
    </row>
    <row r="578" spans="1:2" x14ac:dyDescent="0.25">
      <c r="A578">
        <v>705057</v>
      </c>
      <c r="B578" t="s">
        <v>412</v>
      </c>
    </row>
    <row r="579" spans="1:2" x14ac:dyDescent="0.25">
      <c r="A579">
        <v>705058</v>
      </c>
      <c r="B579" t="s">
        <v>4072</v>
      </c>
    </row>
    <row r="580" spans="1:2" x14ac:dyDescent="0.25">
      <c r="A580">
        <v>705059</v>
      </c>
      <c r="B580" t="s">
        <v>5822</v>
      </c>
    </row>
    <row r="581" spans="1:2" x14ac:dyDescent="0.25">
      <c r="A581">
        <v>705060</v>
      </c>
      <c r="B581" t="s">
        <v>384</v>
      </c>
    </row>
    <row r="582" spans="1:2" x14ac:dyDescent="0.25">
      <c r="A582">
        <v>705061</v>
      </c>
      <c r="B582" t="s">
        <v>1622</v>
      </c>
    </row>
    <row r="583" spans="1:2" x14ac:dyDescent="0.25">
      <c r="A583">
        <v>705062</v>
      </c>
      <c r="B583" t="s">
        <v>1706</v>
      </c>
    </row>
    <row r="584" spans="1:2" x14ac:dyDescent="0.25">
      <c r="A584">
        <v>705063</v>
      </c>
      <c r="B584" t="s">
        <v>1543</v>
      </c>
    </row>
    <row r="585" spans="1:2" x14ac:dyDescent="0.25">
      <c r="A585">
        <v>705064</v>
      </c>
      <c r="B585" t="s">
        <v>882</v>
      </c>
    </row>
    <row r="586" spans="1:2" x14ac:dyDescent="0.25">
      <c r="A586">
        <v>705065</v>
      </c>
      <c r="B586" t="s">
        <v>5823</v>
      </c>
    </row>
    <row r="587" spans="1:2" x14ac:dyDescent="0.25">
      <c r="A587">
        <v>705066</v>
      </c>
      <c r="B587" t="s">
        <v>1480</v>
      </c>
    </row>
    <row r="588" spans="1:2" x14ac:dyDescent="0.25">
      <c r="A588">
        <v>705067</v>
      </c>
      <c r="B588" t="s">
        <v>1643</v>
      </c>
    </row>
    <row r="589" spans="1:2" x14ac:dyDescent="0.25">
      <c r="A589">
        <v>705068</v>
      </c>
      <c r="B589" t="s">
        <v>397</v>
      </c>
    </row>
    <row r="590" spans="1:2" x14ac:dyDescent="0.25">
      <c r="A590">
        <v>705069</v>
      </c>
      <c r="B590" t="s">
        <v>348</v>
      </c>
    </row>
    <row r="591" spans="1:2" x14ac:dyDescent="0.25">
      <c r="A591">
        <v>705076</v>
      </c>
      <c r="B591" t="s">
        <v>939</v>
      </c>
    </row>
    <row r="592" spans="1:2" x14ac:dyDescent="0.25">
      <c r="A592">
        <v>705078</v>
      </c>
      <c r="B592" t="s">
        <v>927</v>
      </c>
    </row>
    <row r="593" spans="1:2" x14ac:dyDescent="0.25">
      <c r="A593">
        <v>705079</v>
      </c>
      <c r="B593" t="s">
        <v>5824</v>
      </c>
    </row>
    <row r="594" spans="1:2" x14ac:dyDescent="0.25">
      <c r="A594">
        <v>705086</v>
      </c>
      <c r="B594" t="s">
        <v>876</v>
      </c>
    </row>
    <row r="595" spans="1:2" x14ac:dyDescent="0.25">
      <c r="A595">
        <v>705087</v>
      </c>
      <c r="B595" t="s">
        <v>351</v>
      </c>
    </row>
    <row r="596" spans="1:2" x14ac:dyDescent="0.25">
      <c r="A596">
        <v>705088</v>
      </c>
      <c r="B596" t="s">
        <v>5825</v>
      </c>
    </row>
    <row r="597" spans="1:2" x14ac:dyDescent="0.25">
      <c r="A597">
        <v>705089</v>
      </c>
      <c r="B597" t="s">
        <v>401</v>
      </c>
    </row>
    <row r="598" spans="1:2" x14ac:dyDescent="0.25">
      <c r="A598">
        <v>705090</v>
      </c>
      <c r="B598" t="s">
        <v>411</v>
      </c>
    </row>
    <row r="599" spans="1:2" x14ac:dyDescent="0.25">
      <c r="A599">
        <v>705096</v>
      </c>
      <c r="B599" t="s">
        <v>409</v>
      </c>
    </row>
    <row r="600" spans="1:2" x14ac:dyDescent="0.25">
      <c r="A600">
        <v>705106</v>
      </c>
      <c r="B600" t="s">
        <v>847</v>
      </c>
    </row>
    <row r="601" spans="1:2" x14ac:dyDescent="0.25">
      <c r="A601">
        <v>705107</v>
      </c>
      <c r="B601" t="s">
        <v>1385</v>
      </c>
    </row>
    <row r="602" spans="1:2" x14ac:dyDescent="0.25">
      <c r="A602">
        <v>705108</v>
      </c>
      <c r="B602" t="s">
        <v>1707</v>
      </c>
    </row>
    <row r="603" spans="1:2" x14ac:dyDescent="0.25">
      <c r="A603">
        <v>705116</v>
      </c>
      <c r="B603" t="s">
        <v>1708</v>
      </c>
    </row>
    <row r="604" spans="1:2" x14ac:dyDescent="0.25">
      <c r="A604">
        <v>705126</v>
      </c>
      <c r="B604" t="s">
        <v>1490</v>
      </c>
    </row>
    <row r="605" spans="1:2" x14ac:dyDescent="0.25">
      <c r="A605">
        <v>705136</v>
      </c>
      <c r="B605" t="s">
        <v>1709</v>
      </c>
    </row>
    <row r="606" spans="1:2" x14ac:dyDescent="0.25">
      <c r="A606">
        <v>705144</v>
      </c>
      <c r="B606" t="s">
        <v>1710</v>
      </c>
    </row>
    <row r="607" spans="1:2" x14ac:dyDescent="0.25">
      <c r="A607">
        <v>705145</v>
      </c>
      <c r="B607" t="s">
        <v>1594</v>
      </c>
    </row>
    <row r="608" spans="1:2" x14ac:dyDescent="0.25">
      <c r="A608">
        <v>705146</v>
      </c>
      <c r="B608" t="s">
        <v>1711</v>
      </c>
    </row>
    <row r="609" spans="1:2" x14ac:dyDescent="0.25">
      <c r="A609">
        <v>705156</v>
      </c>
      <c r="B609" t="s">
        <v>386</v>
      </c>
    </row>
    <row r="610" spans="1:2" x14ac:dyDescent="0.25">
      <c r="A610">
        <v>705157</v>
      </c>
      <c r="B610" t="s">
        <v>374</v>
      </c>
    </row>
    <row r="611" spans="1:2" x14ac:dyDescent="0.25">
      <c r="A611">
        <v>705158</v>
      </c>
      <c r="B611" t="s">
        <v>940</v>
      </c>
    </row>
    <row r="612" spans="1:2" x14ac:dyDescent="0.25">
      <c r="A612">
        <v>705159</v>
      </c>
      <c r="B612" t="s">
        <v>1386</v>
      </c>
    </row>
    <row r="613" spans="1:2" x14ac:dyDescent="0.25">
      <c r="A613">
        <v>705160</v>
      </c>
      <c r="B613" t="s">
        <v>5826</v>
      </c>
    </row>
    <row r="614" spans="1:2" x14ac:dyDescent="0.25">
      <c r="A614">
        <v>705161</v>
      </c>
      <c r="B614" t="s">
        <v>1712</v>
      </c>
    </row>
    <row r="615" spans="1:2" x14ac:dyDescent="0.25">
      <c r="A615">
        <v>705162</v>
      </c>
      <c r="B615" t="s">
        <v>439</v>
      </c>
    </row>
    <row r="616" spans="1:2" x14ac:dyDescent="0.25">
      <c r="A616">
        <v>705166</v>
      </c>
      <c r="B616" t="s">
        <v>1595</v>
      </c>
    </row>
    <row r="617" spans="1:2" x14ac:dyDescent="0.25">
      <c r="A617">
        <v>705176</v>
      </c>
      <c r="B617" t="s">
        <v>1901</v>
      </c>
    </row>
    <row r="618" spans="1:2" x14ac:dyDescent="0.25">
      <c r="A618">
        <v>705177</v>
      </c>
      <c r="B618" t="s">
        <v>1902</v>
      </c>
    </row>
    <row r="619" spans="1:2" x14ac:dyDescent="0.25">
      <c r="A619">
        <v>705186</v>
      </c>
      <c r="B619" t="s">
        <v>1713</v>
      </c>
    </row>
    <row r="620" spans="1:2" x14ac:dyDescent="0.25">
      <c r="A620">
        <v>705187</v>
      </c>
      <c r="B620" t="s">
        <v>5196</v>
      </c>
    </row>
    <row r="621" spans="1:2" x14ac:dyDescent="0.25">
      <c r="A621">
        <v>705196</v>
      </c>
      <c r="B621" t="s">
        <v>5189</v>
      </c>
    </row>
    <row r="622" spans="1:2" x14ac:dyDescent="0.25">
      <c r="A622">
        <v>705206</v>
      </c>
      <c r="B622" t="s">
        <v>5827</v>
      </c>
    </row>
    <row r="623" spans="1:2" x14ac:dyDescent="0.25">
      <c r="A623">
        <v>705207</v>
      </c>
      <c r="B623" t="s">
        <v>1387</v>
      </c>
    </row>
    <row r="624" spans="1:2" x14ac:dyDescent="0.25">
      <c r="A624">
        <v>705208</v>
      </c>
      <c r="B624" t="s">
        <v>864</v>
      </c>
    </row>
    <row r="625" spans="1:2" x14ac:dyDescent="0.25">
      <c r="A625">
        <v>705209</v>
      </c>
      <c r="B625" t="s">
        <v>1714</v>
      </c>
    </row>
    <row r="626" spans="1:2" x14ac:dyDescent="0.25">
      <c r="A626">
        <v>705216</v>
      </c>
      <c r="B626" t="s">
        <v>1903</v>
      </c>
    </row>
    <row r="627" spans="1:2" x14ac:dyDescent="0.25">
      <c r="A627">
        <v>705217</v>
      </c>
      <c r="B627" t="s">
        <v>1715</v>
      </c>
    </row>
    <row r="628" spans="1:2" x14ac:dyDescent="0.25">
      <c r="A628">
        <v>705226</v>
      </c>
      <c r="B628" t="s">
        <v>1716</v>
      </c>
    </row>
    <row r="629" spans="1:2" x14ac:dyDescent="0.25">
      <c r="A629">
        <v>705227</v>
      </c>
      <c r="B629" t="s">
        <v>391</v>
      </c>
    </row>
    <row r="630" spans="1:2" x14ac:dyDescent="0.25">
      <c r="A630">
        <v>705236</v>
      </c>
      <c r="B630" t="s">
        <v>1388</v>
      </c>
    </row>
    <row r="631" spans="1:2" x14ac:dyDescent="0.25">
      <c r="A631">
        <v>705246</v>
      </c>
      <c r="B631" t="s">
        <v>1390</v>
      </c>
    </row>
    <row r="632" spans="1:2" x14ac:dyDescent="0.25">
      <c r="A632">
        <v>705247</v>
      </c>
      <c r="B632" t="s">
        <v>1904</v>
      </c>
    </row>
    <row r="633" spans="1:2" x14ac:dyDescent="0.25">
      <c r="A633">
        <v>705256</v>
      </c>
      <c r="B633" t="s">
        <v>427</v>
      </c>
    </row>
    <row r="634" spans="1:2" x14ac:dyDescent="0.25">
      <c r="A634">
        <v>705266</v>
      </c>
      <c r="B634" t="s">
        <v>1533</v>
      </c>
    </row>
    <row r="635" spans="1:2" x14ac:dyDescent="0.25">
      <c r="A635">
        <v>705276</v>
      </c>
      <c r="B635" t="s">
        <v>1905</v>
      </c>
    </row>
    <row r="636" spans="1:2" x14ac:dyDescent="0.25">
      <c r="A636">
        <v>705277</v>
      </c>
      <c r="B636" t="s">
        <v>1906</v>
      </c>
    </row>
    <row r="637" spans="1:2" x14ac:dyDescent="0.25">
      <c r="A637">
        <v>705286</v>
      </c>
      <c r="B637" t="s">
        <v>1907</v>
      </c>
    </row>
    <row r="638" spans="1:2" x14ac:dyDescent="0.25">
      <c r="A638">
        <v>705287</v>
      </c>
      <c r="B638" t="s">
        <v>5828</v>
      </c>
    </row>
    <row r="639" spans="1:2" x14ac:dyDescent="0.25">
      <c r="A639">
        <v>705296</v>
      </c>
      <c r="B639" t="s">
        <v>5829</v>
      </c>
    </row>
    <row r="640" spans="1:2" x14ac:dyDescent="0.25">
      <c r="A640">
        <v>705297</v>
      </c>
      <c r="B640" t="s">
        <v>380</v>
      </c>
    </row>
    <row r="641" spans="1:2" x14ac:dyDescent="0.25">
      <c r="A641">
        <v>705298</v>
      </c>
      <c r="B641" t="s">
        <v>398</v>
      </c>
    </row>
    <row r="642" spans="1:2" x14ac:dyDescent="0.25">
      <c r="A642">
        <v>705306</v>
      </c>
      <c r="B642" t="s">
        <v>396</v>
      </c>
    </row>
    <row r="643" spans="1:2" x14ac:dyDescent="0.25">
      <c r="A643">
        <v>705316</v>
      </c>
      <c r="B643" t="s">
        <v>342</v>
      </c>
    </row>
    <row r="644" spans="1:2" x14ac:dyDescent="0.25">
      <c r="A644">
        <v>705317</v>
      </c>
      <c r="B644" t="s">
        <v>341</v>
      </c>
    </row>
    <row r="645" spans="1:2" x14ac:dyDescent="0.25">
      <c r="A645">
        <v>705326</v>
      </c>
      <c r="B645" t="s">
        <v>415</v>
      </c>
    </row>
    <row r="646" spans="1:2" x14ac:dyDescent="0.25">
      <c r="A646">
        <v>705327</v>
      </c>
      <c r="B646" t="s">
        <v>937</v>
      </c>
    </row>
    <row r="647" spans="1:2" x14ac:dyDescent="0.25">
      <c r="A647">
        <v>705336</v>
      </c>
      <c r="B647" t="s">
        <v>1717</v>
      </c>
    </row>
    <row r="648" spans="1:2" x14ac:dyDescent="0.25">
      <c r="A648">
        <v>705337</v>
      </c>
      <c r="B648" t="s">
        <v>1604</v>
      </c>
    </row>
    <row r="649" spans="1:2" x14ac:dyDescent="0.25">
      <c r="A649">
        <v>705346</v>
      </c>
      <c r="B649" t="s">
        <v>5670</v>
      </c>
    </row>
    <row r="650" spans="1:2" x14ac:dyDescent="0.25">
      <c r="A650">
        <v>705356</v>
      </c>
      <c r="B650" t="s">
        <v>402</v>
      </c>
    </row>
    <row r="651" spans="1:2" x14ac:dyDescent="0.25">
      <c r="A651">
        <v>705366</v>
      </c>
      <c r="B651" t="s">
        <v>404</v>
      </c>
    </row>
    <row r="652" spans="1:2" x14ac:dyDescent="0.25">
      <c r="A652">
        <v>705376</v>
      </c>
      <c r="B652" t="s">
        <v>363</v>
      </c>
    </row>
    <row r="653" spans="1:2" x14ac:dyDescent="0.25">
      <c r="A653">
        <v>705386</v>
      </c>
      <c r="B653" t="s">
        <v>5673</v>
      </c>
    </row>
    <row r="654" spans="1:2" x14ac:dyDescent="0.25">
      <c r="A654">
        <v>705396</v>
      </c>
      <c r="B654" t="s">
        <v>5830</v>
      </c>
    </row>
    <row r="655" spans="1:2" x14ac:dyDescent="0.25">
      <c r="A655">
        <v>705406</v>
      </c>
      <c r="B655" t="s">
        <v>407</v>
      </c>
    </row>
    <row r="656" spans="1:2" x14ac:dyDescent="0.25">
      <c r="A656">
        <v>705410</v>
      </c>
      <c r="B656" t="s">
        <v>429</v>
      </c>
    </row>
    <row r="657" spans="1:2" x14ac:dyDescent="0.25">
      <c r="A657">
        <v>705411</v>
      </c>
      <c r="B657" t="s">
        <v>1503</v>
      </c>
    </row>
    <row r="658" spans="1:2" x14ac:dyDescent="0.25">
      <c r="A658">
        <v>705416</v>
      </c>
      <c r="B658" t="s">
        <v>1718</v>
      </c>
    </row>
    <row r="659" spans="1:2" x14ac:dyDescent="0.25">
      <c r="A659">
        <v>705436</v>
      </c>
      <c r="B659" t="s">
        <v>419</v>
      </c>
    </row>
    <row r="660" spans="1:2" x14ac:dyDescent="0.25">
      <c r="A660">
        <v>705446</v>
      </c>
      <c r="B660" t="s">
        <v>431</v>
      </c>
    </row>
    <row r="661" spans="1:2" x14ac:dyDescent="0.25">
      <c r="A661">
        <v>705456</v>
      </c>
      <c r="B661" t="s">
        <v>4222</v>
      </c>
    </row>
    <row r="662" spans="1:2" x14ac:dyDescent="0.25">
      <c r="A662">
        <v>706001</v>
      </c>
      <c r="B662" t="s">
        <v>333</v>
      </c>
    </row>
    <row r="663" spans="1:2" x14ac:dyDescent="0.25">
      <c r="A663">
        <v>706003</v>
      </c>
      <c r="B663" t="s">
        <v>1391</v>
      </c>
    </row>
    <row r="664" spans="1:2" x14ac:dyDescent="0.25">
      <c r="A664">
        <v>706006</v>
      </c>
      <c r="B664" t="s">
        <v>356</v>
      </c>
    </row>
    <row r="665" spans="1:2" x14ac:dyDescent="0.25">
      <c r="A665">
        <v>706009</v>
      </c>
      <c r="B665" t="s">
        <v>353</v>
      </c>
    </row>
    <row r="666" spans="1:2" x14ac:dyDescent="0.25">
      <c r="A666">
        <v>706010</v>
      </c>
      <c r="B666" t="s">
        <v>1578</v>
      </c>
    </row>
    <row r="667" spans="1:2" x14ac:dyDescent="0.25">
      <c r="A667">
        <v>706011</v>
      </c>
      <c r="B667" t="s">
        <v>388</v>
      </c>
    </row>
    <row r="668" spans="1:2" x14ac:dyDescent="0.25">
      <c r="A668">
        <v>706013</v>
      </c>
      <c r="B668" t="s">
        <v>422</v>
      </c>
    </row>
    <row r="669" spans="1:2" x14ac:dyDescent="0.25">
      <c r="A669">
        <v>706014</v>
      </c>
      <c r="B669" t="s">
        <v>1908</v>
      </c>
    </row>
    <row r="670" spans="1:2" x14ac:dyDescent="0.25">
      <c r="A670">
        <v>706015</v>
      </c>
      <c r="B670" t="s">
        <v>371</v>
      </c>
    </row>
    <row r="671" spans="1:2" x14ac:dyDescent="0.25">
      <c r="A671">
        <v>706016</v>
      </c>
      <c r="B671" t="s">
        <v>5831</v>
      </c>
    </row>
    <row r="672" spans="1:2" x14ac:dyDescent="0.25">
      <c r="A672">
        <v>706017</v>
      </c>
      <c r="B672" t="s">
        <v>357</v>
      </c>
    </row>
    <row r="673" spans="1:2" x14ac:dyDescent="0.25">
      <c r="A673">
        <v>706020</v>
      </c>
      <c r="B673" t="s">
        <v>317</v>
      </c>
    </row>
    <row r="674" spans="1:2" x14ac:dyDescent="0.25">
      <c r="A674">
        <v>706026</v>
      </c>
      <c r="B674" t="s">
        <v>780</v>
      </c>
    </row>
    <row r="675" spans="1:2" x14ac:dyDescent="0.25">
      <c r="A675">
        <v>706036</v>
      </c>
      <c r="B675" t="s">
        <v>5832</v>
      </c>
    </row>
    <row r="676" spans="1:2" x14ac:dyDescent="0.25">
      <c r="A676">
        <v>706046</v>
      </c>
      <c r="B676" t="s">
        <v>1653</v>
      </c>
    </row>
    <row r="677" spans="1:2" x14ac:dyDescent="0.25">
      <c r="A677">
        <v>706060</v>
      </c>
      <c r="B677" t="s">
        <v>1652</v>
      </c>
    </row>
    <row r="678" spans="1:2" x14ac:dyDescent="0.25">
      <c r="A678">
        <v>706061</v>
      </c>
      <c r="B678" t="s">
        <v>368</v>
      </c>
    </row>
    <row r="679" spans="1:2" x14ac:dyDescent="0.25">
      <c r="A679">
        <v>706066</v>
      </c>
      <c r="B679" t="s">
        <v>849</v>
      </c>
    </row>
    <row r="680" spans="1:2" x14ac:dyDescent="0.25">
      <c r="A680">
        <v>706067</v>
      </c>
      <c r="B680" t="s">
        <v>755</v>
      </c>
    </row>
    <row r="681" spans="1:2" x14ac:dyDescent="0.25">
      <c r="A681">
        <v>706076</v>
      </c>
      <c r="B681" t="s">
        <v>1232</v>
      </c>
    </row>
    <row r="682" spans="1:2" x14ac:dyDescent="0.25">
      <c r="A682">
        <v>706086</v>
      </c>
      <c r="B682" t="s">
        <v>1909</v>
      </c>
    </row>
    <row r="683" spans="1:2" x14ac:dyDescent="0.25">
      <c r="A683">
        <v>706087</v>
      </c>
      <c r="B683" t="s">
        <v>1672</v>
      </c>
    </row>
    <row r="684" spans="1:2" x14ac:dyDescent="0.25">
      <c r="A684">
        <v>706088</v>
      </c>
      <c r="B684" t="s">
        <v>862</v>
      </c>
    </row>
    <row r="685" spans="1:2" x14ac:dyDescent="0.25">
      <c r="A685">
        <v>706096</v>
      </c>
      <c r="B685" t="s">
        <v>886</v>
      </c>
    </row>
    <row r="686" spans="1:2" x14ac:dyDescent="0.25">
      <c r="A686">
        <v>706106</v>
      </c>
      <c r="B686" t="s">
        <v>471</v>
      </c>
    </row>
    <row r="687" spans="1:2" x14ac:dyDescent="0.25">
      <c r="A687">
        <v>706107</v>
      </c>
      <c r="B687" t="s">
        <v>5833</v>
      </c>
    </row>
    <row r="688" spans="1:2" x14ac:dyDescent="0.25">
      <c r="A688">
        <v>706115</v>
      </c>
      <c r="B688" t="s">
        <v>491</v>
      </c>
    </row>
    <row r="689" spans="1:2" x14ac:dyDescent="0.25">
      <c r="A689">
        <v>706116</v>
      </c>
      <c r="B689" t="s">
        <v>457</v>
      </c>
    </row>
    <row r="690" spans="1:2" x14ac:dyDescent="0.25">
      <c r="A690">
        <v>706117</v>
      </c>
      <c r="B690" t="s">
        <v>4316</v>
      </c>
    </row>
    <row r="691" spans="1:2" x14ac:dyDescent="0.25">
      <c r="A691">
        <v>706118</v>
      </c>
      <c r="B691" t="s">
        <v>5834</v>
      </c>
    </row>
    <row r="692" spans="1:2" x14ac:dyDescent="0.25">
      <c r="A692">
        <v>706135</v>
      </c>
      <c r="B692" t="s">
        <v>5835</v>
      </c>
    </row>
    <row r="693" spans="1:2" x14ac:dyDescent="0.25">
      <c r="A693">
        <v>706136</v>
      </c>
      <c r="B693" t="s">
        <v>480</v>
      </c>
    </row>
    <row r="694" spans="1:2" x14ac:dyDescent="0.25">
      <c r="A694">
        <v>706146</v>
      </c>
      <c r="B694" t="s">
        <v>1553</v>
      </c>
    </row>
    <row r="695" spans="1:2" x14ac:dyDescent="0.25">
      <c r="A695">
        <v>706147</v>
      </c>
      <c r="B695" t="s">
        <v>4290</v>
      </c>
    </row>
    <row r="696" spans="1:2" x14ac:dyDescent="0.25">
      <c r="A696">
        <v>706156</v>
      </c>
      <c r="B696" t="s">
        <v>821</v>
      </c>
    </row>
    <row r="697" spans="1:2" x14ac:dyDescent="0.25">
      <c r="A697">
        <v>706166</v>
      </c>
      <c r="B697" t="s">
        <v>1392</v>
      </c>
    </row>
    <row r="698" spans="1:2" x14ac:dyDescent="0.25">
      <c r="A698">
        <v>706176</v>
      </c>
      <c r="B698" t="s">
        <v>5836</v>
      </c>
    </row>
    <row r="699" spans="1:2" x14ac:dyDescent="0.25">
      <c r="A699">
        <v>706177</v>
      </c>
      <c r="B699" t="s">
        <v>1719</v>
      </c>
    </row>
    <row r="700" spans="1:2" x14ac:dyDescent="0.25">
      <c r="A700">
        <v>706186</v>
      </c>
      <c r="B700" t="s">
        <v>507</v>
      </c>
    </row>
    <row r="701" spans="1:2" x14ac:dyDescent="0.25">
      <c r="A701">
        <v>706197</v>
      </c>
      <c r="B701" t="s">
        <v>446</v>
      </c>
    </row>
    <row r="702" spans="1:2" x14ac:dyDescent="0.25">
      <c r="A702">
        <v>706216</v>
      </c>
      <c r="B702" t="s">
        <v>1500</v>
      </c>
    </row>
    <row r="703" spans="1:2" x14ac:dyDescent="0.25">
      <c r="A703">
        <v>706226</v>
      </c>
      <c r="B703" t="s">
        <v>5837</v>
      </c>
    </row>
    <row r="704" spans="1:2" x14ac:dyDescent="0.25">
      <c r="A704">
        <v>706227</v>
      </c>
      <c r="B704" t="s">
        <v>468</v>
      </c>
    </row>
    <row r="705" spans="1:2" x14ac:dyDescent="0.25">
      <c r="A705">
        <v>706236</v>
      </c>
      <c r="B705" t="s">
        <v>1579</v>
      </c>
    </row>
    <row r="706" spans="1:2" x14ac:dyDescent="0.25">
      <c r="A706">
        <v>706246</v>
      </c>
      <c r="B706" t="s">
        <v>475</v>
      </c>
    </row>
    <row r="707" spans="1:2" x14ac:dyDescent="0.25">
      <c r="A707">
        <v>706266</v>
      </c>
      <c r="B707" t="s">
        <v>501</v>
      </c>
    </row>
    <row r="708" spans="1:2" x14ac:dyDescent="0.25">
      <c r="A708">
        <v>706276</v>
      </c>
      <c r="B708" t="s">
        <v>1625</v>
      </c>
    </row>
    <row r="709" spans="1:2" x14ac:dyDescent="0.25">
      <c r="A709">
        <v>706286</v>
      </c>
      <c r="B709" t="s">
        <v>5838</v>
      </c>
    </row>
    <row r="710" spans="1:2" x14ac:dyDescent="0.25">
      <c r="A710">
        <v>706296</v>
      </c>
      <c r="B710" t="s">
        <v>478</v>
      </c>
    </row>
    <row r="711" spans="1:2" x14ac:dyDescent="0.25">
      <c r="A711">
        <v>706297</v>
      </c>
      <c r="B711" t="s">
        <v>779</v>
      </c>
    </row>
    <row r="712" spans="1:2" x14ac:dyDescent="0.25">
      <c r="A712">
        <v>706306</v>
      </c>
      <c r="B712" t="s">
        <v>5839</v>
      </c>
    </row>
    <row r="713" spans="1:2" x14ac:dyDescent="0.25">
      <c r="A713">
        <v>706316</v>
      </c>
      <c r="B713" t="s">
        <v>5840</v>
      </c>
    </row>
    <row r="714" spans="1:2" x14ac:dyDescent="0.25">
      <c r="A714">
        <v>706317</v>
      </c>
      <c r="B714" t="s">
        <v>551</v>
      </c>
    </row>
    <row r="715" spans="1:2" x14ac:dyDescent="0.25">
      <c r="A715">
        <v>706326</v>
      </c>
      <c r="B715" t="s">
        <v>1394</v>
      </c>
    </row>
    <row r="716" spans="1:2" x14ac:dyDescent="0.25">
      <c r="A716">
        <v>706327</v>
      </c>
      <c r="B716" t="s">
        <v>1720</v>
      </c>
    </row>
    <row r="717" spans="1:2" x14ac:dyDescent="0.25">
      <c r="A717">
        <v>706336</v>
      </c>
      <c r="B717" t="s">
        <v>1395</v>
      </c>
    </row>
    <row r="718" spans="1:2" x14ac:dyDescent="0.25">
      <c r="A718">
        <v>706337</v>
      </c>
      <c r="B718" t="s">
        <v>487</v>
      </c>
    </row>
    <row r="719" spans="1:2" x14ac:dyDescent="0.25">
      <c r="A719">
        <v>706338</v>
      </c>
      <c r="B719" t="s">
        <v>1910</v>
      </c>
    </row>
    <row r="720" spans="1:2" x14ac:dyDescent="0.25">
      <c r="A720">
        <v>706345</v>
      </c>
      <c r="B720" t="s">
        <v>504</v>
      </c>
    </row>
    <row r="721" spans="1:2" x14ac:dyDescent="0.25">
      <c r="A721">
        <v>706346</v>
      </c>
      <c r="B721" t="s">
        <v>988</v>
      </c>
    </row>
    <row r="722" spans="1:2" x14ac:dyDescent="0.25">
      <c r="A722">
        <v>706347</v>
      </c>
      <c r="B722" t="s">
        <v>5503</v>
      </c>
    </row>
    <row r="723" spans="1:2" x14ac:dyDescent="0.25">
      <c r="A723">
        <v>706356</v>
      </c>
      <c r="B723" t="s">
        <v>1654</v>
      </c>
    </row>
    <row r="724" spans="1:2" x14ac:dyDescent="0.25">
      <c r="A724">
        <v>706366</v>
      </c>
      <c r="B724" t="s">
        <v>994</v>
      </c>
    </row>
    <row r="725" spans="1:2" x14ac:dyDescent="0.25">
      <c r="A725">
        <v>706376</v>
      </c>
      <c r="B725" t="s">
        <v>520</v>
      </c>
    </row>
    <row r="726" spans="1:2" x14ac:dyDescent="0.25">
      <c r="A726">
        <v>706386</v>
      </c>
      <c r="B726" t="s">
        <v>1721</v>
      </c>
    </row>
    <row r="727" spans="1:2" x14ac:dyDescent="0.25">
      <c r="A727">
        <v>706396</v>
      </c>
      <c r="B727" t="s">
        <v>870</v>
      </c>
    </row>
    <row r="728" spans="1:2" x14ac:dyDescent="0.25">
      <c r="A728">
        <v>706406</v>
      </c>
      <c r="B728" t="s">
        <v>492</v>
      </c>
    </row>
    <row r="729" spans="1:2" x14ac:dyDescent="0.25">
      <c r="A729">
        <v>706426</v>
      </c>
      <c r="B729" t="s">
        <v>488</v>
      </c>
    </row>
    <row r="730" spans="1:2" x14ac:dyDescent="0.25">
      <c r="A730">
        <v>706436</v>
      </c>
      <c r="B730" t="s">
        <v>483</v>
      </c>
    </row>
    <row r="731" spans="1:2" x14ac:dyDescent="0.25">
      <c r="A731">
        <v>706446</v>
      </c>
      <c r="B731" t="s">
        <v>482</v>
      </c>
    </row>
    <row r="732" spans="1:2" x14ac:dyDescent="0.25">
      <c r="A732">
        <v>706447</v>
      </c>
      <c r="B732" t="s">
        <v>465</v>
      </c>
    </row>
    <row r="733" spans="1:2" x14ac:dyDescent="0.25">
      <c r="A733">
        <v>706456</v>
      </c>
      <c r="B733" t="s">
        <v>495</v>
      </c>
    </row>
    <row r="734" spans="1:2" x14ac:dyDescent="0.25">
      <c r="A734">
        <v>706466</v>
      </c>
      <c r="B734" t="s">
        <v>1670</v>
      </c>
    </row>
    <row r="735" spans="1:2" x14ac:dyDescent="0.25">
      <c r="A735">
        <v>706467</v>
      </c>
      <c r="B735" t="s">
        <v>851</v>
      </c>
    </row>
    <row r="736" spans="1:2" x14ac:dyDescent="0.25">
      <c r="A736">
        <v>706468</v>
      </c>
      <c r="B736" t="s">
        <v>434</v>
      </c>
    </row>
    <row r="737" spans="1:2" x14ac:dyDescent="0.25">
      <c r="A737">
        <v>707003</v>
      </c>
      <c r="B737" t="s">
        <v>449</v>
      </c>
    </row>
    <row r="738" spans="1:2" x14ac:dyDescent="0.25">
      <c r="A738">
        <v>707006</v>
      </c>
      <c r="B738" t="s">
        <v>443</v>
      </c>
    </row>
    <row r="739" spans="1:2" x14ac:dyDescent="0.25">
      <c r="A739">
        <v>707009</v>
      </c>
      <c r="B739" t="s">
        <v>497</v>
      </c>
    </row>
    <row r="740" spans="1:2" x14ac:dyDescent="0.25">
      <c r="A740">
        <v>707010</v>
      </c>
      <c r="B740" t="s">
        <v>461</v>
      </c>
    </row>
    <row r="741" spans="1:2" x14ac:dyDescent="0.25">
      <c r="A741">
        <v>707011</v>
      </c>
      <c r="B741" t="s">
        <v>464</v>
      </c>
    </row>
    <row r="742" spans="1:2" x14ac:dyDescent="0.25">
      <c r="A742">
        <v>707012</v>
      </c>
      <c r="B742" t="s">
        <v>848</v>
      </c>
    </row>
    <row r="743" spans="1:2" x14ac:dyDescent="0.25">
      <c r="A743">
        <v>707014</v>
      </c>
      <c r="B743" t="s">
        <v>453</v>
      </c>
    </row>
    <row r="744" spans="1:2" x14ac:dyDescent="0.25">
      <c r="A744">
        <v>707015</v>
      </c>
      <c r="B744" t="s">
        <v>440</v>
      </c>
    </row>
    <row r="745" spans="1:2" x14ac:dyDescent="0.25">
      <c r="A745">
        <v>707016</v>
      </c>
      <c r="B745" t="s">
        <v>456</v>
      </c>
    </row>
    <row r="746" spans="1:2" x14ac:dyDescent="0.25">
      <c r="A746">
        <v>707018</v>
      </c>
      <c r="B746" t="s">
        <v>1598</v>
      </c>
    </row>
    <row r="747" spans="1:2" x14ac:dyDescent="0.25">
      <c r="A747">
        <v>707026</v>
      </c>
      <c r="B747" t="s">
        <v>1911</v>
      </c>
    </row>
    <row r="748" spans="1:2" x14ac:dyDescent="0.25">
      <c r="A748">
        <v>707046</v>
      </c>
      <c r="B748" t="s">
        <v>839</v>
      </c>
    </row>
    <row r="749" spans="1:2" x14ac:dyDescent="0.25">
      <c r="A749">
        <v>707056</v>
      </c>
      <c r="B749" t="s">
        <v>1722</v>
      </c>
    </row>
    <row r="750" spans="1:2" x14ac:dyDescent="0.25">
      <c r="A750">
        <v>707057</v>
      </c>
      <c r="B750" t="s">
        <v>1614</v>
      </c>
    </row>
    <row r="751" spans="1:2" x14ac:dyDescent="0.25">
      <c r="A751">
        <v>707066</v>
      </c>
      <c r="B751" t="s">
        <v>450</v>
      </c>
    </row>
    <row r="752" spans="1:2" x14ac:dyDescent="0.25">
      <c r="A752">
        <v>707067</v>
      </c>
      <c r="B752" t="s">
        <v>459</v>
      </c>
    </row>
    <row r="753" spans="1:2" x14ac:dyDescent="0.25">
      <c r="A753">
        <v>707076</v>
      </c>
      <c r="B753" t="s">
        <v>956</v>
      </c>
    </row>
    <row r="754" spans="1:2" x14ac:dyDescent="0.25">
      <c r="A754">
        <v>707086</v>
      </c>
      <c r="B754" t="s">
        <v>830</v>
      </c>
    </row>
    <row r="755" spans="1:2" x14ac:dyDescent="0.25">
      <c r="A755">
        <v>707096</v>
      </c>
      <c r="B755" t="s">
        <v>831</v>
      </c>
    </row>
    <row r="756" spans="1:2" x14ac:dyDescent="0.25">
      <c r="A756">
        <v>707098</v>
      </c>
      <c r="B756" t="s">
        <v>458</v>
      </c>
    </row>
    <row r="757" spans="1:2" x14ac:dyDescent="0.25">
      <c r="A757">
        <v>707106</v>
      </c>
      <c r="B757" t="s">
        <v>771</v>
      </c>
    </row>
    <row r="758" spans="1:2" x14ac:dyDescent="0.25">
      <c r="A758">
        <v>707116</v>
      </c>
      <c r="B758" t="s">
        <v>486</v>
      </c>
    </row>
    <row r="759" spans="1:2" x14ac:dyDescent="0.25">
      <c r="A759">
        <v>707126</v>
      </c>
      <c r="B759" t="s">
        <v>1397</v>
      </c>
    </row>
    <row r="760" spans="1:2" x14ac:dyDescent="0.25">
      <c r="A760">
        <v>707136</v>
      </c>
      <c r="B760" t="s">
        <v>474</v>
      </c>
    </row>
    <row r="761" spans="1:2" x14ac:dyDescent="0.25">
      <c r="A761">
        <v>707146</v>
      </c>
      <c r="B761" t="s">
        <v>1723</v>
      </c>
    </row>
    <row r="762" spans="1:2" x14ac:dyDescent="0.25">
      <c r="A762">
        <v>707156</v>
      </c>
      <c r="B762" t="s">
        <v>4388</v>
      </c>
    </row>
    <row r="763" spans="1:2" x14ac:dyDescent="0.25">
      <c r="A763">
        <v>707166</v>
      </c>
      <c r="B763" t="s">
        <v>4376</v>
      </c>
    </row>
    <row r="764" spans="1:2" x14ac:dyDescent="0.25">
      <c r="A764">
        <v>707176</v>
      </c>
      <c r="B764" t="s">
        <v>5841</v>
      </c>
    </row>
    <row r="765" spans="1:2" x14ac:dyDescent="0.25">
      <c r="A765">
        <v>707186</v>
      </c>
      <c r="B765" t="s">
        <v>508</v>
      </c>
    </row>
    <row r="766" spans="1:2" x14ac:dyDescent="0.25">
      <c r="A766">
        <v>707187</v>
      </c>
      <c r="B766" t="s">
        <v>5842</v>
      </c>
    </row>
    <row r="767" spans="1:2" x14ac:dyDescent="0.25">
      <c r="A767">
        <v>707196</v>
      </c>
      <c r="B767" t="s">
        <v>1623</v>
      </c>
    </row>
    <row r="768" spans="1:2" x14ac:dyDescent="0.25">
      <c r="A768">
        <v>707216</v>
      </c>
      <c r="B768" t="s">
        <v>1635</v>
      </c>
    </row>
    <row r="769" spans="1:2" x14ac:dyDescent="0.25">
      <c r="A769">
        <v>707226</v>
      </c>
      <c r="B769" t="s">
        <v>1542</v>
      </c>
    </row>
    <row r="770" spans="1:2" x14ac:dyDescent="0.25">
      <c r="A770">
        <v>707236</v>
      </c>
      <c r="B770" t="s">
        <v>4505</v>
      </c>
    </row>
    <row r="771" spans="1:2" x14ac:dyDescent="0.25">
      <c r="A771">
        <v>707246</v>
      </c>
      <c r="B771" t="s">
        <v>5843</v>
      </c>
    </row>
    <row r="772" spans="1:2" x14ac:dyDescent="0.25">
      <c r="A772">
        <v>707256</v>
      </c>
      <c r="B772" t="s">
        <v>577</v>
      </c>
    </row>
    <row r="773" spans="1:2" x14ac:dyDescent="0.25">
      <c r="A773">
        <v>707266</v>
      </c>
      <c r="B773" t="s">
        <v>1724</v>
      </c>
    </row>
    <row r="774" spans="1:2" x14ac:dyDescent="0.25">
      <c r="A774">
        <v>707276</v>
      </c>
      <c r="B774" t="s">
        <v>1660</v>
      </c>
    </row>
    <row r="775" spans="1:2" x14ac:dyDescent="0.25">
      <c r="A775">
        <v>707286</v>
      </c>
      <c r="B775" t="s">
        <v>1725</v>
      </c>
    </row>
    <row r="776" spans="1:2" x14ac:dyDescent="0.25">
      <c r="A776">
        <v>707296</v>
      </c>
      <c r="B776" t="s">
        <v>1726</v>
      </c>
    </row>
    <row r="777" spans="1:2" x14ac:dyDescent="0.25">
      <c r="A777">
        <v>707306</v>
      </c>
      <c r="B777" t="s">
        <v>1727</v>
      </c>
    </row>
    <row r="778" spans="1:2" x14ac:dyDescent="0.25">
      <c r="A778">
        <v>707316</v>
      </c>
      <c r="B778" t="s">
        <v>1502</v>
      </c>
    </row>
    <row r="779" spans="1:2" x14ac:dyDescent="0.25">
      <c r="A779">
        <v>707326</v>
      </c>
      <c r="B779" t="s">
        <v>557</v>
      </c>
    </row>
    <row r="780" spans="1:2" x14ac:dyDescent="0.25">
      <c r="A780">
        <v>707336</v>
      </c>
      <c r="B780" t="s">
        <v>4632</v>
      </c>
    </row>
    <row r="781" spans="1:2" x14ac:dyDescent="0.25">
      <c r="A781">
        <v>707337</v>
      </c>
      <c r="B781" t="s">
        <v>1728</v>
      </c>
    </row>
    <row r="782" spans="1:2" x14ac:dyDescent="0.25">
      <c r="A782">
        <v>707346</v>
      </c>
      <c r="B782" t="s">
        <v>563</v>
      </c>
    </row>
    <row r="783" spans="1:2" x14ac:dyDescent="0.25">
      <c r="A783">
        <v>707347</v>
      </c>
      <c r="B783" t="s">
        <v>950</v>
      </c>
    </row>
    <row r="784" spans="1:2" x14ac:dyDescent="0.25">
      <c r="A784">
        <v>707366</v>
      </c>
      <c r="B784" t="s">
        <v>5844</v>
      </c>
    </row>
    <row r="785" spans="1:2" x14ac:dyDescent="0.25">
      <c r="A785">
        <v>707376</v>
      </c>
      <c r="B785" t="s">
        <v>529</v>
      </c>
    </row>
    <row r="786" spans="1:2" x14ac:dyDescent="0.25">
      <c r="A786">
        <v>707386</v>
      </c>
      <c r="B786" t="s">
        <v>526</v>
      </c>
    </row>
    <row r="787" spans="1:2" x14ac:dyDescent="0.25">
      <c r="A787">
        <v>707396</v>
      </c>
      <c r="B787" t="s">
        <v>558</v>
      </c>
    </row>
    <row r="788" spans="1:2" x14ac:dyDescent="0.25">
      <c r="A788">
        <v>707406</v>
      </c>
      <c r="B788" t="s">
        <v>894</v>
      </c>
    </row>
    <row r="789" spans="1:2" x14ac:dyDescent="0.25">
      <c r="A789">
        <v>707416</v>
      </c>
      <c r="B789" t="s">
        <v>548</v>
      </c>
    </row>
    <row r="790" spans="1:2" x14ac:dyDescent="0.25">
      <c r="A790">
        <v>707426</v>
      </c>
      <c r="B790" t="s">
        <v>554</v>
      </c>
    </row>
    <row r="791" spans="1:2" x14ac:dyDescent="0.25">
      <c r="A791">
        <v>707427</v>
      </c>
      <c r="B791" t="s">
        <v>535</v>
      </c>
    </row>
    <row r="792" spans="1:2" x14ac:dyDescent="0.25">
      <c r="A792">
        <v>707446</v>
      </c>
      <c r="B792" t="s">
        <v>541</v>
      </c>
    </row>
    <row r="793" spans="1:2" x14ac:dyDescent="0.25">
      <c r="A793">
        <v>707456</v>
      </c>
      <c r="B793" t="s">
        <v>584</v>
      </c>
    </row>
    <row r="794" spans="1:2" x14ac:dyDescent="0.25">
      <c r="A794">
        <v>707457</v>
      </c>
      <c r="B794" t="s">
        <v>4714</v>
      </c>
    </row>
    <row r="795" spans="1:2" x14ac:dyDescent="0.25">
      <c r="A795">
        <v>707458</v>
      </c>
      <c r="B795" t="s">
        <v>532</v>
      </c>
    </row>
    <row r="796" spans="1:2" x14ac:dyDescent="0.25">
      <c r="A796">
        <v>707459</v>
      </c>
      <c r="B796" t="s">
        <v>500</v>
      </c>
    </row>
    <row r="797" spans="1:2" x14ac:dyDescent="0.25">
      <c r="A797">
        <v>707476</v>
      </c>
      <c r="B797" t="s">
        <v>891</v>
      </c>
    </row>
    <row r="798" spans="1:2" x14ac:dyDescent="0.25">
      <c r="A798">
        <v>708001</v>
      </c>
      <c r="B798" t="s">
        <v>881</v>
      </c>
    </row>
    <row r="799" spans="1:2" x14ac:dyDescent="0.25">
      <c r="A799">
        <v>708002</v>
      </c>
      <c r="B799" t="s">
        <v>1644</v>
      </c>
    </row>
    <row r="800" spans="1:2" x14ac:dyDescent="0.25">
      <c r="A800">
        <v>708004</v>
      </c>
      <c r="B800" t="s">
        <v>816</v>
      </c>
    </row>
    <row r="801" spans="1:2" x14ac:dyDescent="0.25">
      <c r="A801">
        <v>708005</v>
      </c>
      <c r="B801" t="s">
        <v>546</v>
      </c>
    </row>
    <row r="802" spans="1:2" x14ac:dyDescent="0.25">
      <c r="A802">
        <v>708006</v>
      </c>
      <c r="B802" t="s">
        <v>543</v>
      </c>
    </row>
    <row r="803" spans="1:2" x14ac:dyDescent="0.25">
      <c r="A803">
        <v>708007</v>
      </c>
      <c r="B803" t="s">
        <v>878</v>
      </c>
    </row>
    <row r="804" spans="1:2" x14ac:dyDescent="0.25">
      <c r="A804">
        <v>708008</v>
      </c>
      <c r="B804" t="s">
        <v>572</v>
      </c>
    </row>
    <row r="805" spans="1:2" x14ac:dyDescent="0.25">
      <c r="A805">
        <v>708009</v>
      </c>
      <c r="B805" t="s">
        <v>813</v>
      </c>
    </row>
    <row r="806" spans="1:2" x14ac:dyDescent="0.25">
      <c r="A806">
        <v>708010</v>
      </c>
      <c r="B806" t="s">
        <v>758</v>
      </c>
    </row>
    <row r="807" spans="1:2" x14ac:dyDescent="0.25">
      <c r="A807">
        <v>708011</v>
      </c>
      <c r="B807" t="s">
        <v>581</v>
      </c>
    </row>
    <row r="808" spans="1:2" x14ac:dyDescent="0.25">
      <c r="A808">
        <v>708012</v>
      </c>
      <c r="B808" t="s">
        <v>517</v>
      </c>
    </row>
    <row r="809" spans="1:2" x14ac:dyDescent="0.25">
      <c r="A809">
        <v>708016</v>
      </c>
      <c r="B809" t="s">
        <v>5845</v>
      </c>
    </row>
    <row r="810" spans="1:2" x14ac:dyDescent="0.25">
      <c r="A810">
        <v>708026</v>
      </c>
      <c r="B810" t="s">
        <v>860</v>
      </c>
    </row>
    <row r="811" spans="1:2" x14ac:dyDescent="0.25">
      <c r="A811">
        <v>708027</v>
      </c>
      <c r="B811" t="s">
        <v>4619</v>
      </c>
    </row>
    <row r="812" spans="1:2" x14ac:dyDescent="0.25">
      <c r="A812">
        <v>708036</v>
      </c>
      <c r="B812" t="s">
        <v>1729</v>
      </c>
    </row>
    <row r="813" spans="1:2" x14ac:dyDescent="0.25">
      <c r="A813">
        <v>708037</v>
      </c>
      <c r="B813" t="s">
        <v>1912</v>
      </c>
    </row>
    <row r="814" spans="1:2" x14ac:dyDescent="0.25">
      <c r="A814">
        <v>708046</v>
      </c>
      <c r="B814" t="s">
        <v>523</v>
      </c>
    </row>
    <row r="815" spans="1:2" x14ac:dyDescent="0.25">
      <c r="A815">
        <v>708056</v>
      </c>
      <c r="B815" t="s">
        <v>538</v>
      </c>
    </row>
    <row r="816" spans="1:2" x14ac:dyDescent="0.25">
      <c r="A816">
        <v>708057</v>
      </c>
      <c r="B816" t="s">
        <v>512</v>
      </c>
    </row>
    <row r="817" spans="1:2" x14ac:dyDescent="0.25">
      <c r="A817">
        <v>708058</v>
      </c>
      <c r="B817" t="s">
        <v>895</v>
      </c>
    </row>
    <row r="818" spans="1:2" x14ac:dyDescent="0.25">
      <c r="A818">
        <v>708066</v>
      </c>
      <c r="B818" t="s">
        <v>566</v>
      </c>
    </row>
    <row r="819" spans="1:2" x14ac:dyDescent="0.25">
      <c r="A819">
        <v>708076</v>
      </c>
      <c r="B819" t="s">
        <v>1730</v>
      </c>
    </row>
    <row r="820" spans="1:2" x14ac:dyDescent="0.25">
      <c r="A820">
        <v>708086</v>
      </c>
      <c r="B820" t="s">
        <v>610</v>
      </c>
    </row>
    <row r="821" spans="1:2" x14ac:dyDescent="0.25">
      <c r="A821">
        <v>708096</v>
      </c>
      <c r="B821" t="s">
        <v>1646</v>
      </c>
    </row>
    <row r="822" spans="1:2" x14ac:dyDescent="0.25">
      <c r="A822">
        <v>708106</v>
      </c>
      <c r="B822" t="s">
        <v>1444</v>
      </c>
    </row>
    <row r="823" spans="1:2" x14ac:dyDescent="0.25">
      <c r="A823">
        <v>708116</v>
      </c>
      <c r="B823" t="s">
        <v>5281</v>
      </c>
    </row>
    <row r="824" spans="1:2" x14ac:dyDescent="0.25">
      <c r="A824">
        <v>708126</v>
      </c>
      <c r="B824" t="s">
        <v>1731</v>
      </c>
    </row>
    <row r="825" spans="1:2" x14ac:dyDescent="0.25">
      <c r="A825">
        <v>708136</v>
      </c>
      <c r="B825" t="s">
        <v>953</v>
      </c>
    </row>
    <row r="826" spans="1:2" x14ac:dyDescent="0.25">
      <c r="A826">
        <v>708146</v>
      </c>
      <c r="B826" t="s">
        <v>1732</v>
      </c>
    </row>
    <row r="827" spans="1:2" x14ac:dyDescent="0.25">
      <c r="A827">
        <v>708156</v>
      </c>
      <c r="B827" t="s">
        <v>1733</v>
      </c>
    </row>
    <row r="828" spans="1:2" x14ac:dyDescent="0.25">
      <c r="A828">
        <v>708166</v>
      </c>
      <c r="B828" t="s">
        <v>1496</v>
      </c>
    </row>
    <row r="829" spans="1:2" x14ac:dyDescent="0.25">
      <c r="A829">
        <v>708176</v>
      </c>
      <c r="B829" t="s">
        <v>1467</v>
      </c>
    </row>
    <row r="830" spans="1:2" x14ac:dyDescent="0.25">
      <c r="A830">
        <v>708186</v>
      </c>
      <c r="B830" t="s">
        <v>873</v>
      </c>
    </row>
    <row r="831" spans="1:2" x14ac:dyDescent="0.25">
      <c r="A831">
        <v>708187</v>
      </c>
      <c r="B831" t="s">
        <v>1556</v>
      </c>
    </row>
    <row r="832" spans="1:2" x14ac:dyDescent="0.25">
      <c r="A832">
        <v>708196</v>
      </c>
      <c r="B832" t="s">
        <v>1734</v>
      </c>
    </row>
    <row r="833" spans="1:2" x14ac:dyDescent="0.25">
      <c r="A833">
        <v>708206</v>
      </c>
      <c r="B833" t="s">
        <v>1504</v>
      </c>
    </row>
    <row r="834" spans="1:2" x14ac:dyDescent="0.25">
      <c r="A834">
        <v>708217</v>
      </c>
      <c r="B834" t="s">
        <v>1466</v>
      </c>
    </row>
    <row r="835" spans="1:2" x14ac:dyDescent="0.25">
      <c r="A835">
        <v>708226</v>
      </c>
      <c r="B835" t="s">
        <v>1498</v>
      </c>
    </row>
    <row r="836" spans="1:2" x14ac:dyDescent="0.25">
      <c r="A836">
        <v>708236</v>
      </c>
      <c r="B836" t="s">
        <v>826</v>
      </c>
    </row>
    <row r="837" spans="1:2" x14ac:dyDescent="0.25">
      <c r="A837">
        <v>708237</v>
      </c>
      <c r="B837" t="s">
        <v>801</v>
      </c>
    </row>
    <row r="838" spans="1:2" x14ac:dyDescent="0.25">
      <c r="A838">
        <v>708238</v>
      </c>
      <c r="B838" t="s">
        <v>595</v>
      </c>
    </row>
    <row r="839" spans="1:2" x14ac:dyDescent="0.25">
      <c r="A839">
        <v>708246</v>
      </c>
      <c r="B839" t="s">
        <v>5846</v>
      </c>
    </row>
    <row r="840" spans="1:2" x14ac:dyDescent="0.25">
      <c r="A840">
        <v>708256</v>
      </c>
      <c r="B840" t="s">
        <v>591</v>
      </c>
    </row>
    <row r="841" spans="1:2" x14ac:dyDescent="0.25">
      <c r="A841">
        <v>708257</v>
      </c>
      <c r="B841" t="s">
        <v>594</v>
      </c>
    </row>
    <row r="842" spans="1:2" x14ac:dyDescent="0.25">
      <c r="A842">
        <v>708266</v>
      </c>
      <c r="B842" t="s">
        <v>636</v>
      </c>
    </row>
    <row r="843" spans="1:2" x14ac:dyDescent="0.25">
      <c r="A843">
        <v>708267</v>
      </c>
      <c r="B843" t="s">
        <v>601</v>
      </c>
    </row>
    <row r="844" spans="1:2" x14ac:dyDescent="0.25">
      <c r="A844">
        <v>708276</v>
      </c>
      <c r="B844" t="s">
        <v>5847</v>
      </c>
    </row>
    <row r="845" spans="1:2" x14ac:dyDescent="0.25">
      <c r="A845">
        <v>708286</v>
      </c>
      <c r="B845" t="s">
        <v>5848</v>
      </c>
    </row>
    <row r="846" spans="1:2" x14ac:dyDescent="0.25">
      <c r="A846">
        <v>708296</v>
      </c>
      <c r="B846" t="s">
        <v>824</v>
      </c>
    </row>
    <row r="847" spans="1:2" x14ac:dyDescent="0.25">
      <c r="A847">
        <v>708306</v>
      </c>
      <c r="B847" t="s">
        <v>883</v>
      </c>
    </row>
    <row r="848" spans="1:2" x14ac:dyDescent="0.25">
      <c r="A848">
        <v>708316</v>
      </c>
      <c r="B848" t="s">
        <v>1587</v>
      </c>
    </row>
    <row r="849" spans="1:2" x14ac:dyDescent="0.25">
      <c r="A849">
        <v>708326</v>
      </c>
      <c r="B849" t="s">
        <v>578</v>
      </c>
    </row>
    <row r="850" spans="1:2" x14ac:dyDescent="0.25">
      <c r="A850">
        <v>709001</v>
      </c>
      <c r="B850" t="s">
        <v>640</v>
      </c>
    </row>
    <row r="851" spans="1:2" x14ac:dyDescent="0.25">
      <c r="A851">
        <v>709002</v>
      </c>
      <c r="B851" t="s">
        <v>791</v>
      </c>
    </row>
    <row r="852" spans="1:2" x14ac:dyDescent="0.25">
      <c r="A852">
        <v>709005</v>
      </c>
      <c r="B852" t="s">
        <v>613</v>
      </c>
    </row>
    <row r="853" spans="1:2" x14ac:dyDescent="0.25">
      <c r="A853">
        <v>709006</v>
      </c>
      <c r="B853" t="s">
        <v>827</v>
      </c>
    </row>
    <row r="854" spans="1:2" x14ac:dyDescent="0.25">
      <c r="A854">
        <v>709009</v>
      </c>
      <c r="B854" t="s">
        <v>983</v>
      </c>
    </row>
    <row r="855" spans="1:2" x14ac:dyDescent="0.25">
      <c r="A855">
        <v>709012</v>
      </c>
      <c r="B855" t="s">
        <v>631</v>
      </c>
    </row>
    <row r="856" spans="1:2" x14ac:dyDescent="0.25">
      <c r="A856">
        <v>709013</v>
      </c>
      <c r="B856" t="s">
        <v>622</v>
      </c>
    </row>
    <row r="857" spans="1:2" x14ac:dyDescent="0.25">
      <c r="A857">
        <v>709016</v>
      </c>
      <c r="B857" t="s">
        <v>625</v>
      </c>
    </row>
    <row r="858" spans="1:2" x14ac:dyDescent="0.25">
      <c r="A858">
        <v>709018</v>
      </c>
      <c r="B858" t="s">
        <v>615</v>
      </c>
    </row>
    <row r="859" spans="1:2" x14ac:dyDescent="0.25">
      <c r="A859">
        <v>709019</v>
      </c>
      <c r="B859" t="s">
        <v>618</v>
      </c>
    </row>
    <row r="860" spans="1:2" x14ac:dyDescent="0.25">
      <c r="A860">
        <v>709020</v>
      </c>
      <c r="B860" t="s">
        <v>587</v>
      </c>
    </row>
    <row r="861" spans="1:2" x14ac:dyDescent="0.25">
      <c r="A861">
        <v>709021</v>
      </c>
      <c r="B861" t="s">
        <v>1735</v>
      </c>
    </row>
    <row r="862" spans="1:2" x14ac:dyDescent="0.25">
      <c r="A862">
        <v>709022</v>
      </c>
      <c r="B862" t="s">
        <v>1913</v>
      </c>
    </row>
    <row r="863" spans="1:2" x14ac:dyDescent="0.25">
      <c r="A863">
        <v>709023</v>
      </c>
      <c r="B863" t="s">
        <v>649</v>
      </c>
    </row>
    <row r="864" spans="1:2" x14ac:dyDescent="0.25">
      <c r="A864">
        <v>709025</v>
      </c>
      <c r="B864" t="s">
        <v>652</v>
      </c>
    </row>
    <row r="865" spans="1:2" x14ac:dyDescent="0.25">
      <c r="A865">
        <v>709026</v>
      </c>
      <c r="B865" t="s">
        <v>1914</v>
      </c>
    </row>
    <row r="866" spans="1:2" x14ac:dyDescent="0.25">
      <c r="A866">
        <v>709027</v>
      </c>
      <c r="B866" t="s">
        <v>5849</v>
      </c>
    </row>
    <row r="867" spans="1:2" x14ac:dyDescent="0.25">
      <c r="A867">
        <v>709028</v>
      </c>
      <c r="B867" t="s">
        <v>604</v>
      </c>
    </row>
    <row r="868" spans="1:2" x14ac:dyDescent="0.25">
      <c r="A868">
        <v>709029</v>
      </c>
      <c r="B868" t="s">
        <v>560</v>
      </c>
    </row>
    <row r="869" spans="1:2" x14ac:dyDescent="0.25">
      <c r="A869">
        <v>709030</v>
      </c>
      <c r="B869" t="s">
        <v>5850</v>
      </c>
    </row>
    <row r="870" spans="1:2" x14ac:dyDescent="0.25">
      <c r="A870">
        <v>709031</v>
      </c>
      <c r="B870" t="s">
        <v>628</v>
      </c>
    </row>
    <row r="871" spans="1:2" x14ac:dyDescent="0.25">
      <c r="A871">
        <v>709033</v>
      </c>
      <c r="B871" t="s">
        <v>635</v>
      </c>
    </row>
    <row r="872" spans="1:2" x14ac:dyDescent="0.25">
      <c r="A872">
        <v>709034</v>
      </c>
      <c r="B872" t="s">
        <v>854</v>
      </c>
    </row>
    <row r="873" spans="1:2" x14ac:dyDescent="0.25">
      <c r="A873">
        <v>709036</v>
      </c>
      <c r="B873" t="s">
        <v>980</v>
      </c>
    </row>
    <row r="874" spans="1:2" x14ac:dyDescent="0.25">
      <c r="A874">
        <v>709037</v>
      </c>
      <c r="B874" t="s">
        <v>569</v>
      </c>
    </row>
    <row r="875" spans="1:2" x14ac:dyDescent="0.25">
      <c r="A875">
        <v>709038</v>
      </c>
      <c r="B875" t="s">
        <v>598</v>
      </c>
    </row>
    <row r="876" spans="1:2" x14ac:dyDescent="0.25">
      <c r="A876">
        <v>709039</v>
      </c>
      <c r="B876" t="s">
        <v>607</v>
      </c>
    </row>
    <row r="877" spans="1:2" x14ac:dyDescent="0.25">
      <c r="A877">
        <v>709041</v>
      </c>
      <c r="B877" t="s">
        <v>619</v>
      </c>
    </row>
    <row r="878" spans="1:2" x14ac:dyDescent="0.25">
      <c r="A878">
        <v>709042</v>
      </c>
      <c r="B878" t="s">
        <v>1736</v>
      </c>
    </row>
    <row r="879" spans="1:2" x14ac:dyDescent="0.25">
      <c r="A879">
        <v>709043</v>
      </c>
      <c r="B879" t="s">
        <v>734</v>
      </c>
    </row>
    <row r="880" spans="1:2" x14ac:dyDescent="0.25">
      <c r="A880">
        <v>709046</v>
      </c>
      <c r="B880" t="s">
        <v>4915</v>
      </c>
    </row>
    <row r="881" spans="1:2" x14ac:dyDescent="0.25">
      <c r="A881">
        <v>709047</v>
      </c>
      <c r="B881" t="s">
        <v>674</v>
      </c>
    </row>
    <row r="882" spans="1:2" x14ac:dyDescent="0.25">
      <c r="A882">
        <v>709048</v>
      </c>
      <c r="B882" t="s">
        <v>1612</v>
      </c>
    </row>
    <row r="883" spans="1:2" x14ac:dyDescent="0.25">
      <c r="A883">
        <v>709050</v>
      </c>
      <c r="B883" t="s">
        <v>692</v>
      </c>
    </row>
    <row r="884" spans="1:2" x14ac:dyDescent="0.25">
      <c r="A884">
        <v>709051</v>
      </c>
      <c r="B884" t="s">
        <v>5851</v>
      </c>
    </row>
    <row r="885" spans="1:2" x14ac:dyDescent="0.25">
      <c r="A885">
        <v>709052</v>
      </c>
      <c r="B885" t="s">
        <v>637</v>
      </c>
    </row>
    <row r="886" spans="1:2" x14ac:dyDescent="0.25">
      <c r="A886">
        <v>709053</v>
      </c>
      <c r="B886" t="s">
        <v>5143</v>
      </c>
    </row>
    <row r="887" spans="1:2" x14ac:dyDescent="0.25">
      <c r="A887">
        <v>709056</v>
      </c>
      <c r="B887" t="s">
        <v>1737</v>
      </c>
    </row>
    <row r="888" spans="1:2" x14ac:dyDescent="0.25">
      <c r="A888">
        <v>709057</v>
      </c>
      <c r="B888" t="s">
        <v>5852</v>
      </c>
    </row>
    <row r="889" spans="1:2" x14ac:dyDescent="0.25">
      <c r="A889">
        <v>709066</v>
      </c>
      <c r="B889" t="s">
        <v>1615</v>
      </c>
    </row>
    <row r="890" spans="1:2" x14ac:dyDescent="0.25">
      <c r="A890">
        <v>709076</v>
      </c>
      <c r="B890" t="s">
        <v>1472</v>
      </c>
    </row>
    <row r="891" spans="1:2" x14ac:dyDescent="0.25">
      <c r="A891">
        <v>709086</v>
      </c>
      <c r="B891" t="s">
        <v>1400</v>
      </c>
    </row>
    <row r="892" spans="1:2" x14ac:dyDescent="0.25">
      <c r="A892">
        <v>709087</v>
      </c>
      <c r="B892" t="s">
        <v>989</v>
      </c>
    </row>
    <row r="893" spans="1:2" x14ac:dyDescent="0.25">
      <c r="A893">
        <v>709088</v>
      </c>
      <c r="B893" t="s">
        <v>643</v>
      </c>
    </row>
    <row r="894" spans="1:2" x14ac:dyDescent="0.25">
      <c r="A894">
        <v>709089</v>
      </c>
      <c r="B894" t="s">
        <v>696</v>
      </c>
    </row>
    <row r="895" spans="1:2" x14ac:dyDescent="0.25">
      <c r="A895">
        <v>709090</v>
      </c>
      <c r="B895" t="s">
        <v>668</v>
      </c>
    </row>
    <row r="896" spans="1:2" x14ac:dyDescent="0.25">
      <c r="A896">
        <v>709091</v>
      </c>
      <c r="B896" t="s">
        <v>1661</v>
      </c>
    </row>
    <row r="897" spans="1:2" x14ac:dyDescent="0.25">
      <c r="A897">
        <v>709092</v>
      </c>
      <c r="B897" t="s">
        <v>1633</v>
      </c>
    </row>
    <row r="898" spans="1:2" x14ac:dyDescent="0.25">
      <c r="A898">
        <v>709093</v>
      </c>
      <c r="B898" t="s">
        <v>850</v>
      </c>
    </row>
    <row r="899" spans="1:2" x14ac:dyDescent="0.25">
      <c r="A899">
        <v>709094</v>
      </c>
      <c r="B899" t="s">
        <v>686</v>
      </c>
    </row>
    <row r="900" spans="1:2" x14ac:dyDescent="0.25">
      <c r="A900">
        <v>709095</v>
      </c>
      <c r="B900" t="s">
        <v>1417</v>
      </c>
    </row>
    <row r="901" spans="1:2" x14ac:dyDescent="0.25">
      <c r="A901">
        <v>709096</v>
      </c>
      <c r="B901" t="s">
        <v>695</v>
      </c>
    </row>
    <row r="902" spans="1:2" x14ac:dyDescent="0.25">
      <c r="A902">
        <v>709106</v>
      </c>
      <c r="B902" t="s">
        <v>911</v>
      </c>
    </row>
    <row r="903" spans="1:2" x14ac:dyDescent="0.25">
      <c r="A903">
        <v>709116</v>
      </c>
      <c r="B903" t="s">
        <v>997</v>
      </c>
    </row>
    <row r="904" spans="1:2" x14ac:dyDescent="0.25">
      <c r="A904">
        <v>709117</v>
      </c>
      <c r="B904" t="s">
        <v>1609</v>
      </c>
    </row>
    <row r="905" spans="1:2" x14ac:dyDescent="0.25">
      <c r="A905">
        <v>709118</v>
      </c>
      <c r="B905" t="s">
        <v>756</v>
      </c>
    </row>
    <row r="906" spans="1:2" x14ac:dyDescent="0.25">
      <c r="A906">
        <v>709126</v>
      </c>
      <c r="B906" t="s">
        <v>667</v>
      </c>
    </row>
    <row r="907" spans="1:2" x14ac:dyDescent="0.25">
      <c r="A907">
        <v>709136</v>
      </c>
      <c r="B907" t="s">
        <v>693</v>
      </c>
    </row>
    <row r="908" spans="1:2" x14ac:dyDescent="0.25">
      <c r="A908">
        <v>709137</v>
      </c>
      <c r="B908" t="s">
        <v>689</v>
      </c>
    </row>
    <row r="909" spans="1:2" x14ac:dyDescent="0.25">
      <c r="A909">
        <v>709146</v>
      </c>
      <c r="B909" t="s">
        <v>685</v>
      </c>
    </row>
    <row r="910" spans="1:2" x14ac:dyDescent="0.25">
      <c r="A910">
        <v>709156</v>
      </c>
      <c r="B910" t="s">
        <v>701</v>
      </c>
    </row>
    <row r="911" spans="1:2" x14ac:dyDescent="0.25">
      <c r="A911">
        <v>709166</v>
      </c>
      <c r="B911" t="s">
        <v>1532</v>
      </c>
    </row>
    <row r="912" spans="1:2" x14ac:dyDescent="0.25">
      <c r="A912">
        <v>709176</v>
      </c>
      <c r="B912" t="s">
        <v>1002</v>
      </c>
    </row>
    <row r="913" spans="1:2" x14ac:dyDescent="0.25">
      <c r="A913">
        <v>709177</v>
      </c>
      <c r="B913" t="s">
        <v>1001</v>
      </c>
    </row>
    <row r="914" spans="1:2" x14ac:dyDescent="0.25">
      <c r="A914">
        <v>709186</v>
      </c>
      <c r="B914" t="s">
        <v>672</v>
      </c>
    </row>
    <row r="915" spans="1:2" x14ac:dyDescent="0.25">
      <c r="A915">
        <v>709196</v>
      </c>
      <c r="B915" t="s">
        <v>682</v>
      </c>
    </row>
    <row r="916" spans="1:2" x14ac:dyDescent="0.25">
      <c r="A916">
        <v>709206</v>
      </c>
      <c r="B916" t="s">
        <v>5853</v>
      </c>
    </row>
    <row r="917" spans="1:2" x14ac:dyDescent="0.25">
      <c r="A917">
        <v>709207</v>
      </c>
      <c r="B917" t="s">
        <v>721</v>
      </c>
    </row>
    <row r="918" spans="1:2" x14ac:dyDescent="0.25">
      <c r="A918">
        <v>709216</v>
      </c>
      <c r="B918" t="s">
        <v>655</v>
      </c>
    </row>
    <row r="919" spans="1:2" x14ac:dyDescent="0.25">
      <c r="A919">
        <v>709226</v>
      </c>
      <c r="B919" t="s">
        <v>1619</v>
      </c>
    </row>
    <row r="920" spans="1:2" x14ac:dyDescent="0.25">
      <c r="A920">
        <v>709227</v>
      </c>
      <c r="B920" t="s">
        <v>1656</v>
      </c>
    </row>
    <row r="921" spans="1:2" x14ac:dyDescent="0.25">
      <c r="A921">
        <v>709228</v>
      </c>
      <c r="B921" t="s">
        <v>1505</v>
      </c>
    </row>
    <row r="922" spans="1:2" x14ac:dyDescent="0.25">
      <c r="A922">
        <v>709236</v>
      </c>
      <c r="B922" t="s">
        <v>1555</v>
      </c>
    </row>
    <row r="923" spans="1:2" x14ac:dyDescent="0.25">
      <c r="A923">
        <v>709237</v>
      </c>
      <c r="B923" t="s">
        <v>724</v>
      </c>
    </row>
    <row r="924" spans="1:2" x14ac:dyDescent="0.25">
      <c r="A924">
        <v>709238</v>
      </c>
      <c r="B924" t="s">
        <v>725</v>
      </c>
    </row>
    <row r="925" spans="1:2" x14ac:dyDescent="0.25">
      <c r="A925">
        <v>709239</v>
      </c>
      <c r="B925" t="s">
        <v>1968</v>
      </c>
    </row>
    <row r="926" spans="1:2" x14ac:dyDescent="0.25">
      <c r="A926">
        <v>709240</v>
      </c>
      <c r="B926" t="s">
        <v>1969</v>
      </c>
    </row>
    <row r="927" spans="1:2" x14ac:dyDescent="0.25">
      <c r="A927">
        <v>709241</v>
      </c>
      <c r="B927" t="s">
        <v>4961</v>
      </c>
    </row>
    <row r="928" spans="1:2" x14ac:dyDescent="0.25">
      <c r="A928">
        <v>709242</v>
      </c>
      <c r="B928" t="s">
        <v>5002</v>
      </c>
    </row>
    <row r="929" spans="1:2" x14ac:dyDescent="0.25">
      <c r="A929">
        <v>709246</v>
      </c>
      <c r="B929" t="s">
        <v>726</v>
      </c>
    </row>
    <row r="930" spans="1:2" x14ac:dyDescent="0.25">
      <c r="A930">
        <v>709255</v>
      </c>
      <c r="B930" t="s">
        <v>767</v>
      </c>
    </row>
    <row r="931" spans="1:2" x14ac:dyDescent="0.25">
      <c r="A931">
        <v>709256</v>
      </c>
      <c r="B931" t="s">
        <v>737</v>
      </c>
    </row>
    <row r="932" spans="1:2" x14ac:dyDescent="0.25">
      <c r="A932">
        <v>709266</v>
      </c>
      <c r="B932" t="s">
        <v>739</v>
      </c>
    </row>
    <row r="933" spans="1:2" x14ac:dyDescent="0.25">
      <c r="A933">
        <v>709275</v>
      </c>
      <c r="B933" t="s">
        <v>5854</v>
      </c>
    </row>
    <row r="934" spans="1:2" x14ac:dyDescent="0.25">
      <c r="A934">
        <v>709276</v>
      </c>
      <c r="B934" t="s">
        <v>760</v>
      </c>
    </row>
    <row r="935" spans="1:2" x14ac:dyDescent="0.25">
      <c r="A935">
        <v>709286</v>
      </c>
      <c r="B935" t="s">
        <v>748</v>
      </c>
    </row>
    <row r="936" spans="1:2" x14ac:dyDescent="0.25">
      <c r="A936">
        <v>709296</v>
      </c>
      <c r="B936" t="s">
        <v>1915</v>
      </c>
    </row>
    <row r="937" spans="1:2" x14ac:dyDescent="0.25">
      <c r="A937">
        <v>709297</v>
      </c>
      <c r="B937" t="s">
        <v>702</v>
      </c>
    </row>
    <row r="938" spans="1:2" x14ac:dyDescent="0.25">
      <c r="A938">
        <v>709300</v>
      </c>
      <c r="B938" t="s">
        <v>888</v>
      </c>
    </row>
    <row r="939" spans="1:2" x14ac:dyDescent="0.25">
      <c r="A939">
        <v>709306</v>
      </c>
      <c r="B939" t="s">
        <v>912</v>
      </c>
    </row>
    <row r="940" spans="1:2" x14ac:dyDescent="0.25">
      <c r="A940">
        <v>709307</v>
      </c>
      <c r="B940" t="s">
        <v>908</v>
      </c>
    </row>
    <row r="941" spans="1:2" x14ac:dyDescent="0.25">
      <c r="A941">
        <v>705085</v>
      </c>
      <c r="B941" t="s">
        <v>906</v>
      </c>
    </row>
    <row r="942" spans="1:2" x14ac:dyDescent="0.25">
      <c r="A942">
        <v>709108</v>
      </c>
      <c r="B942" t="s">
        <v>743</v>
      </c>
    </row>
    <row r="943" spans="1:2" x14ac:dyDescent="0.25">
      <c r="A943">
        <v>709316</v>
      </c>
      <c r="B943" t="s">
        <v>809</v>
      </c>
    </row>
    <row r="944" spans="1:2" x14ac:dyDescent="0.25">
      <c r="A944">
        <v>709317</v>
      </c>
      <c r="B944" t="s">
        <v>992</v>
      </c>
    </row>
    <row r="945" spans="1:2" x14ac:dyDescent="0.25">
      <c r="A945">
        <v>709326</v>
      </c>
      <c r="B945" t="s">
        <v>5855</v>
      </c>
    </row>
    <row r="946" spans="1:2" x14ac:dyDescent="0.25">
      <c r="A946">
        <v>709336</v>
      </c>
      <c r="B946" t="s">
        <v>698</v>
      </c>
    </row>
    <row r="947" spans="1:2" x14ac:dyDescent="0.25">
      <c r="A947">
        <v>709344</v>
      </c>
      <c r="B947" t="s">
        <v>812</v>
      </c>
    </row>
    <row r="948" spans="1:2" x14ac:dyDescent="0.25">
      <c r="A948">
        <v>709345</v>
      </c>
      <c r="B948" t="s">
        <v>773</v>
      </c>
    </row>
    <row r="949" spans="1:2" x14ac:dyDescent="0.25">
      <c r="A949">
        <v>709346</v>
      </c>
      <c r="B949" t="s">
        <v>5133</v>
      </c>
    </row>
    <row r="950" spans="1:2" x14ac:dyDescent="0.25">
      <c r="A950">
        <v>709347</v>
      </c>
      <c r="B950" t="s">
        <v>5856</v>
      </c>
    </row>
    <row r="951" spans="1:2" x14ac:dyDescent="0.25">
      <c r="A951">
        <v>709366</v>
      </c>
      <c r="B951" t="s">
        <v>705</v>
      </c>
    </row>
    <row r="952" spans="1:2" x14ac:dyDescent="0.25">
      <c r="A952">
        <v>709376</v>
      </c>
      <c r="B952" t="s">
        <v>999</v>
      </c>
    </row>
    <row r="953" spans="1:2" x14ac:dyDescent="0.25">
      <c r="A953">
        <v>709386</v>
      </c>
      <c r="B953" t="s">
        <v>1739</v>
      </c>
    </row>
    <row r="954" spans="1:2" x14ac:dyDescent="0.25">
      <c r="A954">
        <v>709396</v>
      </c>
      <c r="B954" t="s">
        <v>5857</v>
      </c>
    </row>
    <row r="955" spans="1:2" x14ac:dyDescent="0.25">
      <c r="A955">
        <v>709406</v>
      </c>
      <c r="B955" t="s">
        <v>5858</v>
      </c>
    </row>
    <row r="956" spans="1:2" x14ac:dyDescent="0.25">
      <c r="A956">
        <v>709416</v>
      </c>
      <c r="B956" t="s">
        <v>5859</v>
      </c>
    </row>
    <row r="957" spans="1:2" x14ac:dyDescent="0.25">
      <c r="A957">
        <v>709426</v>
      </c>
      <c r="B957" t="s">
        <v>729</v>
      </c>
    </row>
    <row r="958" spans="1:2" x14ac:dyDescent="0.25">
      <c r="A958">
        <v>709436</v>
      </c>
      <c r="B958" t="s">
        <v>960</v>
      </c>
    </row>
    <row r="959" spans="1:2" x14ac:dyDescent="0.25">
      <c r="A959">
        <v>709437</v>
      </c>
      <c r="B959" t="s">
        <v>959</v>
      </c>
    </row>
    <row r="960" spans="1:2" x14ac:dyDescent="0.25">
      <c r="A960">
        <v>709446</v>
      </c>
      <c r="B960" t="s">
        <v>920</v>
      </c>
    </row>
    <row r="961" spans="1:2" x14ac:dyDescent="0.25">
      <c r="A961">
        <v>709456</v>
      </c>
      <c r="B961" t="s">
        <v>5860</v>
      </c>
    </row>
    <row r="962" spans="1:2" x14ac:dyDescent="0.25">
      <c r="A962">
        <v>709476</v>
      </c>
      <c r="B962" t="s">
        <v>664</v>
      </c>
    </row>
    <row r="963" spans="1:2" x14ac:dyDescent="0.25">
      <c r="A963">
        <v>709486</v>
      </c>
      <c r="B963" t="s">
        <v>669</v>
      </c>
    </row>
    <row r="964" spans="1:2" x14ac:dyDescent="0.25">
      <c r="A964">
        <v>709495</v>
      </c>
      <c r="B964" t="s">
        <v>718</v>
      </c>
    </row>
    <row r="965" spans="1:2" x14ac:dyDescent="0.25">
      <c r="A965">
        <v>709496</v>
      </c>
      <c r="B965" t="s">
        <v>5861</v>
      </c>
    </row>
    <row r="966" spans="1:2" x14ac:dyDescent="0.25">
      <c r="A966">
        <v>709516</v>
      </c>
      <c r="B966" t="s">
        <v>1740</v>
      </c>
    </row>
    <row r="967" spans="1:2" x14ac:dyDescent="0.25">
      <c r="A967">
        <v>709517</v>
      </c>
      <c r="B967" t="s">
        <v>728</v>
      </c>
    </row>
    <row r="968" spans="1:2" x14ac:dyDescent="0.25">
      <c r="A968">
        <v>709526</v>
      </c>
      <c r="B968" t="s">
        <v>805</v>
      </c>
    </row>
    <row r="969" spans="1:2" x14ac:dyDescent="0.25">
      <c r="A969">
        <v>709536</v>
      </c>
      <c r="B969" t="s">
        <v>805</v>
      </c>
    </row>
    <row r="970" spans="1:2" x14ac:dyDescent="0.25">
      <c r="A970">
        <v>709537</v>
      </c>
      <c r="B970" t="s">
        <v>776</v>
      </c>
    </row>
    <row r="971" spans="1:2" x14ac:dyDescent="0.25">
      <c r="A971">
        <v>709555</v>
      </c>
      <c r="B971" t="s">
        <v>776</v>
      </c>
    </row>
    <row r="972" spans="1:2" x14ac:dyDescent="0.25">
      <c r="A972">
        <v>709556</v>
      </c>
      <c r="B972" t="s">
        <v>804</v>
      </c>
    </row>
    <row r="973" spans="1:2" x14ac:dyDescent="0.25">
      <c r="A973">
        <v>709557</v>
      </c>
      <c r="B973" t="s">
        <v>751</v>
      </c>
    </row>
    <row r="974" spans="1:2" x14ac:dyDescent="0.25">
      <c r="A974">
        <v>709558</v>
      </c>
      <c r="B974" t="s">
        <v>707</v>
      </c>
    </row>
    <row r="975" spans="1:2" x14ac:dyDescent="0.25">
      <c r="A975">
        <v>709566</v>
      </c>
      <c r="B975" t="s">
        <v>1741</v>
      </c>
    </row>
    <row r="976" spans="1:2" x14ac:dyDescent="0.25">
      <c r="A976">
        <v>709576</v>
      </c>
      <c r="B976" t="s">
        <v>1742</v>
      </c>
    </row>
    <row r="977" spans="1:2" x14ac:dyDescent="0.25">
      <c r="A977">
        <v>709109</v>
      </c>
      <c r="B977" t="s">
        <v>697</v>
      </c>
    </row>
    <row r="978" spans="1:2" x14ac:dyDescent="0.25">
      <c r="A978">
        <v>701195</v>
      </c>
      <c r="B978" t="s">
        <v>676</v>
      </c>
    </row>
    <row r="979" spans="1:2" x14ac:dyDescent="0.25">
      <c r="A979">
        <v>701127</v>
      </c>
      <c r="B979" t="s">
        <v>646</v>
      </c>
    </row>
    <row r="980" spans="1:2" x14ac:dyDescent="0.25">
      <c r="A980">
        <v>704175</v>
      </c>
      <c r="B980" t="s">
        <v>661</v>
      </c>
    </row>
    <row r="981" spans="1:2" x14ac:dyDescent="0.25">
      <c r="A981">
        <v>703210</v>
      </c>
      <c r="B981" t="s">
        <v>658</v>
      </c>
    </row>
    <row r="982" spans="1:2" x14ac:dyDescent="0.25">
      <c r="A982">
        <v>701205</v>
      </c>
      <c r="B982" t="s">
        <v>1640</v>
      </c>
    </row>
    <row r="983" spans="1:2" x14ac:dyDescent="0.25">
      <c r="A983">
        <v>703438</v>
      </c>
      <c r="B983" t="s">
        <v>1596</v>
      </c>
    </row>
    <row r="984" spans="1:2" x14ac:dyDescent="0.25">
      <c r="A984">
        <v>706018</v>
      </c>
      <c r="B984" t="s">
        <v>715</v>
      </c>
    </row>
    <row r="985" spans="1:2" x14ac:dyDescent="0.25">
      <c r="A985">
        <v>702205</v>
      </c>
      <c r="B985" t="s">
        <v>712</v>
      </c>
    </row>
    <row r="986" spans="1:2" x14ac:dyDescent="0.25">
      <c r="A986">
        <v>704111</v>
      </c>
      <c r="B986" t="s">
        <v>1443</v>
      </c>
    </row>
    <row r="987" spans="1:2" x14ac:dyDescent="0.25">
      <c r="A987">
        <v>707188</v>
      </c>
      <c r="B987" t="s">
        <v>4955</v>
      </c>
    </row>
    <row r="988" spans="1:2" x14ac:dyDescent="0.25">
      <c r="A988">
        <v>705020</v>
      </c>
      <c r="B988" t="s">
        <v>745</v>
      </c>
    </row>
    <row r="989" spans="1:2" x14ac:dyDescent="0.25">
      <c r="A989">
        <v>708013</v>
      </c>
      <c r="B989" t="s">
        <v>1616</v>
      </c>
    </row>
    <row r="990" spans="1:2" x14ac:dyDescent="0.25">
      <c r="A990">
        <v>703098</v>
      </c>
      <c r="B990" t="s">
        <v>1676</v>
      </c>
    </row>
    <row r="991" spans="1:2" x14ac:dyDescent="0.25">
      <c r="A991">
        <v>709097</v>
      </c>
      <c r="B991" t="s">
        <v>731</v>
      </c>
    </row>
    <row r="992" spans="1:2" x14ac:dyDescent="0.25">
      <c r="A992">
        <v>701128</v>
      </c>
      <c r="B992" t="s">
        <v>5862</v>
      </c>
    </row>
    <row r="993" spans="1:2" x14ac:dyDescent="0.25">
      <c r="A993">
        <v>709298</v>
      </c>
      <c r="B993" t="s">
        <v>740</v>
      </c>
    </row>
    <row r="994" spans="1:2" x14ac:dyDescent="0.25">
      <c r="A994">
        <v>709098</v>
      </c>
      <c r="B994" t="s">
        <v>1658</v>
      </c>
    </row>
    <row r="995" spans="1:2" x14ac:dyDescent="0.25">
      <c r="A995">
        <v>709517</v>
      </c>
      <c r="B995" t="s">
        <v>1916</v>
      </c>
    </row>
    <row r="996" spans="1:2" x14ac:dyDescent="0.25">
      <c r="A996">
        <v>709526</v>
      </c>
      <c r="B996" t="s">
        <v>690</v>
      </c>
    </row>
    <row r="997" spans="1:2" x14ac:dyDescent="0.25">
      <c r="A997">
        <v>709536</v>
      </c>
      <c r="B997" t="s">
        <v>1403</v>
      </c>
    </row>
    <row r="998" spans="1:2" x14ac:dyDescent="0.25">
      <c r="A998">
        <v>709537</v>
      </c>
      <c r="B998" t="s">
        <v>1429</v>
      </c>
    </row>
    <row r="999" spans="1:2" x14ac:dyDescent="0.25">
      <c r="A999">
        <v>709555</v>
      </c>
      <c r="B999" t="s">
        <v>919</v>
      </c>
    </row>
    <row r="1000" spans="1:2" x14ac:dyDescent="0.25">
      <c r="A1000">
        <v>709556</v>
      </c>
      <c r="B1000" t="s">
        <v>691</v>
      </c>
    </row>
    <row r="1001" spans="1:2" x14ac:dyDescent="0.25">
      <c r="A1001">
        <v>709557</v>
      </c>
      <c r="B1001" t="s">
        <v>679</v>
      </c>
    </row>
    <row r="1002" spans="1:2" x14ac:dyDescent="0.25">
      <c r="A1002">
        <v>709558</v>
      </c>
      <c r="B1002" t="s">
        <v>5863</v>
      </c>
    </row>
    <row r="1003" spans="1:2" x14ac:dyDescent="0.25">
      <c r="A1003">
        <v>709566</v>
      </c>
      <c r="B1003" t="s">
        <v>5419</v>
      </c>
    </row>
    <row r="1004" spans="1:2" x14ac:dyDescent="0.25">
      <c r="A1004">
        <v>709576</v>
      </c>
      <c r="B1004" t="s">
        <v>1404</v>
      </c>
    </row>
  </sheetData>
  <autoFilter ref="A1:B1" xr:uid="{00000000-0009-0000-0000-000001000000}"/>
  <sortState xmlns:xlrd2="http://schemas.microsoft.com/office/spreadsheetml/2017/richdata2" ref="A2:B931">
    <sortCondition ref="A2:A931"/>
  </sortState>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M31"/>
  <sheetViews>
    <sheetView zoomScale="90" zoomScaleNormal="90" workbookViewId="0">
      <selection activeCell="H14" sqref="H14"/>
    </sheetView>
  </sheetViews>
  <sheetFormatPr baseColWidth="10" defaultColWidth="9.140625" defaultRowHeight="16.5" customHeight="1" x14ac:dyDescent="0.25"/>
  <cols>
    <col min="1" max="1" width="31.5703125" style="4" bestFit="1" customWidth="1"/>
    <col min="2" max="2" width="6" style="4" customWidth="1"/>
    <col min="3" max="3" width="11.5703125" style="4" bestFit="1" customWidth="1"/>
    <col min="4" max="4" width="10.85546875" style="4" bestFit="1" customWidth="1"/>
    <col min="5" max="5" width="9.140625" style="1"/>
    <col min="6" max="7" width="9.140625" style="29"/>
    <col min="8" max="8" width="9.42578125" style="29" bestFit="1" customWidth="1"/>
    <col min="9" max="10" width="9.140625" style="29"/>
    <col min="11" max="11" width="20.28515625" style="29" bestFit="1" customWidth="1"/>
    <col min="12" max="12" width="11.140625" style="29" bestFit="1" customWidth="1"/>
    <col min="13" max="13" width="9.140625" style="29"/>
    <col min="14" max="16384" width="9.140625" style="1"/>
  </cols>
  <sheetData>
    <row r="1" spans="1:12" ht="16.5" customHeight="1" x14ac:dyDescent="0.25">
      <c r="A1" s="35" t="s">
        <v>1332</v>
      </c>
    </row>
    <row r="2" spans="1:12" ht="16.5" customHeight="1" x14ac:dyDescent="0.25">
      <c r="A2" s="36" t="s">
        <v>1235</v>
      </c>
      <c r="C2" s="10" t="s">
        <v>1317</v>
      </c>
      <c r="D2" s="10" t="s">
        <v>1318</v>
      </c>
      <c r="F2" s="28" t="s">
        <v>1320</v>
      </c>
      <c r="G2" s="25"/>
      <c r="H2" s="25"/>
      <c r="I2" s="25"/>
      <c r="J2" s="25"/>
      <c r="K2" s="25"/>
      <c r="L2" s="25"/>
    </row>
    <row r="3" spans="1:12" ht="16.5" customHeight="1" x14ac:dyDescent="0.25">
      <c r="A3" s="34" t="s">
        <v>1236</v>
      </c>
      <c r="C3" s="8">
        <v>0</v>
      </c>
      <c r="D3" s="12">
        <v>0.9</v>
      </c>
      <c r="F3" s="25" t="s">
        <v>1321</v>
      </c>
      <c r="G3" s="25"/>
      <c r="H3" s="30">
        <f>L4/L5/H4/L6</f>
        <v>17.321016166281755</v>
      </c>
      <c r="I3" s="25"/>
      <c r="J3" s="25"/>
      <c r="K3" s="31" t="s">
        <v>1405</v>
      </c>
      <c r="L3" s="32">
        <v>30000</v>
      </c>
    </row>
    <row r="4" spans="1:12" ht="16.5" customHeight="1" x14ac:dyDescent="0.25">
      <c r="A4" s="34" t="s">
        <v>1871</v>
      </c>
      <c r="C4" s="8">
        <v>0.80010000000000003</v>
      </c>
      <c r="D4" s="12">
        <v>0.8</v>
      </c>
      <c r="F4" s="25" t="s">
        <v>1322</v>
      </c>
      <c r="G4" s="25"/>
      <c r="H4" s="25">
        <v>4.33</v>
      </c>
      <c r="I4" s="25"/>
      <c r="J4" s="25"/>
      <c r="K4" s="25" t="s">
        <v>1329</v>
      </c>
      <c r="L4" s="30">
        <f>L3*1.2</f>
        <v>36000</v>
      </c>
    </row>
    <row r="5" spans="1:12" ht="16.5" customHeight="1" x14ac:dyDescent="0.25">
      <c r="A5" s="4" t="s">
        <v>2387</v>
      </c>
      <c r="C5" s="8">
        <v>0.90010000000000001</v>
      </c>
      <c r="D5" s="12">
        <v>0.7</v>
      </c>
      <c r="F5" s="105" t="s">
        <v>1323</v>
      </c>
      <c r="G5" s="105"/>
      <c r="H5" s="105">
        <v>30.5</v>
      </c>
      <c r="I5" s="25"/>
      <c r="J5" s="25"/>
      <c r="K5" s="25" t="s">
        <v>1330</v>
      </c>
      <c r="L5" s="25">
        <v>12</v>
      </c>
    </row>
    <row r="6" spans="1:12" ht="16.5" customHeight="1" x14ac:dyDescent="0.25">
      <c r="C6" s="8">
        <v>1.0001</v>
      </c>
      <c r="D6" s="12">
        <v>0.6</v>
      </c>
      <c r="F6" s="104" t="s">
        <v>6200</v>
      </c>
      <c r="G6" s="25"/>
      <c r="H6" s="25"/>
      <c r="I6" s="25"/>
      <c r="J6" s="25"/>
      <c r="K6" s="25" t="s">
        <v>1331</v>
      </c>
      <c r="L6" s="25">
        <v>40</v>
      </c>
    </row>
    <row r="7" spans="1:12" ht="16.5" customHeight="1" x14ac:dyDescent="0.25">
      <c r="A7" s="34"/>
      <c r="C7" s="8">
        <v>1.1001000000000001</v>
      </c>
      <c r="D7" s="12">
        <v>0.5</v>
      </c>
    </row>
    <row r="8" spans="1:12" ht="16.5" customHeight="1" x14ac:dyDescent="0.25">
      <c r="A8" s="37" t="s">
        <v>1333</v>
      </c>
      <c r="C8" s="8">
        <v>1.2000999999999999</v>
      </c>
      <c r="D8" s="12">
        <v>0.4</v>
      </c>
    </row>
    <row r="9" spans="1:12" ht="16.5" customHeight="1" x14ac:dyDescent="0.25">
      <c r="A9" s="33" t="s">
        <v>1237</v>
      </c>
    </row>
    <row r="10" spans="1:12" ht="16.5" customHeight="1" x14ac:dyDescent="0.25">
      <c r="A10" s="34" t="s">
        <v>1238</v>
      </c>
    </row>
    <row r="11" spans="1:12" ht="16.5" customHeight="1" x14ac:dyDescent="0.25">
      <c r="A11" s="34" t="s">
        <v>1239</v>
      </c>
      <c r="F11" s="29">
        <v>2023</v>
      </c>
      <c r="G11" s="29">
        <v>30.416666666666668</v>
      </c>
    </row>
    <row r="12" spans="1:12" ht="16.5" customHeight="1" x14ac:dyDescent="0.25">
      <c r="A12" s="34" t="s">
        <v>1240</v>
      </c>
      <c r="F12" s="29">
        <v>2024</v>
      </c>
      <c r="G12" s="29">
        <v>30.5</v>
      </c>
    </row>
    <row r="13" spans="1:12" ht="16.5" customHeight="1" x14ac:dyDescent="0.25">
      <c r="A13" s="34" t="s">
        <v>1241</v>
      </c>
    </row>
    <row r="14" spans="1:12" ht="16.5" customHeight="1" x14ac:dyDescent="0.25">
      <c r="A14" s="34"/>
      <c r="F14" s="29">
        <v>366</v>
      </c>
      <c r="G14" s="29">
        <v>12</v>
      </c>
      <c r="H14" s="29">
        <v>30.5</v>
      </c>
    </row>
    <row r="15" spans="1:12" ht="16.5" customHeight="1" x14ac:dyDescent="0.25">
      <c r="A15" s="37" t="s">
        <v>1408</v>
      </c>
    </row>
    <row r="16" spans="1:12" ht="16.5" customHeight="1" x14ac:dyDescent="0.25">
      <c r="A16" s="34" t="s">
        <v>1411</v>
      </c>
    </row>
    <row r="17" spans="1:1" ht="16.5" customHeight="1" x14ac:dyDescent="0.25">
      <c r="A17" s="34" t="s">
        <v>1407</v>
      </c>
    </row>
    <row r="18" spans="1:1" ht="16.5" customHeight="1" x14ac:dyDescent="0.25">
      <c r="A18" s="34" t="s">
        <v>1410</v>
      </c>
    </row>
    <row r="19" spans="1:1" ht="16.5" customHeight="1" x14ac:dyDescent="0.25">
      <c r="A19" s="34"/>
    </row>
    <row r="20" spans="1:1" ht="16.5" customHeight="1" x14ac:dyDescent="0.25">
      <c r="A20" s="37" t="s">
        <v>1430</v>
      </c>
    </row>
    <row r="21" spans="1:1" ht="16.5" customHeight="1" x14ac:dyDescent="0.25">
      <c r="A21" s="4" t="s">
        <v>5768</v>
      </c>
    </row>
    <row r="22" spans="1:1" ht="16.5" customHeight="1" x14ac:dyDescent="0.25">
      <c r="A22" s="4" t="s">
        <v>1431</v>
      </c>
    </row>
    <row r="23" spans="1:1" ht="16.5" customHeight="1" x14ac:dyDescent="0.25">
      <c r="A23" s="4" t="s">
        <v>1432</v>
      </c>
    </row>
    <row r="24" spans="1:1" ht="16.5" customHeight="1" x14ac:dyDescent="0.25">
      <c r="A24" s="4" t="s">
        <v>1433</v>
      </c>
    </row>
    <row r="25" spans="1:1" ht="16.5" customHeight="1" x14ac:dyDescent="0.25">
      <c r="A25" s="4" t="s">
        <v>6197</v>
      </c>
    </row>
    <row r="26" spans="1:1" ht="16.5" customHeight="1" x14ac:dyDescent="0.25">
      <c r="A26" s="4" t="s">
        <v>6198</v>
      </c>
    </row>
    <row r="27" spans="1:1" ht="16.5" customHeight="1" x14ac:dyDescent="0.25">
      <c r="A27" s="4" t="s">
        <v>1872</v>
      </c>
    </row>
    <row r="28" spans="1:1" ht="16.5" customHeight="1" x14ac:dyDescent="0.25">
      <c r="A28" s="4" t="s">
        <v>5767</v>
      </c>
    </row>
    <row r="29" spans="1:1" ht="16.5" customHeight="1" x14ac:dyDescent="0.25">
      <c r="A29" s="4" t="s">
        <v>1873</v>
      </c>
    </row>
    <row r="30" spans="1:1" ht="16.5" customHeight="1" x14ac:dyDescent="0.25">
      <c r="A30" s="4" t="s">
        <v>1434</v>
      </c>
    </row>
    <row r="31" spans="1:1" ht="16.5" customHeight="1" x14ac:dyDescent="0.25">
      <c r="A31" s="4" t="s">
        <v>6199</v>
      </c>
    </row>
  </sheetData>
  <sortState xmlns:xlrd2="http://schemas.microsoft.com/office/spreadsheetml/2017/richdata2" ref="A21:A29">
    <sortCondition ref="A21:A29"/>
  </sortState>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994"/>
  <sheetViews>
    <sheetView workbookViewId="0">
      <pane xSplit="1" ySplit="2" topLeftCell="B757" activePane="bottomRight" state="frozen"/>
      <selection pane="topRight" activeCell="B1" sqref="B1"/>
      <selection pane="bottomLeft" activeCell="A3" sqref="A3"/>
      <selection pane="bottomRight" activeCell="G789" sqref="G789"/>
    </sheetView>
  </sheetViews>
  <sheetFormatPr baseColWidth="10" defaultColWidth="9.140625" defaultRowHeight="15" x14ac:dyDescent="0.25"/>
  <cols>
    <col min="1" max="1" width="9.140625" style="85"/>
    <col min="2" max="3" width="53.85546875" style="85" customWidth="1"/>
    <col min="4" max="5" width="12.28515625" style="85" customWidth="1"/>
    <col min="6" max="7" width="9.140625" style="85"/>
    <col min="8" max="8" width="9.42578125" style="85" customWidth="1"/>
    <col min="9" max="9" width="23.42578125" style="85" customWidth="1"/>
    <col min="10" max="11" width="9.140625" style="85"/>
    <col min="12" max="12" width="9" style="85" customWidth="1"/>
    <col min="13" max="13" width="31.42578125" style="85" customWidth="1"/>
    <col min="14" max="14" width="21.85546875" style="85" customWidth="1"/>
    <col min="15" max="15" width="23.85546875" style="85" bestFit="1" customWidth="1"/>
    <col min="16" max="17" width="8.7109375" style="85" customWidth="1"/>
    <col min="18" max="18" width="9.85546875" style="85" customWidth="1"/>
    <col min="19" max="19" width="69.28515625" style="85" customWidth="1"/>
    <col min="20" max="21" width="9.140625" style="85"/>
    <col min="22" max="22" width="9.42578125" style="85" customWidth="1"/>
    <col min="23" max="23" width="22.140625" style="85" customWidth="1"/>
    <col min="24" max="24" width="9.140625" style="85"/>
    <col min="25" max="25" width="41.7109375" style="85" customWidth="1"/>
    <col min="26" max="26" width="51.7109375" style="85" bestFit="1" customWidth="1"/>
    <col min="27" max="27" width="9.140625" style="85"/>
    <col min="28" max="28" width="23.28515625" style="85" bestFit="1" customWidth="1"/>
    <col min="29" max="29" width="6.42578125" style="85" customWidth="1"/>
    <col min="30" max="33" width="9.140625" style="85"/>
    <col min="34" max="34" width="23.28515625" style="85" bestFit="1" customWidth="1"/>
    <col min="35" max="16384" width="9.140625" style="85"/>
  </cols>
  <sheetData>
    <row r="1" spans="1:34" x14ac:dyDescent="0.25">
      <c r="A1" s="112" t="s">
        <v>2388</v>
      </c>
      <c r="B1" s="112" t="s">
        <v>2389</v>
      </c>
      <c r="C1" s="112" t="s">
        <v>2390</v>
      </c>
      <c r="D1" s="112" t="s">
        <v>2391</v>
      </c>
      <c r="E1" s="112" t="s">
        <v>1261</v>
      </c>
      <c r="F1" s="112" t="s">
        <v>2392</v>
      </c>
      <c r="G1" s="112" t="s">
        <v>2393</v>
      </c>
      <c r="H1" s="112" t="s">
        <v>2394</v>
      </c>
      <c r="I1" s="112" t="s">
        <v>2395</v>
      </c>
      <c r="J1" s="112" t="s">
        <v>5733</v>
      </c>
      <c r="K1" s="112" t="s">
        <v>2396</v>
      </c>
      <c r="L1" s="112" t="s">
        <v>2397</v>
      </c>
      <c r="M1" s="112" t="s">
        <v>2398</v>
      </c>
      <c r="N1" s="112" t="s">
        <v>2399</v>
      </c>
      <c r="O1" s="112" t="s">
        <v>1917</v>
      </c>
      <c r="P1" s="112" t="s">
        <v>2400</v>
      </c>
      <c r="Q1" s="112" t="s">
        <v>2401</v>
      </c>
      <c r="R1" s="112" t="s">
        <v>2402</v>
      </c>
      <c r="S1" s="112" t="s">
        <v>2403</v>
      </c>
      <c r="T1" s="112" t="s">
        <v>2404</v>
      </c>
      <c r="U1" s="112" t="s">
        <v>2405</v>
      </c>
      <c r="V1" s="112" t="s">
        <v>2406</v>
      </c>
      <c r="W1" s="112" t="s">
        <v>2407</v>
      </c>
      <c r="X1" s="112" t="s">
        <v>2408</v>
      </c>
      <c r="Y1" s="112" t="s">
        <v>2409</v>
      </c>
      <c r="Z1" s="112" t="s">
        <v>5734</v>
      </c>
      <c r="AB1" s="111" t="s">
        <v>1917</v>
      </c>
    </row>
    <row r="2" spans="1:34" ht="15" customHeight="1" x14ac:dyDescent="0.25">
      <c r="A2" s="112">
        <v>1</v>
      </c>
      <c r="B2" s="112">
        <v>2</v>
      </c>
      <c r="C2" s="112">
        <v>3</v>
      </c>
      <c r="D2" s="112">
        <v>4</v>
      </c>
      <c r="E2" s="112">
        <v>5</v>
      </c>
      <c r="F2" s="112">
        <v>6</v>
      </c>
      <c r="G2" s="112">
        <v>7</v>
      </c>
      <c r="H2" s="112">
        <v>8</v>
      </c>
      <c r="I2" s="112">
        <v>9</v>
      </c>
      <c r="J2" s="112">
        <v>10</v>
      </c>
      <c r="K2" s="112">
        <v>11</v>
      </c>
      <c r="L2" s="112">
        <v>12</v>
      </c>
      <c r="M2" s="112">
        <v>13</v>
      </c>
      <c r="N2" s="112">
        <v>14</v>
      </c>
      <c r="O2" s="112">
        <v>15</v>
      </c>
      <c r="P2" s="112">
        <v>16</v>
      </c>
      <c r="Q2" s="112">
        <v>17</v>
      </c>
      <c r="R2" s="112">
        <v>18</v>
      </c>
      <c r="S2" s="112">
        <v>19</v>
      </c>
      <c r="T2" s="112">
        <v>20</v>
      </c>
      <c r="U2" s="112">
        <v>21</v>
      </c>
      <c r="V2" s="112">
        <v>22</v>
      </c>
      <c r="W2" s="112">
        <v>23</v>
      </c>
      <c r="X2" s="112">
        <v>24</v>
      </c>
      <c r="Y2" s="112">
        <v>25</v>
      </c>
      <c r="Z2" s="112">
        <v>26</v>
      </c>
      <c r="AB2" s="111" t="s">
        <v>5735</v>
      </c>
    </row>
    <row r="3" spans="1:34" ht="15" customHeight="1" x14ac:dyDescent="0.25">
      <c r="A3" s="86">
        <v>701097</v>
      </c>
      <c r="B3" s="86" t="s">
        <v>1441</v>
      </c>
      <c r="C3" s="86" t="s">
        <v>1919</v>
      </c>
      <c r="D3" s="86" t="s">
        <v>1919</v>
      </c>
      <c r="E3" s="86">
        <v>70101</v>
      </c>
      <c r="F3" s="86">
        <v>6020</v>
      </c>
      <c r="G3" s="86" t="s">
        <v>2426</v>
      </c>
      <c r="H3" s="86" t="s">
        <v>5865</v>
      </c>
      <c r="I3" s="86" t="s">
        <v>3483</v>
      </c>
      <c r="J3" s="86" t="s">
        <v>6201</v>
      </c>
      <c r="K3" s="86" t="s">
        <v>2412</v>
      </c>
      <c r="L3" s="86" t="s">
        <v>1</v>
      </c>
      <c r="M3" s="86" t="s">
        <v>2704</v>
      </c>
      <c r="N3" s="86" t="s">
        <v>2705</v>
      </c>
      <c r="O3" s="86" t="s">
        <v>2000</v>
      </c>
      <c r="P3" s="87">
        <v>36770</v>
      </c>
      <c r="Q3" s="87">
        <v>401768</v>
      </c>
      <c r="R3" s="86" t="s">
        <v>2416</v>
      </c>
      <c r="S3" s="86" t="s">
        <v>1763</v>
      </c>
      <c r="T3" s="86">
        <v>405345</v>
      </c>
      <c r="U3" s="86">
        <v>6020</v>
      </c>
      <c r="V3" s="86" t="s">
        <v>1009</v>
      </c>
      <c r="W3" s="86" t="s">
        <v>5865</v>
      </c>
      <c r="X3" s="86" t="s">
        <v>3483</v>
      </c>
      <c r="Y3" s="86" t="s">
        <v>20</v>
      </c>
      <c r="Z3" s="86" t="s">
        <v>6202</v>
      </c>
      <c r="AB3" s="85" t="s">
        <v>2000</v>
      </c>
      <c r="AC3" s="85" t="str">
        <f>LEFT(AB3,4)</f>
        <v>AT53</v>
      </c>
      <c r="AD3" s="85" t="str">
        <f>MID(AB3,5,4)</f>
        <v xml:space="preserve"> 360</v>
      </c>
      <c r="AE3" s="85" t="str">
        <f>MID(AB3,9,4)</f>
        <v>0 00</v>
      </c>
      <c r="AF3" s="85" t="str">
        <f>MID(AB3,13,4)</f>
        <v>00 0</v>
      </c>
      <c r="AG3" s="85" t="str">
        <f>MID(AB3,17,4)</f>
        <v xml:space="preserve">150 </v>
      </c>
      <c r="AH3" s="85" t="str">
        <f>AC3&amp;" "&amp;AD3&amp;" "&amp;AE3&amp;" "&amp;AF3&amp;" "&amp;AG3</f>
        <v xml:space="preserve">AT53  360 0 00 00 0 150 </v>
      </c>
    </row>
    <row r="4" spans="1:34" ht="15" customHeight="1" x14ac:dyDescent="0.25">
      <c r="A4" s="86">
        <v>708196</v>
      </c>
      <c r="B4" s="86" t="s">
        <v>587</v>
      </c>
      <c r="C4" s="86" t="s">
        <v>1920</v>
      </c>
      <c r="D4" s="86" t="s">
        <v>1920</v>
      </c>
      <c r="E4" s="86">
        <v>70827</v>
      </c>
      <c r="F4" s="86">
        <v>6600</v>
      </c>
      <c r="G4" s="86" t="s">
        <v>4737</v>
      </c>
      <c r="H4" s="86" t="s">
        <v>4737</v>
      </c>
      <c r="I4" s="86" t="s">
        <v>4738</v>
      </c>
      <c r="J4" s="86" t="s">
        <v>6203</v>
      </c>
      <c r="K4" s="86" t="s">
        <v>4657</v>
      </c>
      <c r="L4" s="86" t="s">
        <v>3</v>
      </c>
      <c r="M4" s="86" t="s">
        <v>4739</v>
      </c>
      <c r="N4" s="86" t="s">
        <v>4740</v>
      </c>
      <c r="O4" s="86" t="s">
        <v>5866</v>
      </c>
      <c r="P4" s="87">
        <v>36770</v>
      </c>
      <c r="Q4" s="87">
        <v>401768</v>
      </c>
      <c r="R4" s="86" t="s">
        <v>2416</v>
      </c>
      <c r="S4" s="86" t="s">
        <v>588</v>
      </c>
      <c r="T4" s="86">
        <v>970827</v>
      </c>
      <c r="U4" s="86">
        <v>6600</v>
      </c>
      <c r="V4" s="86" t="s">
        <v>1214</v>
      </c>
      <c r="W4" s="86" t="s">
        <v>4737</v>
      </c>
      <c r="X4" s="86" t="s">
        <v>2731</v>
      </c>
      <c r="Y4" s="86" t="s">
        <v>5867</v>
      </c>
      <c r="Z4" s="86" t="s">
        <v>6204</v>
      </c>
      <c r="AB4" s="85" t="s">
        <v>5866</v>
      </c>
      <c r="AC4" s="85" t="str">
        <f t="shared" ref="AC4:AC66" si="0">LEFT(AB4,4)</f>
        <v>AT14</v>
      </c>
      <c r="AD4" s="85" t="str">
        <f t="shared" ref="AD4:AD66" si="1">MID(AB4,5,4)</f>
        <v xml:space="preserve"> 369</v>
      </c>
      <c r="AE4" s="85" t="str">
        <f t="shared" ref="AE4:AE66" si="2">MID(AB4,9,4)</f>
        <v>9 00</v>
      </c>
      <c r="AF4" s="85" t="str">
        <f t="shared" ref="AF4:AF66" si="3">MID(AB4,13,4)</f>
        <v>00 0</v>
      </c>
      <c r="AG4" s="85" t="str">
        <f t="shared" ref="AG4:AG66" si="4">MID(AB4,17,4)</f>
        <v xml:space="preserve">904 </v>
      </c>
      <c r="AH4" s="85" t="str">
        <f t="shared" ref="AH4:AH66" si="5">AC4&amp;" "&amp;AD4&amp;" "&amp;AE4&amp;" "&amp;AF4&amp;" "&amp;AG4</f>
        <v xml:space="preserve">AT14  369 9 00 00 0 904 </v>
      </c>
    </row>
    <row r="5" spans="1:34" ht="15" customHeight="1" x14ac:dyDescent="0.25">
      <c r="A5" s="86">
        <v>701059</v>
      </c>
      <c r="B5" s="86" t="s">
        <v>1678</v>
      </c>
      <c r="C5" s="86" t="s">
        <v>1920</v>
      </c>
      <c r="D5" s="86" t="s">
        <v>7222</v>
      </c>
      <c r="E5" s="86">
        <v>70101</v>
      </c>
      <c r="F5" s="86">
        <v>6020</v>
      </c>
      <c r="G5" s="86" t="s">
        <v>1009</v>
      </c>
      <c r="H5" s="86" t="s">
        <v>2795</v>
      </c>
      <c r="I5" s="86" t="s">
        <v>2504</v>
      </c>
      <c r="J5" s="86" t="s">
        <v>6205</v>
      </c>
      <c r="K5" s="86" t="s">
        <v>2412</v>
      </c>
      <c r="L5" s="86" t="s">
        <v>1</v>
      </c>
      <c r="M5" s="86" t="s">
        <v>2805</v>
      </c>
      <c r="N5" s="86" t="s">
        <v>2806</v>
      </c>
      <c r="O5" s="86" t="s">
        <v>1991</v>
      </c>
      <c r="P5" s="87">
        <v>36770</v>
      </c>
      <c r="Q5" s="87">
        <v>401768</v>
      </c>
      <c r="R5" s="86" t="s">
        <v>2416</v>
      </c>
      <c r="S5" s="86" t="s">
        <v>1756</v>
      </c>
      <c r="T5" s="86">
        <v>404716</v>
      </c>
      <c r="U5" s="86">
        <v>6020</v>
      </c>
      <c r="V5" s="86" t="s">
        <v>1009</v>
      </c>
      <c r="W5" s="86" t="s">
        <v>2795</v>
      </c>
      <c r="X5" s="86" t="s">
        <v>2504</v>
      </c>
      <c r="Y5" s="86" t="s">
        <v>1924</v>
      </c>
      <c r="Z5" s="86" t="s">
        <v>6205</v>
      </c>
      <c r="AB5" s="85" t="s">
        <v>1991</v>
      </c>
      <c r="AC5" s="85" t="str">
        <f t="shared" si="0"/>
        <v>AT22</v>
      </c>
      <c r="AD5" s="85" t="str">
        <f t="shared" si="1"/>
        <v xml:space="preserve"> 205</v>
      </c>
      <c r="AE5" s="85" t="str">
        <f t="shared" si="2"/>
        <v>0 30</v>
      </c>
      <c r="AF5" s="85" t="str">
        <f t="shared" si="3"/>
        <v>33 0</v>
      </c>
      <c r="AG5" s="85" t="str">
        <f t="shared" si="4"/>
        <v xml:space="preserve">025 </v>
      </c>
      <c r="AH5" s="85" t="str">
        <f t="shared" si="5"/>
        <v xml:space="preserve">AT22  205 0 30 33 0 025 </v>
      </c>
    </row>
    <row r="6" spans="1:34" ht="15" customHeight="1" x14ac:dyDescent="0.25">
      <c r="A6" s="86">
        <v>701061</v>
      </c>
      <c r="B6" s="86" t="s">
        <v>1551</v>
      </c>
      <c r="C6" s="86" t="s">
        <v>1919</v>
      </c>
      <c r="D6" s="86" t="s">
        <v>1919</v>
      </c>
      <c r="E6" s="86">
        <v>70101</v>
      </c>
      <c r="F6" s="86">
        <v>6020</v>
      </c>
      <c r="G6" s="86" t="s">
        <v>1009</v>
      </c>
      <c r="H6" s="86" t="s">
        <v>2498</v>
      </c>
      <c r="I6" s="86" t="s">
        <v>2499</v>
      </c>
      <c r="J6" s="86" t="s">
        <v>6206</v>
      </c>
      <c r="K6" s="86" t="s">
        <v>2412</v>
      </c>
      <c r="L6" s="86" t="s">
        <v>1</v>
      </c>
      <c r="M6" s="86" t="s">
        <v>2500</v>
      </c>
      <c r="N6" s="86" t="s">
        <v>2501</v>
      </c>
      <c r="O6" s="86" t="s">
        <v>1970</v>
      </c>
      <c r="P6" s="87">
        <v>36770</v>
      </c>
      <c r="Q6" s="87">
        <v>401768</v>
      </c>
      <c r="R6" s="86" t="s">
        <v>2416</v>
      </c>
      <c r="S6" s="86" t="s">
        <v>5868</v>
      </c>
      <c r="T6" s="86">
        <v>900300</v>
      </c>
      <c r="U6" s="86">
        <v>6020</v>
      </c>
      <c r="V6" s="86" t="s">
        <v>1009</v>
      </c>
      <c r="W6" s="86" t="s">
        <v>2417</v>
      </c>
      <c r="X6" s="86" t="s">
        <v>2418</v>
      </c>
      <c r="Y6" s="86" t="s">
        <v>6</v>
      </c>
      <c r="Z6" s="86" t="s">
        <v>6207</v>
      </c>
      <c r="AB6" s="85" t="s">
        <v>1970</v>
      </c>
      <c r="AC6" s="85" t="str">
        <f t="shared" si="0"/>
        <v>AT93</v>
      </c>
      <c r="AD6" s="85" t="str">
        <f t="shared" si="1"/>
        <v xml:space="preserve"> 140</v>
      </c>
      <c r="AE6" s="85" t="str">
        <f t="shared" si="2"/>
        <v>0 06</v>
      </c>
      <c r="AF6" s="85" t="str">
        <f t="shared" si="3"/>
        <v>68 1</v>
      </c>
      <c r="AG6" s="85" t="str">
        <f t="shared" si="4"/>
        <v xml:space="preserve">006 </v>
      </c>
      <c r="AH6" s="85" t="str">
        <f t="shared" si="5"/>
        <v xml:space="preserve">AT93  140 0 06 68 1 006 </v>
      </c>
    </row>
    <row r="7" spans="1:34" ht="15" customHeight="1" x14ac:dyDescent="0.25">
      <c r="A7" s="86">
        <v>701063</v>
      </c>
      <c r="B7" s="86" t="s">
        <v>1487</v>
      </c>
      <c r="C7" s="86" t="s">
        <v>1919</v>
      </c>
      <c r="D7" s="86" t="s">
        <v>1919</v>
      </c>
      <c r="E7" s="86">
        <v>70101</v>
      </c>
      <c r="F7" s="86">
        <v>6020</v>
      </c>
      <c r="G7" s="86" t="s">
        <v>2512</v>
      </c>
      <c r="H7" s="86" t="s">
        <v>2825</v>
      </c>
      <c r="I7" s="86" t="s">
        <v>2835</v>
      </c>
      <c r="J7" s="86" t="s">
        <v>6208</v>
      </c>
      <c r="K7" s="86" t="s">
        <v>2412</v>
      </c>
      <c r="L7" s="86" t="s">
        <v>1</v>
      </c>
      <c r="M7" s="86" t="s">
        <v>2836</v>
      </c>
      <c r="N7" s="86" t="s">
        <v>2837</v>
      </c>
      <c r="O7" s="86" t="s">
        <v>1970</v>
      </c>
      <c r="P7" s="87">
        <v>36770</v>
      </c>
      <c r="Q7" s="87">
        <v>401768</v>
      </c>
      <c r="R7" s="86" t="s">
        <v>2416</v>
      </c>
      <c r="S7" s="86" t="s">
        <v>5868</v>
      </c>
      <c r="T7" s="86">
        <v>900300</v>
      </c>
      <c r="U7" s="86">
        <v>6020</v>
      </c>
      <c r="V7" s="86" t="s">
        <v>1009</v>
      </c>
      <c r="W7" s="86" t="s">
        <v>2417</v>
      </c>
      <c r="X7" s="86" t="s">
        <v>2418</v>
      </c>
      <c r="Y7" s="86" t="s">
        <v>6</v>
      </c>
      <c r="Z7" s="86" t="s">
        <v>6207</v>
      </c>
      <c r="AB7" s="85" t="s">
        <v>1970</v>
      </c>
      <c r="AC7" s="85" t="str">
        <f t="shared" si="0"/>
        <v>AT93</v>
      </c>
      <c r="AD7" s="85" t="str">
        <f t="shared" si="1"/>
        <v xml:space="preserve"> 140</v>
      </c>
      <c r="AE7" s="85" t="str">
        <f t="shared" si="2"/>
        <v>0 06</v>
      </c>
      <c r="AF7" s="85" t="str">
        <f t="shared" si="3"/>
        <v>68 1</v>
      </c>
      <c r="AG7" s="85" t="str">
        <f t="shared" si="4"/>
        <v xml:space="preserve">006 </v>
      </c>
      <c r="AH7" s="85" t="str">
        <f t="shared" si="5"/>
        <v xml:space="preserve">AT93  140 0 06 68 1 006 </v>
      </c>
    </row>
    <row r="8" spans="1:34" ht="15" customHeight="1" x14ac:dyDescent="0.25">
      <c r="A8" s="86">
        <v>701064</v>
      </c>
      <c r="B8" s="86" t="s">
        <v>1637</v>
      </c>
      <c r="C8" s="86" t="s">
        <v>1919</v>
      </c>
      <c r="D8" s="86" t="s">
        <v>1919</v>
      </c>
      <c r="E8" s="86">
        <v>70101</v>
      </c>
      <c r="F8" s="86">
        <v>6020</v>
      </c>
      <c r="G8" s="86" t="s">
        <v>2468</v>
      </c>
      <c r="H8" s="86" t="s">
        <v>2661</v>
      </c>
      <c r="I8" s="86" t="s">
        <v>2421</v>
      </c>
      <c r="J8" s="86" t="s">
        <v>6209</v>
      </c>
      <c r="K8" s="86" t="s">
        <v>2412</v>
      </c>
      <c r="L8" s="86" t="s">
        <v>1</v>
      </c>
      <c r="M8" s="86" t="s">
        <v>2662</v>
      </c>
      <c r="N8" s="86" t="s">
        <v>2663</v>
      </c>
      <c r="O8" s="86" t="s">
        <v>1993</v>
      </c>
      <c r="P8" s="87">
        <v>36770</v>
      </c>
      <c r="Q8" s="87">
        <v>45169</v>
      </c>
      <c r="R8" s="86" t="s">
        <v>2592</v>
      </c>
      <c r="S8" s="86" t="s">
        <v>1758</v>
      </c>
      <c r="T8" s="86">
        <v>403007</v>
      </c>
      <c r="U8" s="86">
        <v>6020</v>
      </c>
      <c r="V8" s="86" t="s">
        <v>1009</v>
      </c>
      <c r="W8" s="86" t="s">
        <v>7223</v>
      </c>
      <c r="X8" s="86" t="s">
        <v>7224</v>
      </c>
      <c r="Y8" s="86" t="s">
        <v>5869</v>
      </c>
      <c r="Z8" s="86" t="s">
        <v>7225</v>
      </c>
      <c r="AB8" s="85" t="s">
        <v>1993</v>
      </c>
      <c r="AC8" s="85" t="str">
        <f t="shared" si="0"/>
        <v>AT55</v>
      </c>
      <c r="AD8" s="85" t="str">
        <f t="shared" si="1"/>
        <v xml:space="preserve"> 205</v>
      </c>
      <c r="AE8" s="85" t="str">
        <f t="shared" si="2"/>
        <v>0 30</v>
      </c>
      <c r="AF8" s="85" t="str">
        <f t="shared" si="3"/>
        <v>33 0</v>
      </c>
      <c r="AG8" s="85" t="str">
        <f t="shared" si="4"/>
        <v xml:space="preserve">067 </v>
      </c>
      <c r="AH8" s="85" t="str">
        <f t="shared" si="5"/>
        <v xml:space="preserve">AT55  205 0 30 33 0 067 </v>
      </c>
    </row>
    <row r="9" spans="1:34" ht="15" customHeight="1" x14ac:dyDescent="0.25">
      <c r="A9" s="86">
        <v>701065</v>
      </c>
      <c r="B9" s="86" t="s">
        <v>1458</v>
      </c>
      <c r="C9" s="86" t="s">
        <v>1919</v>
      </c>
      <c r="D9" s="86" t="s">
        <v>1919</v>
      </c>
      <c r="E9" s="86">
        <v>70101</v>
      </c>
      <c r="F9" s="86">
        <v>6020</v>
      </c>
      <c r="G9" s="86" t="s">
        <v>2426</v>
      </c>
      <c r="H9" s="86" t="s">
        <v>2737</v>
      </c>
      <c r="I9" s="86" t="s">
        <v>2742</v>
      </c>
      <c r="J9" s="86" t="s">
        <v>6211</v>
      </c>
      <c r="K9" s="86" t="s">
        <v>2412</v>
      </c>
      <c r="L9" s="86" t="s">
        <v>1</v>
      </c>
      <c r="M9" s="86" t="s">
        <v>2744</v>
      </c>
      <c r="N9" s="86" t="s">
        <v>2739</v>
      </c>
      <c r="O9" s="86" t="s">
        <v>1994</v>
      </c>
      <c r="P9" s="87">
        <v>36770</v>
      </c>
      <c r="Q9" s="87">
        <v>401768</v>
      </c>
      <c r="R9" s="86" t="s">
        <v>2416</v>
      </c>
      <c r="S9" s="86" t="s">
        <v>1759</v>
      </c>
      <c r="T9" s="86">
        <v>400389</v>
      </c>
      <c r="U9" s="86">
        <v>6020</v>
      </c>
      <c r="V9" s="86" t="s">
        <v>2426</v>
      </c>
      <c r="W9" s="86" t="s">
        <v>2737</v>
      </c>
      <c r="X9" s="86" t="s">
        <v>2741</v>
      </c>
      <c r="Y9" s="86" t="s">
        <v>1470</v>
      </c>
      <c r="Z9" s="86" t="s">
        <v>6212</v>
      </c>
      <c r="AB9" s="85" t="s">
        <v>1994</v>
      </c>
      <c r="AC9" s="85" t="str">
        <f t="shared" si="0"/>
        <v>AT63</v>
      </c>
      <c r="AD9" s="85" t="str">
        <f t="shared" si="1"/>
        <v xml:space="preserve"> 160</v>
      </c>
      <c r="AE9" s="85" t="str">
        <f t="shared" si="2"/>
        <v>0 00</v>
      </c>
      <c r="AF9" s="85" t="str">
        <f t="shared" si="3"/>
        <v>01 0</v>
      </c>
      <c r="AG9" s="85" t="str">
        <f t="shared" si="4"/>
        <v xml:space="preserve">035 </v>
      </c>
      <c r="AH9" s="85" t="str">
        <f t="shared" si="5"/>
        <v xml:space="preserve">AT63  160 0 00 01 0 035 </v>
      </c>
    </row>
    <row r="10" spans="1:34" ht="15" customHeight="1" x14ac:dyDescent="0.25">
      <c r="A10" s="86">
        <v>701072</v>
      </c>
      <c r="B10" s="86" t="s">
        <v>1669</v>
      </c>
      <c r="C10" s="86" t="s">
        <v>1919</v>
      </c>
      <c r="D10" s="86" t="s">
        <v>7226</v>
      </c>
      <c r="E10" s="86">
        <v>70101</v>
      </c>
      <c r="F10" s="86">
        <v>6020</v>
      </c>
      <c r="G10" s="86" t="s">
        <v>1009</v>
      </c>
      <c r="H10" s="86" t="s">
        <v>2795</v>
      </c>
      <c r="I10" s="86" t="s">
        <v>2504</v>
      </c>
      <c r="J10" s="86" t="s">
        <v>6205</v>
      </c>
      <c r="K10" s="86" t="s">
        <v>2412</v>
      </c>
      <c r="L10" s="86" t="s">
        <v>1</v>
      </c>
      <c r="M10" s="86" t="s">
        <v>2808</v>
      </c>
      <c r="N10" s="86" t="s">
        <v>2809</v>
      </c>
      <c r="O10" s="86" t="s">
        <v>1991</v>
      </c>
      <c r="P10" s="87">
        <v>36770</v>
      </c>
      <c r="Q10" s="87">
        <v>401768</v>
      </c>
      <c r="R10" s="86" t="s">
        <v>2416</v>
      </c>
      <c r="S10" s="86" t="s">
        <v>1756</v>
      </c>
      <c r="T10" s="86">
        <v>404716</v>
      </c>
      <c r="U10" s="86">
        <v>6020</v>
      </c>
      <c r="V10" s="86" t="s">
        <v>1009</v>
      </c>
      <c r="W10" s="86" t="s">
        <v>2795</v>
      </c>
      <c r="X10" s="86" t="s">
        <v>2504</v>
      </c>
      <c r="Y10" s="86" t="s">
        <v>1924</v>
      </c>
      <c r="Z10" s="86" t="s">
        <v>6205</v>
      </c>
      <c r="AB10" s="85" t="s">
        <v>1991</v>
      </c>
      <c r="AC10" s="85" t="str">
        <f t="shared" si="0"/>
        <v>AT22</v>
      </c>
      <c r="AD10" s="85" t="str">
        <f t="shared" si="1"/>
        <v xml:space="preserve"> 205</v>
      </c>
      <c r="AE10" s="85" t="str">
        <f t="shared" si="2"/>
        <v>0 30</v>
      </c>
      <c r="AF10" s="85" t="str">
        <f t="shared" si="3"/>
        <v>33 0</v>
      </c>
      <c r="AG10" s="85" t="str">
        <f t="shared" si="4"/>
        <v xml:space="preserve">025 </v>
      </c>
      <c r="AH10" s="85" t="str">
        <f t="shared" si="5"/>
        <v xml:space="preserve">AT22  205 0 30 33 0 025 </v>
      </c>
    </row>
    <row r="11" spans="1:34" ht="15" customHeight="1" x14ac:dyDescent="0.25">
      <c r="A11" s="86">
        <v>701077</v>
      </c>
      <c r="B11" s="86" t="s">
        <v>1497</v>
      </c>
      <c r="C11" s="86" t="s">
        <v>1919</v>
      </c>
      <c r="D11" s="86" t="s">
        <v>1919</v>
      </c>
      <c r="E11" s="86">
        <v>70101</v>
      </c>
      <c r="F11" s="86">
        <v>6020</v>
      </c>
      <c r="G11" s="86" t="s">
        <v>1009</v>
      </c>
      <c r="H11" s="86" t="s">
        <v>2757</v>
      </c>
      <c r="I11" s="86" t="s">
        <v>2480</v>
      </c>
      <c r="J11" s="86" t="s">
        <v>6213</v>
      </c>
      <c r="K11" s="86" t="s">
        <v>2412</v>
      </c>
      <c r="L11" s="86" t="s">
        <v>1</v>
      </c>
      <c r="M11" s="86" t="s">
        <v>2758</v>
      </c>
      <c r="N11" s="86" t="s">
        <v>2759</v>
      </c>
      <c r="O11" s="86" t="s">
        <v>1970</v>
      </c>
      <c r="P11" s="87">
        <v>36770</v>
      </c>
      <c r="Q11" s="87">
        <v>401768</v>
      </c>
      <c r="R11" s="86" t="s">
        <v>2416</v>
      </c>
      <c r="S11" s="86" t="s">
        <v>5868</v>
      </c>
      <c r="T11" s="86">
        <v>900300</v>
      </c>
      <c r="U11" s="86">
        <v>6020</v>
      </c>
      <c r="V11" s="86" t="s">
        <v>1009</v>
      </c>
      <c r="W11" s="86" t="s">
        <v>2417</v>
      </c>
      <c r="X11" s="86" t="s">
        <v>2418</v>
      </c>
      <c r="Y11" s="86" t="s">
        <v>6</v>
      </c>
      <c r="Z11" s="86" t="s">
        <v>6207</v>
      </c>
      <c r="AB11" s="85" t="s">
        <v>1970</v>
      </c>
      <c r="AC11" s="85" t="str">
        <f t="shared" si="0"/>
        <v>AT93</v>
      </c>
      <c r="AD11" s="85" t="str">
        <f t="shared" si="1"/>
        <v xml:space="preserve"> 140</v>
      </c>
      <c r="AE11" s="85" t="str">
        <f t="shared" si="2"/>
        <v>0 06</v>
      </c>
      <c r="AF11" s="85" t="str">
        <f t="shared" si="3"/>
        <v>68 1</v>
      </c>
      <c r="AG11" s="85" t="str">
        <f t="shared" si="4"/>
        <v xml:space="preserve">006 </v>
      </c>
      <c r="AH11" s="85" t="str">
        <f t="shared" si="5"/>
        <v xml:space="preserve">AT93  140 0 06 68 1 006 </v>
      </c>
    </row>
    <row r="12" spans="1:34" ht="15" customHeight="1" x14ac:dyDescent="0.25">
      <c r="A12" s="86">
        <v>701226</v>
      </c>
      <c r="B12" s="86" t="s">
        <v>1483</v>
      </c>
      <c r="C12" s="86" t="s">
        <v>1920</v>
      </c>
      <c r="D12" s="86" t="s">
        <v>1932</v>
      </c>
      <c r="E12" s="86">
        <v>70101</v>
      </c>
      <c r="F12" s="86">
        <v>6020</v>
      </c>
      <c r="G12" s="86" t="s">
        <v>2502</v>
      </c>
      <c r="H12" s="86" t="s">
        <v>2810</v>
      </c>
      <c r="I12" s="86" t="s">
        <v>2509</v>
      </c>
      <c r="J12" s="86" t="s">
        <v>6214</v>
      </c>
      <c r="K12" s="86" t="s">
        <v>2412</v>
      </c>
      <c r="L12" s="86" t="s">
        <v>1</v>
      </c>
      <c r="M12" s="86" t="s">
        <v>2811</v>
      </c>
      <c r="N12" s="86" t="s">
        <v>2812</v>
      </c>
      <c r="O12" s="86" t="s">
        <v>2004</v>
      </c>
      <c r="P12" s="87">
        <v>36770</v>
      </c>
      <c r="Q12" s="87">
        <v>401768</v>
      </c>
      <c r="R12" s="86" t="s">
        <v>2416</v>
      </c>
      <c r="S12" s="86" t="s">
        <v>1765</v>
      </c>
      <c r="T12" s="86">
        <v>900133</v>
      </c>
      <c r="U12" s="86">
        <v>6020</v>
      </c>
      <c r="V12" s="86" t="s">
        <v>1009</v>
      </c>
      <c r="W12" s="86" t="s">
        <v>2810</v>
      </c>
      <c r="X12" s="86" t="s">
        <v>2509</v>
      </c>
      <c r="Y12" s="86" t="s">
        <v>16</v>
      </c>
      <c r="Z12" s="86" t="s">
        <v>7227</v>
      </c>
      <c r="AB12" s="85" t="s">
        <v>2004</v>
      </c>
      <c r="AC12" s="85" t="str">
        <f t="shared" si="0"/>
        <v>AT52</v>
      </c>
      <c r="AD12" s="85" t="str">
        <f t="shared" si="1"/>
        <v xml:space="preserve"> 570</v>
      </c>
      <c r="AE12" s="85" t="str">
        <f t="shared" si="2"/>
        <v>0 05</v>
      </c>
      <c r="AF12" s="85" t="str">
        <f t="shared" si="3"/>
        <v>40 1</v>
      </c>
      <c r="AG12" s="85" t="str">
        <f t="shared" si="4"/>
        <v xml:space="preserve">100 </v>
      </c>
      <c r="AH12" s="85" t="str">
        <f t="shared" si="5"/>
        <v xml:space="preserve">AT52  570 0 05 40 1 100 </v>
      </c>
    </row>
    <row r="13" spans="1:34" ht="15" customHeight="1" x14ac:dyDescent="0.25">
      <c r="A13" s="86">
        <v>701325</v>
      </c>
      <c r="B13" s="86" t="s">
        <v>1493</v>
      </c>
      <c r="C13" s="86" t="s">
        <v>1919</v>
      </c>
      <c r="D13" s="86" t="s">
        <v>1919</v>
      </c>
      <c r="E13" s="86">
        <v>70101</v>
      </c>
      <c r="F13" s="86">
        <v>6020</v>
      </c>
      <c r="G13" s="86" t="s">
        <v>2426</v>
      </c>
      <c r="H13" s="86" t="s">
        <v>2564</v>
      </c>
      <c r="I13" s="86" t="s">
        <v>2565</v>
      </c>
      <c r="J13" s="86" t="s">
        <v>6215</v>
      </c>
      <c r="K13" s="86" t="s">
        <v>2412</v>
      </c>
      <c r="L13" s="86" t="s">
        <v>1</v>
      </c>
      <c r="M13" s="86" t="s">
        <v>2572</v>
      </c>
      <c r="N13" s="86" t="s">
        <v>2567</v>
      </c>
      <c r="O13" s="86" t="s">
        <v>2007</v>
      </c>
      <c r="P13" s="87">
        <v>36770</v>
      </c>
      <c r="Q13" s="87">
        <v>401768</v>
      </c>
      <c r="R13" s="86" t="s">
        <v>2416</v>
      </c>
      <c r="S13" s="86" t="s">
        <v>5870</v>
      </c>
      <c r="T13" s="86">
        <v>400394</v>
      </c>
      <c r="U13" s="86">
        <v>6020</v>
      </c>
      <c r="V13" s="86" t="s">
        <v>1009</v>
      </c>
      <c r="W13" s="86" t="s">
        <v>2955</v>
      </c>
      <c r="X13" s="86" t="s">
        <v>2425</v>
      </c>
      <c r="Y13" s="86" t="s">
        <v>1855</v>
      </c>
      <c r="Z13" s="86" t="s">
        <v>6216</v>
      </c>
      <c r="AB13" s="85" t="s">
        <v>2007</v>
      </c>
      <c r="AC13" s="85" t="str">
        <f t="shared" si="0"/>
        <v>AT76</v>
      </c>
      <c r="AD13" s="85" t="str">
        <f t="shared" si="1"/>
        <v xml:space="preserve"> 205</v>
      </c>
      <c r="AE13" s="85" t="str">
        <f t="shared" si="2"/>
        <v>0 30</v>
      </c>
      <c r="AF13" s="85" t="str">
        <f t="shared" si="3"/>
        <v>00 0</v>
      </c>
      <c r="AG13" s="85" t="str">
        <f t="shared" si="4"/>
        <v xml:space="preserve">007 </v>
      </c>
      <c r="AH13" s="85" t="str">
        <f t="shared" si="5"/>
        <v xml:space="preserve">AT76  205 0 30 00 0 007 </v>
      </c>
    </row>
    <row r="14" spans="1:34" ht="15" customHeight="1" x14ac:dyDescent="0.25">
      <c r="A14" s="86">
        <v>701327</v>
      </c>
      <c r="B14" s="86" t="s">
        <v>1535</v>
      </c>
      <c r="C14" s="86" t="s">
        <v>1922</v>
      </c>
      <c r="D14" s="86" t="s">
        <v>1922</v>
      </c>
      <c r="E14" s="86">
        <v>70101</v>
      </c>
      <c r="F14" s="86">
        <v>6020</v>
      </c>
      <c r="G14" s="86" t="s">
        <v>2426</v>
      </c>
      <c r="H14" s="86" t="s">
        <v>2564</v>
      </c>
      <c r="I14" s="86" t="s">
        <v>2565</v>
      </c>
      <c r="J14" s="86" t="s">
        <v>6215</v>
      </c>
      <c r="K14" s="86" t="s">
        <v>2412</v>
      </c>
      <c r="L14" s="86" t="s">
        <v>1</v>
      </c>
      <c r="M14" s="86" t="s">
        <v>2573</v>
      </c>
      <c r="N14" s="86" t="s">
        <v>2574</v>
      </c>
      <c r="O14" s="86" t="s">
        <v>2007</v>
      </c>
      <c r="P14" s="87">
        <v>36770</v>
      </c>
      <c r="Q14" s="87">
        <v>401768</v>
      </c>
      <c r="R14" s="86" t="s">
        <v>2416</v>
      </c>
      <c r="S14" s="86" t="s">
        <v>5870</v>
      </c>
      <c r="T14" s="86">
        <v>400394</v>
      </c>
      <c r="U14" s="86">
        <v>6020</v>
      </c>
      <c r="V14" s="86" t="s">
        <v>1009</v>
      </c>
      <c r="W14" s="86" t="s">
        <v>2955</v>
      </c>
      <c r="X14" s="86" t="s">
        <v>2425</v>
      </c>
      <c r="Y14" s="86" t="s">
        <v>1855</v>
      </c>
      <c r="Z14" s="86" t="s">
        <v>6216</v>
      </c>
      <c r="AB14" s="85" t="s">
        <v>2007</v>
      </c>
      <c r="AC14" s="85" t="str">
        <f t="shared" si="0"/>
        <v>AT76</v>
      </c>
      <c r="AD14" s="85" t="str">
        <f t="shared" si="1"/>
        <v xml:space="preserve"> 205</v>
      </c>
      <c r="AE14" s="85" t="str">
        <f t="shared" si="2"/>
        <v>0 30</v>
      </c>
      <c r="AF14" s="85" t="str">
        <f t="shared" si="3"/>
        <v>00 0</v>
      </c>
      <c r="AG14" s="85" t="str">
        <f t="shared" si="4"/>
        <v xml:space="preserve">007 </v>
      </c>
      <c r="AH14" s="85" t="str">
        <f t="shared" si="5"/>
        <v xml:space="preserve">AT76  205 0 30 00 0 007 </v>
      </c>
    </row>
    <row r="15" spans="1:34" ht="15" customHeight="1" x14ac:dyDescent="0.25">
      <c r="A15" s="86">
        <v>701356</v>
      </c>
      <c r="B15" s="86" t="s">
        <v>2684</v>
      </c>
      <c r="C15" s="86" t="s">
        <v>1919</v>
      </c>
      <c r="D15" s="86" t="s">
        <v>1935</v>
      </c>
      <c r="E15" s="86">
        <v>70101</v>
      </c>
      <c r="F15" s="86">
        <v>6020</v>
      </c>
      <c r="G15" s="86" t="s">
        <v>2502</v>
      </c>
      <c r="H15" s="86" t="s">
        <v>2678</v>
      </c>
      <c r="I15" s="86" t="s">
        <v>2679</v>
      </c>
      <c r="J15" s="86" t="s">
        <v>6217</v>
      </c>
      <c r="K15" s="86" t="s">
        <v>2412</v>
      </c>
      <c r="L15" s="86" t="s">
        <v>3</v>
      </c>
      <c r="M15" s="86" t="s">
        <v>2685</v>
      </c>
      <c r="N15" s="86" t="s">
        <v>2686</v>
      </c>
      <c r="O15" s="86" t="s">
        <v>2009</v>
      </c>
      <c r="P15" s="87">
        <v>36770</v>
      </c>
      <c r="Q15" s="87">
        <v>401768</v>
      </c>
      <c r="R15" s="86" t="s">
        <v>2416</v>
      </c>
      <c r="S15" s="86" t="s">
        <v>5871</v>
      </c>
      <c r="T15" s="86">
        <v>111111</v>
      </c>
      <c r="U15" s="86">
        <v>6020</v>
      </c>
      <c r="V15" s="86" t="s">
        <v>1009</v>
      </c>
      <c r="W15" s="86" t="s">
        <v>2683</v>
      </c>
      <c r="X15" s="86" t="s">
        <v>2428</v>
      </c>
      <c r="Y15" s="86" t="s">
        <v>1937</v>
      </c>
      <c r="Z15" s="86" t="s">
        <v>6218</v>
      </c>
      <c r="AB15" s="85" t="s">
        <v>2009</v>
      </c>
      <c r="AC15" s="85" t="str">
        <f t="shared" si="0"/>
        <v>AT46</v>
      </c>
      <c r="AD15" s="85" t="str">
        <f t="shared" si="1"/>
        <v xml:space="preserve"> 010</v>
      </c>
      <c r="AE15" s="85" t="str">
        <f t="shared" si="2"/>
        <v>0 00</v>
      </c>
      <c r="AF15" s="85" t="str">
        <f t="shared" si="3"/>
        <v>00 0</v>
      </c>
      <c r="AG15" s="85" t="str">
        <f t="shared" si="4"/>
        <v xml:space="preserve">541 </v>
      </c>
      <c r="AH15" s="85" t="str">
        <f t="shared" si="5"/>
        <v xml:space="preserve">AT46  010 0 00 00 0 541 </v>
      </c>
    </row>
    <row r="16" spans="1:34" ht="15" customHeight="1" x14ac:dyDescent="0.25">
      <c r="A16" s="86">
        <v>701376</v>
      </c>
      <c r="B16" s="86" t="s">
        <v>1468</v>
      </c>
      <c r="C16" s="86" t="s">
        <v>1920</v>
      </c>
      <c r="D16" s="86" t="s">
        <v>1938</v>
      </c>
      <c r="E16" s="86">
        <v>70101</v>
      </c>
      <c r="F16" s="86">
        <v>6020</v>
      </c>
      <c r="G16" s="86" t="s">
        <v>1009</v>
      </c>
      <c r="H16" s="86" t="s">
        <v>2479</v>
      </c>
      <c r="I16" s="86" t="s">
        <v>2488</v>
      </c>
      <c r="J16" s="86" t="s">
        <v>6219</v>
      </c>
      <c r="K16" s="86" t="s">
        <v>2412</v>
      </c>
      <c r="L16" s="86" t="s">
        <v>3</v>
      </c>
      <c r="M16" s="86" t="s">
        <v>2493</v>
      </c>
      <c r="N16" s="86" t="s">
        <v>2494</v>
      </c>
      <c r="O16" s="86" t="s">
        <v>1973</v>
      </c>
      <c r="P16" s="87">
        <v>36770</v>
      </c>
      <c r="Q16" s="87">
        <v>401768</v>
      </c>
      <c r="R16" s="86" t="s">
        <v>2416</v>
      </c>
      <c r="S16" s="86" t="s">
        <v>1457</v>
      </c>
      <c r="T16" s="86">
        <v>900656</v>
      </c>
      <c r="U16" s="86">
        <v>6020</v>
      </c>
      <c r="V16" s="86" t="s">
        <v>1009</v>
      </c>
      <c r="W16" s="86" t="s">
        <v>2484</v>
      </c>
      <c r="X16" s="86" t="s">
        <v>2492</v>
      </c>
      <c r="Y16" s="86" t="s">
        <v>1342</v>
      </c>
      <c r="Z16" s="86" t="s">
        <v>6220</v>
      </c>
      <c r="AB16" s="85" t="s">
        <v>1973</v>
      </c>
      <c r="AC16" s="85" t="str">
        <f t="shared" si="0"/>
        <v>AT31</v>
      </c>
      <c r="AD16" s="85" t="str">
        <f t="shared" si="1"/>
        <v xml:space="preserve"> 120</v>
      </c>
      <c r="AE16" s="85" t="str">
        <f t="shared" si="2"/>
        <v>0 05</v>
      </c>
      <c r="AF16" s="85" t="str">
        <f t="shared" si="3"/>
        <v>18 8</v>
      </c>
      <c r="AG16" s="85" t="str">
        <f t="shared" si="4"/>
        <v xml:space="preserve">202 </v>
      </c>
      <c r="AH16" s="85" t="str">
        <f t="shared" si="5"/>
        <v xml:space="preserve">AT31  120 0 05 18 8 202 </v>
      </c>
    </row>
    <row r="17" spans="1:34" ht="15" customHeight="1" x14ac:dyDescent="0.25">
      <c r="A17" s="86">
        <v>701406</v>
      </c>
      <c r="B17" s="86" t="s">
        <v>2677</v>
      </c>
      <c r="C17" s="86" t="s">
        <v>1920</v>
      </c>
      <c r="D17" s="86" t="s">
        <v>1938</v>
      </c>
      <c r="E17" s="86">
        <v>70101</v>
      </c>
      <c r="F17" s="86">
        <v>6020</v>
      </c>
      <c r="G17" s="86" t="s">
        <v>2502</v>
      </c>
      <c r="H17" s="86" t="s">
        <v>2678</v>
      </c>
      <c r="I17" s="86" t="s">
        <v>2679</v>
      </c>
      <c r="J17" s="86" t="s">
        <v>6217</v>
      </c>
      <c r="K17" s="86" t="s">
        <v>2412</v>
      </c>
      <c r="L17" s="86" t="s">
        <v>3</v>
      </c>
      <c r="M17" s="86" t="s">
        <v>2680</v>
      </c>
      <c r="N17" s="86" t="s">
        <v>5872</v>
      </c>
      <c r="O17" s="86" t="s">
        <v>2009</v>
      </c>
      <c r="P17" s="87">
        <v>36770</v>
      </c>
      <c r="Q17" s="87">
        <v>401768</v>
      </c>
      <c r="R17" s="86" t="s">
        <v>2416</v>
      </c>
      <c r="S17" s="86" t="s">
        <v>5871</v>
      </c>
      <c r="T17" s="86">
        <v>111111</v>
      </c>
      <c r="U17" s="86">
        <v>6020</v>
      </c>
      <c r="V17" s="86" t="s">
        <v>1009</v>
      </c>
      <c r="W17" s="86" t="s">
        <v>2683</v>
      </c>
      <c r="X17" s="86" t="s">
        <v>2428</v>
      </c>
      <c r="Y17" s="86" t="s">
        <v>1937</v>
      </c>
      <c r="Z17" s="86" t="s">
        <v>6218</v>
      </c>
      <c r="AB17" s="85" t="s">
        <v>2009</v>
      </c>
      <c r="AC17" s="85" t="str">
        <f t="shared" si="0"/>
        <v>AT46</v>
      </c>
      <c r="AD17" s="85" t="str">
        <f t="shared" si="1"/>
        <v xml:space="preserve"> 010</v>
      </c>
      <c r="AE17" s="85" t="str">
        <f t="shared" si="2"/>
        <v>0 00</v>
      </c>
      <c r="AF17" s="85" t="str">
        <f t="shared" si="3"/>
        <v>00 0</v>
      </c>
      <c r="AG17" s="85" t="str">
        <f t="shared" si="4"/>
        <v xml:space="preserve">541 </v>
      </c>
      <c r="AH17" s="85" t="str">
        <f t="shared" si="5"/>
        <v xml:space="preserve">AT46  010 0 00 00 0 541 </v>
      </c>
    </row>
    <row r="18" spans="1:34" ht="15" customHeight="1" x14ac:dyDescent="0.25">
      <c r="A18" s="86">
        <v>701416</v>
      </c>
      <c r="B18" s="86" t="s">
        <v>1456</v>
      </c>
      <c r="C18" s="86" t="s">
        <v>1920</v>
      </c>
      <c r="D18" s="86" t="s">
        <v>1932</v>
      </c>
      <c r="E18" s="86">
        <v>70101</v>
      </c>
      <c r="F18" s="86">
        <v>6020</v>
      </c>
      <c r="G18" s="86" t="s">
        <v>1009</v>
      </c>
      <c r="H18" s="86" t="s">
        <v>2936</v>
      </c>
      <c r="I18" s="86" t="s">
        <v>2411</v>
      </c>
      <c r="J18" s="86" t="s">
        <v>6221</v>
      </c>
      <c r="K18" s="86" t="s">
        <v>2412</v>
      </c>
      <c r="L18" s="86" t="s">
        <v>1</v>
      </c>
      <c r="M18" s="86" t="s">
        <v>2937</v>
      </c>
      <c r="N18" s="86" t="s">
        <v>2938</v>
      </c>
      <c r="O18" s="86" t="s">
        <v>5740</v>
      </c>
      <c r="P18" s="87">
        <v>36770</v>
      </c>
      <c r="Q18" s="87">
        <v>401768</v>
      </c>
      <c r="R18" s="86" t="s">
        <v>2416</v>
      </c>
      <c r="S18" s="86" t="s">
        <v>5873</v>
      </c>
      <c r="T18" s="86">
        <v>900146</v>
      </c>
      <c r="U18" s="86">
        <v>6020</v>
      </c>
      <c r="V18" s="86" t="s">
        <v>1009</v>
      </c>
      <c r="W18" s="86" t="s">
        <v>2690</v>
      </c>
      <c r="X18" s="86" t="s">
        <v>2565</v>
      </c>
      <c r="Y18" s="86" t="s">
        <v>5874</v>
      </c>
      <c r="Z18" s="86" t="s">
        <v>6222</v>
      </c>
      <c r="AB18" s="85" t="s">
        <v>5740</v>
      </c>
      <c r="AC18" s="85" t="str">
        <f t="shared" si="0"/>
        <v>AT61</v>
      </c>
      <c r="AD18" s="85" t="str">
        <f t="shared" si="1"/>
        <v xml:space="preserve"> 120</v>
      </c>
      <c r="AE18" s="85" t="str">
        <f t="shared" si="2"/>
        <v>0 08</v>
      </c>
      <c r="AF18" s="85" t="str">
        <f t="shared" si="3"/>
        <v>50 1</v>
      </c>
      <c r="AG18" s="85" t="str">
        <f t="shared" si="4"/>
        <v xml:space="preserve">491 </v>
      </c>
      <c r="AH18" s="85" t="str">
        <f t="shared" si="5"/>
        <v xml:space="preserve">AT61  120 0 08 50 1 491 </v>
      </c>
    </row>
    <row r="19" spans="1:34" ht="15" customHeight="1" x14ac:dyDescent="0.25">
      <c r="A19" s="86">
        <v>701436</v>
      </c>
      <c r="B19" s="86" t="s">
        <v>1488</v>
      </c>
      <c r="C19" s="86" t="s">
        <v>1919</v>
      </c>
      <c r="D19" s="86" t="s">
        <v>7226</v>
      </c>
      <c r="E19" s="86">
        <v>70101</v>
      </c>
      <c r="F19" s="86">
        <v>6020</v>
      </c>
      <c r="G19" s="86" t="s">
        <v>1009</v>
      </c>
      <c r="H19" s="86" t="s">
        <v>2456</v>
      </c>
      <c r="I19" s="86" t="s">
        <v>2457</v>
      </c>
      <c r="J19" s="86" t="s">
        <v>6223</v>
      </c>
      <c r="K19" s="86" t="s">
        <v>2412</v>
      </c>
      <c r="L19" s="86" t="s">
        <v>1</v>
      </c>
      <c r="M19" s="86" t="s">
        <v>2458</v>
      </c>
      <c r="N19" s="86" t="s">
        <v>2459</v>
      </c>
      <c r="O19" s="86" t="s">
        <v>2012</v>
      </c>
      <c r="P19" s="87">
        <v>36770</v>
      </c>
      <c r="Q19" s="87">
        <v>401768</v>
      </c>
      <c r="R19" s="86" t="s">
        <v>2416</v>
      </c>
      <c r="S19" s="86" t="s">
        <v>1769</v>
      </c>
      <c r="T19" s="86">
        <v>400422</v>
      </c>
      <c r="U19" s="86">
        <v>6020</v>
      </c>
      <c r="V19" s="86" t="s">
        <v>1009</v>
      </c>
      <c r="W19" s="86" t="s">
        <v>2456</v>
      </c>
      <c r="X19" s="86" t="s">
        <v>2457</v>
      </c>
      <c r="Y19" s="86" t="s">
        <v>1489</v>
      </c>
      <c r="Z19" s="86" t="s">
        <v>6223</v>
      </c>
      <c r="AB19" s="85" t="s">
        <v>2012</v>
      </c>
      <c r="AC19" s="85" t="str">
        <f t="shared" si="0"/>
        <v>AT34</v>
      </c>
      <c r="AD19" s="85" t="str">
        <f t="shared" si="1"/>
        <v xml:space="preserve"> 570</v>
      </c>
      <c r="AE19" s="85" t="str">
        <f t="shared" si="2"/>
        <v>0 03</v>
      </c>
      <c r="AF19" s="85" t="str">
        <f t="shared" si="3"/>
        <v>00 5</v>
      </c>
      <c r="AG19" s="85" t="str">
        <f t="shared" si="4"/>
        <v xml:space="preserve">549 </v>
      </c>
      <c r="AH19" s="85" t="str">
        <f t="shared" si="5"/>
        <v xml:space="preserve">AT34  570 0 03 00 5 549 </v>
      </c>
    </row>
    <row r="20" spans="1:34" ht="15" customHeight="1" x14ac:dyDescent="0.25">
      <c r="A20" s="86">
        <v>701446</v>
      </c>
      <c r="B20" s="86" t="s">
        <v>1546</v>
      </c>
      <c r="C20" s="86" t="s">
        <v>1922</v>
      </c>
      <c r="D20" s="86" t="s">
        <v>1922</v>
      </c>
      <c r="E20" s="86">
        <v>70101</v>
      </c>
      <c r="F20" s="86">
        <v>6020</v>
      </c>
      <c r="G20" s="86" t="s">
        <v>2502</v>
      </c>
      <c r="H20" s="86" t="s">
        <v>2622</v>
      </c>
      <c r="I20" s="86" t="s">
        <v>2623</v>
      </c>
      <c r="J20" s="86" t="s">
        <v>6224</v>
      </c>
      <c r="K20" s="86" t="s">
        <v>2412</v>
      </c>
      <c r="L20" s="86" t="s">
        <v>1</v>
      </c>
      <c r="M20" s="86" t="s">
        <v>2628</v>
      </c>
      <c r="N20" s="86" t="s">
        <v>2629</v>
      </c>
      <c r="O20" s="86" t="s">
        <v>1990</v>
      </c>
      <c r="P20" s="87">
        <v>36770</v>
      </c>
      <c r="Q20" s="87">
        <v>401768</v>
      </c>
      <c r="R20" s="86" t="s">
        <v>2416</v>
      </c>
      <c r="S20" s="86" t="s">
        <v>19</v>
      </c>
      <c r="T20" s="86">
        <v>900244</v>
      </c>
      <c r="U20" s="86">
        <v>6020</v>
      </c>
      <c r="V20" s="86" t="s">
        <v>1009</v>
      </c>
      <c r="W20" s="86" t="s">
        <v>2417</v>
      </c>
      <c r="X20" s="86" t="s">
        <v>2425</v>
      </c>
      <c r="Y20" s="86" t="s">
        <v>1603</v>
      </c>
      <c r="Z20" s="86" t="s">
        <v>6225</v>
      </c>
      <c r="AB20" s="85" t="s">
        <v>1990</v>
      </c>
      <c r="AC20" s="85" t="str">
        <f t="shared" si="0"/>
        <v>AT18</v>
      </c>
      <c r="AD20" s="85" t="str">
        <f t="shared" si="1"/>
        <v xml:space="preserve"> 423</v>
      </c>
      <c r="AE20" s="85" t="str">
        <f t="shared" si="2"/>
        <v>9 00</v>
      </c>
      <c r="AF20" s="85" t="str">
        <f t="shared" si="3"/>
        <v>09 0</v>
      </c>
      <c r="AG20" s="85" t="str">
        <f t="shared" si="4"/>
        <v xml:space="preserve">008 </v>
      </c>
      <c r="AH20" s="85" t="str">
        <f t="shared" si="5"/>
        <v xml:space="preserve">AT18  423 9 00 09 0 008 </v>
      </c>
    </row>
    <row r="21" spans="1:34" ht="15" customHeight="1" x14ac:dyDescent="0.25">
      <c r="A21" s="86">
        <v>701466</v>
      </c>
      <c r="B21" s="86" t="s">
        <v>1549</v>
      </c>
      <c r="C21" s="86" t="s">
        <v>1920</v>
      </c>
      <c r="D21" s="86" t="s">
        <v>1932</v>
      </c>
      <c r="E21" s="86">
        <v>70101</v>
      </c>
      <c r="F21" s="86">
        <v>6020</v>
      </c>
      <c r="G21" s="86" t="s">
        <v>2419</v>
      </c>
      <c r="H21" s="86" t="s">
        <v>2559</v>
      </c>
      <c r="I21" s="86" t="s">
        <v>2560</v>
      </c>
      <c r="J21" s="86" t="s">
        <v>6226</v>
      </c>
      <c r="K21" s="86" t="s">
        <v>2412</v>
      </c>
      <c r="L21" s="86" t="s">
        <v>1</v>
      </c>
      <c r="M21" s="86" t="s">
        <v>2561</v>
      </c>
      <c r="N21" s="86" t="s">
        <v>2562</v>
      </c>
      <c r="O21" s="86" t="s">
        <v>2013</v>
      </c>
      <c r="P21" s="87">
        <v>36770</v>
      </c>
      <c r="Q21" s="87">
        <v>401768</v>
      </c>
      <c r="R21" s="86" t="s">
        <v>2416</v>
      </c>
      <c r="S21" s="86" t="s">
        <v>1770</v>
      </c>
      <c r="T21" s="86">
        <v>900139</v>
      </c>
      <c r="U21" s="86">
        <v>6020</v>
      </c>
      <c r="V21" s="86" t="s">
        <v>2419</v>
      </c>
      <c r="W21" s="86" t="s">
        <v>2559</v>
      </c>
      <c r="X21" s="86" t="s">
        <v>2560</v>
      </c>
      <c r="Y21" s="86" t="s">
        <v>11</v>
      </c>
      <c r="Z21" s="86" t="s">
        <v>6226</v>
      </c>
      <c r="AB21" s="85" t="s">
        <v>2013</v>
      </c>
      <c r="AC21" s="85" t="str">
        <f t="shared" si="0"/>
        <v>AT74</v>
      </c>
      <c r="AD21" s="85" t="str">
        <f t="shared" si="1"/>
        <v xml:space="preserve"> 205</v>
      </c>
      <c r="AE21" s="85" t="str">
        <f t="shared" si="2"/>
        <v>0 30</v>
      </c>
      <c r="AF21" s="85" t="str">
        <f t="shared" si="3"/>
        <v>16 0</v>
      </c>
      <c r="AG21" s="85" t="str">
        <f t="shared" si="4"/>
        <v xml:space="preserve">000 </v>
      </c>
      <c r="AH21" s="85" t="str">
        <f t="shared" si="5"/>
        <v xml:space="preserve">AT74  205 0 30 16 0 000 </v>
      </c>
    </row>
    <row r="22" spans="1:34" ht="15" customHeight="1" x14ac:dyDescent="0.25">
      <c r="A22" s="86">
        <v>701516</v>
      </c>
      <c r="B22" s="86" t="s">
        <v>2687</v>
      </c>
      <c r="C22" s="86" t="s">
        <v>1922</v>
      </c>
      <c r="D22" s="86" t="s">
        <v>1921</v>
      </c>
      <c r="E22" s="86">
        <v>70101</v>
      </c>
      <c r="F22" s="86">
        <v>6020</v>
      </c>
      <c r="G22" s="86" t="s">
        <v>2502</v>
      </c>
      <c r="H22" s="86" t="s">
        <v>2678</v>
      </c>
      <c r="I22" s="86" t="s">
        <v>2679</v>
      </c>
      <c r="J22" s="86" t="s">
        <v>6217</v>
      </c>
      <c r="K22" s="86" t="s">
        <v>2412</v>
      </c>
      <c r="L22" s="86" t="s">
        <v>3</v>
      </c>
      <c r="M22" s="86" t="s">
        <v>2688</v>
      </c>
      <c r="N22" s="86" t="s">
        <v>2689</v>
      </c>
      <c r="O22" s="86" t="s">
        <v>2009</v>
      </c>
      <c r="P22" s="87">
        <v>36770</v>
      </c>
      <c r="Q22" s="87">
        <v>401768</v>
      </c>
      <c r="R22" s="86" t="s">
        <v>2416</v>
      </c>
      <c r="S22" s="86" t="s">
        <v>5871</v>
      </c>
      <c r="T22" s="86">
        <v>111111</v>
      </c>
      <c r="U22" s="86">
        <v>6020</v>
      </c>
      <c r="V22" s="86" t="s">
        <v>1009</v>
      </c>
      <c r="W22" s="86" t="s">
        <v>2683</v>
      </c>
      <c r="X22" s="86" t="s">
        <v>2428</v>
      </c>
      <c r="Y22" s="86" t="s">
        <v>1937</v>
      </c>
      <c r="Z22" s="86" t="s">
        <v>6218</v>
      </c>
      <c r="AB22" s="85" t="s">
        <v>2009</v>
      </c>
      <c r="AC22" s="85" t="str">
        <f t="shared" si="0"/>
        <v>AT46</v>
      </c>
      <c r="AD22" s="85" t="str">
        <f t="shared" si="1"/>
        <v xml:space="preserve"> 010</v>
      </c>
      <c r="AE22" s="85" t="str">
        <f t="shared" si="2"/>
        <v>0 00</v>
      </c>
      <c r="AF22" s="85" t="str">
        <f t="shared" si="3"/>
        <v>00 0</v>
      </c>
      <c r="AG22" s="85" t="str">
        <f t="shared" si="4"/>
        <v xml:space="preserve">541 </v>
      </c>
      <c r="AH22" s="85" t="str">
        <f t="shared" si="5"/>
        <v xml:space="preserve">AT46  010 0 00 00 0 541 </v>
      </c>
    </row>
    <row r="23" spans="1:34" ht="15" customHeight="1" x14ac:dyDescent="0.25">
      <c r="A23" s="86">
        <v>701526</v>
      </c>
      <c r="B23" s="86" t="s">
        <v>1651</v>
      </c>
      <c r="C23" s="86" t="s">
        <v>1922</v>
      </c>
      <c r="D23" s="86" t="s">
        <v>1939</v>
      </c>
      <c r="E23" s="86">
        <v>70101</v>
      </c>
      <c r="F23" s="86">
        <v>6020</v>
      </c>
      <c r="G23" s="86" t="s">
        <v>2419</v>
      </c>
      <c r="H23" s="86" t="s">
        <v>2885</v>
      </c>
      <c r="I23" s="86" t="s">
        <v>2470</v>
      </c>
      <c r="J23" s="86" t="s">
        <v>6227</v>
      </c>
      <c r="K23" s="86" t="s">
        <v>2412</v>
      </c>
      <c r="L23" s="86" t="s">
        <v>1</v>
      </c>
      <c r="M23" s="86" t="s">
        <v>2889</v>
      </c>
      <c r="N23" s="86" t="s">
        <v>2890</v>
      </c>
      <c r="O23" s="86" t="s">
        <v>1999</v>
      </c>
      <c r="P23" s="87">
        <v>36770</v>
      </c>
      <c r="Q23" s="87">
        <v>401768</v>
      </c>
      <c r="R23" s="86" t="s">
        <v>2416</v>
      </c>
      <c r="S23" s="86" t="s">
        <v>766</v>
      </c>
      <c r="T23" s="86">
        <v>903152</v>
      </c>
      <c r="U23" s="86">
        <v>6020</v>
      </c>
      <c r="V23" s="86" t="s">
        <v>2419</v>
      </c>
      <c r="W23" s="86" t="s">
        <v>2885</v>
      </c>
      <c r="X23" s="86" t="s">
        <v>2470</v>
      </c>
      <c r="Y23" s="86" t="s">
        <v>1461</v>
      </c>
      <c r="Z23" s="86" t="s">
        <v>6227</v>
      </c>
      <c r="AB23" s="85" t="s">
        <v>1999</v>
      </c>
      <c r="AC23" s="85" t="str">
        <f t="shared" si="0"/>
        <v>AT37</v>
      </c>
      <c r="AD23" s="85" t="str">
        <f t="shared" si="1"/>
        <v xml:space="preserve"> 110</v>
      </c>
      <c r="AE23" s="85" t="str">
        <f t="shared" si="2"/>
        <v>0 00</v>
      </c>
      <c r="AF23" s="85" t="str">
        <f t="shared" si="3"/>
        <v>79 0</v>
      </c>
      <c r="AG23" s="85" t="str">
        <f t="shared" si="4"/>
        <v xml:space="preserve">304 </v>
      </c>
      <c r="AH23" s="85" t="str">
        <f t="shared" si="5"/>
        <v xml:space="preserve">AT37  110 0 00 79 0 304 </v>
      </c>
    </row>
    <row r="24" spans="1:34" ht="15" customHeight="1" x14ac:dyDescent="0.25">
      <c r="A24" s="86">
        <v>701546</v>
      </c>
      <c r="B24" s="86" t="s">
        <v>1544</v>
      </c>
      <c r="C24" s="86" t="s">
        <v>1919</v>
      </c>
      <c r="D24" s="86" t="s">
        <v>1919</v>
      </c>
      <c r="E24" s="86">
        <v>70101</v>
      </c>
      <c r="F24" s="86">
        <v>6020</v>
      </c>
      <c r="G24" s="86" t="s">
        <v>1009</v>
      </c>
      <c r="H24" s="86" t="s">
        <v>2448</v>
      </c>
      <c r="I24" s="86" t="s">
        <v>2449</v>
      </c>
      <c r="J24" s="86" t="s">
        <v>6228</v>
      </c>
      <c r="K24" s="86" t="s">
        <v>2412</v>
      </c>
      <c r="L24" s="86" t="s">
        <v>1</v>
      </c>
      <c r="M24" s="86" t="s">
        <v>1230</v>
      </c>
      <c r="N24" s="86" t="s">
        <v>2450</v>
      </c>
      <c r="O24" s="86" t="s">
        <v>2014</v>
      </c>
      <c r="P24" s="87">
        <v>36770</v>
      </c>
      <c r="Q24" s="87">
        <v>401768</v>
      </c>
      <c r="R24" s="86" t="s">
        <v>2416</v>
      </c>
      <c r="S24" s="86" t="s">
        <v>1771</v>
      </c>
      <c r="T24" s="86">
        <v>400401</v>
      </c>
      <c r="U24" s="86">
        <v>6020</v>
      </c>
      <c r="V24" s="86" t="s">
        <v>1009</v>
      </c>
      <c r="W24" s="86" t="s">
        <v>2448</v>
      </c>
      <c r="X24" s="86" t="s">
        <v>2452</v>
      </c>
      <c r="Y24" s="86" t="s">
        <v>1230</v>
      </c>
      <c r="Z24" s="86" t="s">
        <v>6229</v>
      </c>
      <c r="AB24" s="85" t="s">
        <v>2014</v>
      </c>
      <c r="AC24" s="85" t="str">
        <f t="shared" si="0"/>
        <v>AT30</v>
      </c>
      <c r="AD24" s="85" t="str">
        <f t="shared" si="1"/>
        <v xml:space="preserve"> 160</v>
      </c>
      <c r="AE24" s="85" t="str">
        <f t="shared" si="2"/>
        <v>0 00</v>
      </c>
      <c r="AF24" s="85" t="str">
        <f t="shared" si="3"/>
        <v>01 0</v>
      </c>
      <c r="AG24" s="85" t="str">
        <f t="shared" si="4"/>
        <v xml:space="preserve">063 </v>
      </c>
      <c r="AH24" s="85" t="str">
        <f t="shared" si="5"/>
        <v xml:space="preserve">AT30  160 0 00 01 0 063 </v>
      </c>
    </row>
    <row r="25" spans="1:34" ht="15" customHeight="1" x14ac:dyDescent="0.25">
      <c r="A25" s="86">
        <v>701556</v>
      </c>
      <c r="B25" s="86" t="s">
        <v>2486</v>
      </c>
      <c r="C25" s="86" t="s">
        <v>1919</v>
      </c>
      <c r="D25" s="86" t="s">
        <v>1919</v>
      </c>
      <c r="E25" s="86">
        <v>70101</v>
      </c>
      <c r="F25" s="86">
        <v>6020</v>
      </c>
      <c r="G25" s="86" t="s">
        <v>1009</v>
      </c>
      <c r="H25" s="86" t="s">
        <v>2479</v>
      </c>
      <c r="I25" s="86" t="s">
        <v>2480</v>
      </c>
      <c r="J25" s="86" t="s">
        <v>6230</v>
      </c>
      <c r="K25" s="86" t="s">
        <v>2412</v>
      </c>
      <c r="L25" s="86" t="s">
        <v>1</v>
      </c>
      <c r="M25" s="86" t="s">
        <v>2487</v>
      </c>
      <c r="N25" s="86"/>
      <c r="O25" s="86" t="s">
        <v>1974</v>
      </c>
      <c r="P25" s="87">
        <v>36770</v>
      </c>
      <c r="Q25" s="87">
        <v>401768</v>
      </c>
      <c r="R25" s="86" t="s">
        <v>2416</v>
      </c>
      <c r="S25" s="86" t="s">
        <v>1746</v>
      </c>
      <c r="T25" s="86">
        <v>400101</v>
      </c>
      <c r="U25" s="86">
        <v>6020</v>
      </c>
      <c r="V25" s="86" t="s">
        <v>1009</v>
      </c>
      <c r="W25" s="86" t="s">
        <v>5875</v>
      </c>
      <c r="X25" s="86" t="s">
        <v>2509</v>
      </c>
      <c r="Y25" s="86" t="s">
        <v>5</v>
      </c>
      <c r="Z25" s="86" t="s">
        <v>6231</v>
      </c>
      <c r="AB25" s="85" t="s">
        <v>1974</v>
      </c>
      <c r="AC25" s="85" t="str">
        <f t="shared" si="0"/>
        <v>AT98</v>
      </c>
      <c r="AD25" s="85" t="str">
        <f t="shared" si="1"/>
        <v xml:space="preserve"> 205</v>
      </c>
      <c r="AE25" s="85" t="str">
        <f t="shared" si="2"/>
        <v>0 30</v>
      </c>
      <c r="AF25" s="85" t="str">
        <f t="shared" si="3"/>
        <v>33 0</v>
      </c>
      <c r="AG25" s="85" t="str">
        <f t="shared" si="4"/>
        <v xml:space="preserve">224 </v>
      </c>
      <c r="AH25" s="85" t="str">
        <f t="shared" si="5"/>
        <v xml:space="preserve">AT98  205 0 30 33 0 224 </v>
      </c>
    </row>
    <row r="26" spans="1:34" ht="15" customHeight="1" x14ac:dyDescent="0.25">
      <c r="A26" s="86">
        <v>701606</v>
      </c>
      <c r="B26" s="86" t="s">
        <v>1547</v>
      </c>
      <c r="C26" s="86" t="s">
        <v>1919</v>
      </c>
      <c r="D26" s="86" t="s">
        <v>1919</v>
      </c>
      <c r="E26" s="86">
        <v>70101</v>
      </c>
      <c r="F26" s="86">
        <v>6020</v>
      </c>
      <c r="G26" s="86" t="s">
        <v>2502</v>
      </c>
      <c r="H26" s="86" t="s">
        <v>2622</v>
      </c>
      <c r="I26" s="86" t="s">
        <v>2623</v>
      </c>
      <c r="J26" s="86" t="s">
        <v>6224</v>
      </c>
      <c r="K26" s="86" t="s">
        <v>2412</v>
      </c>
      <c r="L26" s="86" t="s">
        <v>1</v>
      </c>
      <c r="M26" s="86" t="s">
        <v>2626</v>
      </c>
      <c r="N26" s="86" t="s">
        <v>2627</v>
      </c>
      <c r="O26" s="86" t="s">
        <v>1990</v>
      </c>
      <c r="P26" s="87">
        <v>36770</v>
      </c>
      <c r="Q26" s="87">
        <v>401768</v>
      </c>
      <c r="R26" s="86" t="s">
        <v>2416</v>
      </c>
      <c r="S26" s="86" t="s">
        <v>19</v>
      </c>
      <c r="T26" s="86">
        <v>900244</v>
      </c>
      <c r="U26" s="86">
        <v>6020</v>
      </c>
      <c r="V26" s="86" t="s">
        <v>1009</v>
      </c>
      <c r="W26" s="86" t="s">
        <v>2417</v>
      </c>
      <c r="X26" s="86" t="s">
        <v>2425</v>
      </c>
      <c r="Y26" s="86" t="s">
        <v>1603</v>
      </c>
      <c r="Z26" s="86" t="s">
        <v>6225</v>
      </c>
      <c r="AB26" s="85" t="s">
        <v>1990</v>
      </c>
      <c r="AC26" s="85" t="str">
        <f t="shared" si="0"/>
        <v>AT18</v>
      </c>
      <c r="AD26" s="85" t="str">
        <f t="shared" si="1"/>
        <v xml:space="preserve"> 423</v>
      </c>
      <c r="AE26" s="85" t="str">
        <f t="shared" si="2"/>
        <v>9 00</v>
      </c>
      <c r="AF26" s="85" t="str">
        <f t="shared" si="3"/>
        <v>09 0</v>
      </c>
      <c r="AG26" s="85" t="str">
        <f t="shared" si="4"/>
        <v xml:space="preserve">008 </v>
      </c>
      <c r="AH26" s="85" t="str">
        <f t="shared" si="5"/>
        <v xml:space="preserve">AT18  423 9 00 09 0 008 </v>
      </c>
    </row>
    <row r="27" spans="1:34" ht="15" customHeight="1" x14ac:dyDescent="0.25">
      <c r="A27" s="86">
        <v>701615</v>
      </c>
      <c r="B27" s="86" t="s">
        <v>2922</v>
      </c>
      <c r="C27" s="86" t="s">
        <v>1919</v>
      </c>
      <c r="D27" s="86" t="s">
        <v>1919</v>
      </c>
      <c r="E27" s="86">
        <v>70101</v>
      </c>
      <c r="F27" s="86">
        <v>6020</v>
      </c>
      <c r="G27" s="86" t="s">
        <v>2468</v>
      </c>
      <c r="H27" s="86" t="s">
        <v>2598</v>
      </c>
      <c r="I27" s="86" t="s">
        <v>2470</v>
      </c>
      <c r="J27" s="86" t="s">
        <v>6232</v>
      </c>
      <c r="K27" s="86" t="s">
        <v>2412</v>
      </c>
      <c r="L27" s="86" t="s">
        <v>1</v>
      </c>
      <c r="M27" s="86" t="s">
        <v>2923</v>
      </c>
      <c r="N27" s="86"/>
      <c r="O27" s="86" t="s">
        <v>1974</v>
      </c>
      <c r="P27" s="87">
        <v>36770</v>
      </c>
      <c r="Q27" s="87">
        <v>401768</v>
      </c>
      <c r="R27" s="86" t="s">
        <v>2416</v>
      </c>
      <c r="S27" s="86" t="s">
        <v>1746</v>
      </c>
      <c r="T27" s="86">
        <v>400101</v>
      </c>
      <c r="U27" s="86">
        <v>6020</v>
      </c>
      <c r="V27" s="86" t="s">
        <v>1009</v>
      </c>
      <c r="W27" s="86" t="s">
        <v>5875</v>
      </c>
      <c r="X27" s="86" t="s">
        <v>2509</v>
      </c>
      <c r="Y27" s="86" t="s">
        <v>5</v>
      </c>
      <c r="Z27" s="86" t="s">
        <v>6231</v>
      </c>
      <c r="AB27" s="85" t="s">
        <v>1974</v>
      </c>
      <c r="AC27" s="85" t="str">
        <f t="shared" si="0"/>
        <v>AT98</v>
      </c>
      <c r="AD27" s="85" t="str">
        <f t="shared" si="1"/>
        <v xml:space="preserve"> 205</v>
      </c>
      <c r="AE27" s="85" t="str">
        <f t="shared" si="2"/>
        <v>0 30</v>
      </c>
      <c r="AF27" s="85" t="str">
        <f t="shared" si="3"/>
        <v>33 0</v>
      </c>
      <c r="AG27" s="85" t="str">
        <f t="shared" si="4"/>
        <v xml:space="preserve">224 </v>
      </c>
      <c r="AH27" s="85" t="str">
        <f t="shared" si="5"/>
        <v xml:space="preserve">AT98  205 0 30 33 0 224 </v>
      </c>
    </row>
    <row r="28" spans="1:34" ht="15" customHeight="1" x14ac:dyDescent="0.25">
      <c r="A28" s="86">
        <v>701636</v>
      </c>
      <c r="B28" s="86" t="s">
        <v>1647</v>
      </c>
      <c r="C28" s="86" t="s">
        <v>1919</v>
      </c>
      <c r="D28" s="86" t="s">
        <v>1919</v>
      </c>
      <c r="E28" s="86">
        <v>70101</v>
      </c>
      <c r="F28" s="86">
        <v>6020</v>
      </c>
      <c r="G28" s="86" t="s">
        <v>1009</v>
      </c>
      <c r="H28" s="86" t="s">
        <v>2479</v>
      </c>
      <c r="I28" s="86" t="s">
        <v>2488</v>
      </c>
      <c r="J28" s="86" t="s">
        <v>6219</v>
      </c>
      <c r="K28" s="86" t="s">
        <v>2412</v>
      </c>
      <c r="L28" s="86" t="s">
        <v>1</v>
      </c>
      <c r="M28" s="86" t="s">
        <v>2495</v>
      </c>
      <c r="N28" s="86" t="s">
        <v>5876</v>
      </c>
      <c r="O28" s="86" t="s">
        <v>1973</v>
      </c>
      <c r="P28" s="87">
        <v>36770</v>
      </c>
      <c r="Q28" s="87">
        <v>401768</v>
      </c>
      <c r="R28" s="86" t="s">
        <v>2416</v>
      </c>
      <c r="S28" s="86" t="s">
        <v>1457</v>
      </c>
      <c r="T28" s="86">
        <v>900656</v>
      </c>
      <c r="U28" s="86">
        <v>6020</v>
      </c>
      <c r="V28" s="86" t="s">
        <v>1009</v>
      </c>
      <c r="W28" s="86" t="s">
        <v>2484</v>
      </c>
      <c r="X28" s="86" t="s">
        <v>2492</v>
      </c>
      <c r="Y28" s="86" t="s">
        <v>1342</v>
      </c>
      <c r="Z28" s="86" t="s">
        <v>6220</v>
      </c>
      <c r="AB28" s="85" t="s">
        <v>1973</v>
      </c>
      <c r="AC28" s="85" t="str">
        <f t="shared" si="0"/>
        <v>AT31</v>
      </c>
      <c r="AD28" s="85" t="str">
        <f t="shared" si="1"/>
        <v xml:space="preserve"> 120</v>
      </c>
      <c r="AE28" s="85" t="str">
        <f t="shared" si="2"/>
        <v>0 05</v>
      </c>
      <c r="AF28" s="85" t="str">
        <f t="shared" si="3"/>
        <v>18 8</v>
      </c>
      <c r="AG28" s="85" t="str">
        <f t="shared" si="4"/>
        <v xml:space="preserve">202 </v>
      </c>
      <c r="AH28" s="85" t="str">
        <f t="shared" si="5"/>
        <v xml:space="preserve">AT31  120 0 05 18 8 202 </v>
      </c>
    </row>
    <row r="29" spans="1:34" ht="15" customHeight="1" x14ac:dyDescent="0.25">
      <c r="A29" s="86">
        <v>701666</v>
      </c>
      <c r="B29" s="86" t="s">
        <v>1642</v>
      </c>
      <c r="C29" s="86" t="s">
        <v>1919</v>
      </c>
      <c r="D29" s="86" t="s">
        <v>7226</v>
      </c>
      <c r="E29" s="86">
        <v>70101</v>
      </c>
      <c r="F29" s="86">
        <v>6020</v>
      </c>
      <c r="G29" s="86" t="s">
        <v>2502</v>
      </c>
      <c r="H29" s="86" t="s">
        <v>2417</v>
      </c>
      <c r="I29" s="86" t="s">
        <v>2693</v>
      </c>
      <c r="J29" s="86" t="s">
        <v>6233</v>
      </c>
      <c r="K29" s="86" t="s">
        <v>2412</v>
      </c>
      <c r="L29" s="86" t="s">
        <v>1</v>
      </c>
      <c r="M29" s="86" t="s">
        <v>2697</v>
      </c>
      <c r="N29" s="86" t="s">
        <v>5877</v>
      </c>
      <c r="O29" s="86" t="s">
        <v>2015</v>
      </c>
      <c r="P29" s="87">
        <v>36770</v>
      </c>
      <c r="Q29" s="87">
        <v>401768</v>
      </c>
      <c r="R29" s="86" t="s">
        <v>2416</v>
      </c>
      <c r="S29" s="86" t="s">
        <v>21</v>
      </c>
      <c r="T29" s="86">
        <v>900209</v>
      </c>
      <c r="U29" s="86">
        <v>6020</v>
      </c>
      <c r="V29" s="86" t="s">
        <v>1009</v>
      </c>
      <c r="W29" s="86" t="s">
        <v>2448</v>
      </c>
      <c r="X29" s="86" t="s">
        <v>2522</v>
      </c>
      <c r="Y29" s="86" t="s">
        <v>1343</v>
      </c>
      <c r="Z29" s="86" t="s">
        <v>6234</v>
      </c>
      <c r="AB29" s="85" t="s">
        <v>2015</v>
      </c>
      <c r="AC29" s="85" t="str">
        <f t="shared" si="0"/>
        <v>AT61</v>
      </c>
      <c r="AD29" s="85" t="str">
        <f t="shared" si="1"/>
        <v xml:space="preserve"> 570</v>
      </c>
      <c r="AE29" s="85" t="str">
        <f t="shared" si="2"/>
        <v>0 00</v>
      </c>
      <c r="AF29" s="85" t="str">
        <f t="shared" si="3"/>
        <v>02 1</v>
      </c>
      <c r="AG29" s="85" t="str">
        <f t="shared" si="4"/>
        <v xml:space="preserve">000 </v>
      </c>
      <c r="AH29" s="85" t="str">
        <f t="shared" si="5"/>
        <v xml:space="preserve">AT61  570 0 00 02 1 000 </v>
      </c>
    </row>
    <row r="30" spans="1:34" ht="15" customHeight="1" x14ac:dyDescent="0.25">
      <c r="A30" s="86">
        <v>701686</v>
      </c>
      <c r="B30" s="86" t="s">
        <v>1548</v>
      </c>
      <c r="C30" s="86" t="s">
        <v>1919</v>
      </c>
      <c r="D30" s="86" t="s">
        <v>1919</v>
      </c>
      <c r="E30" s="86">
        <v>70101</v>
      </c>
      <c r="F30" s="86">
        <v>6020</v>
      </c>
      <c r="G30" s="86" t="s">
        <v>1009</v>
      </c>
      <c r="H30" s="86" t="s">
        <v>2410</v>
      </c>
      <c r="I30" s="86" t="s">
        <v>2411</v>
      </c>
      <c r="J30" s="86" t="s">
        <v>6235</v>
      </c>
      <c r="K30" s="86" t="s">
        <v>2412</v>
      </c>
      <c r="L30" s="86" t="s">
        <v>1</v>
      </c>
      <c r="M30" s="86" t="s">
        <v>2413</v>
      </c>
      <c r="N30" s="86" t="s">
        <v>2414</v>
      </c>
      <c r="O30" s="86" t="s">
        <v>1970</v>
      </c>
      <c r="P30" s="87">
        <v>36770</v>
      </c>
      <c r="Q30" s="87">
        <v>401768</v>
      </c>
      <c r="R30" s="86" t="s">
        <v>2416</v>
      </c>
      <c r="S30" s="86" t="s">
        <v>5868</v>
      </c>
      <c r="T30" s="86">
        <v>900300</v>
      </c>
      <c r="U30" s="86">
        <v>6020</v>
      </c>
      <c r="V30" s="86" t="s">
        <v>1009</v>
      </c>
      <c r="W30" s="86" t="s">
        <v>2417</v>
      </c>
      <c r="X30" s="86" t="s">
        <v>2418</v>
      </c>
      <c r="Y30" s="86" t="s">
        <v>6</v>
      </c>
      <c r="Z30" s="86" t="s">
        <v>6207</v>
      </c>
      <c r="AB30" s="85" t="s">
        <v>1970</v>
      </c>
      <c r="AC30" s="85" t="str">
        <f t="shared" si="0"/>
        <v>AT93</v>
      </c>
      <c r="AD30" s="85" t="str">
        <f t="shared" si="1"/>
        <v xml:space="preserve"> 140</v>
      </c>
      <c r="AE30" s="85" t="str">
        <f t="shared" si="2"/>
        <v>0 06</v>
      </c>
      <c r="AF30" s="85" t="str">
        <f t="shared" si="3"/>
        <v>68 1</v>
      </c>
      <c r="AG30" s="85" t="str">
        <f t="shared" si="4"/>
        <v xml:space="preserve">006 </v>
      </c>
      <c r="AH30" s="85" t="str">
        <f t="shared" si="5"/>
        <v xml:space="preserve">AT93  140 0 06 68 1 006 </v>
      </c>
    </row>
    <row r="31" spans="1:34" ht="15" customHeight="1" x14ac:dyDescent="0.25">
      <c r="A31" s="86">
        <v>701726</v>
      </c>
      <c r="B31" s="86" t="s">
        <v>1491</v>
      </c>
      <c r="C31" s="86" t="s">
        <v>1919</v>
      </c>
      <c r="D31" s="86" t="s">
        <v>1919</v>
      </c>
      <c r="E31" s="86">
        <v>70101</v>
      </c>
      <c r="F31" s="86">
        <v>6020</v>
      </c>
      <c r="G31" s="86" t="s">
        <v>2426</v>
      </c>
      <c r="H31" s="86" t="s">
        <v>2427</v>
      </c>
      <c r="I31" s="86" t="s">
        <v>2428</v>
      </c>
      <c r="J31" s="86" t="s">
        <v>6236</v>
      </c>
      <c r="K31" s="86" t="s">
        <v>2412</v>
      </c>
      <c r="L31" s="86" t="s">
        <v>1</v>
      </c>
      <c r="M31" s="86" t="s">
        <v>1221</v>
      </c>
      <c r="N31" s="86" t="s">
        <v>2429</v>
      </c>
      <c r="O31" s="86" t="s">
        <v>2018</v>
      </c>
      <c r="P31" s="87">
        <v>36770</v>
      </c>
      <c r="Q31" s="87">
        <v>401768</v>
      </c>
      <c r="R31" s="86" t="s">
        <v>2416</v>
      </c>
      <c r="S31" s="86" t="s">
        <v>0</v>
      </c>
      <c r="T31" s="86">
        <v>400501</v>
      </c>
      <c r="U31" s="86">
        <v>6020</v>
      </c>
      <c r="V31" s="86" t="s">
        <v>2426</v>
      </c>
      <c r="W31" s="86" t="s">
        <v>2427</v>
      </c>
      <c r="X31" s="86" t="s">
        <v>2428</v>
      </c>
      <c r="Y31" s="86" t="s">
        <v>1221</v>
      </c>
      <c r="Z31" s="86" t="s">
        <v>6236</v>
      </c>
      <c r="AB31" s="85" t="s">
        <v>2018</v>
      </c>
      <c r="AC31" s="85" t="str">
        <f t="shared" si="0"/>
        <v>AT97</v>
      </c>
      <c r="AD31" s="85" t="str">
        <f t="shared" si="1"/>
        <v xml:space="preserve"> 360</v>
      </c>
      <c r="AE31" s="85" t="str">
        <f t="shared" si="2"/>
        <v>0 00</v>
      </c>
      <c r="AF31" s="85" t="str">
        <f t="shared" si="3"/>
        <v>00 0</v>
      </c>
      <c r="AG31" s="85" t="str">
        <f t="shared" si="4"/>
        <v xml:space="preserve">067 </v>
      </c>
      <c r="AH31" s="85" t="str">
        <f t="shared" si="5"/>
        <v xml:space="preserve">AT97  360 0 00 00 0 067 </v>
      </c>
    </row>
    <row r="32" spans="1:34" ht="15" customHeight="1" x14ac:dyDescent="0.25">
      <c r="A32" s="86">
        <v>701756</v>
      </c>
      <c r="B32" s="86" t="s">
        <v>2542</v>
      </c>
      <c r="C32" s="86" t="s">
        <v>1919</v>
      </c>
      <c r="D32" s="86" t="s">
        <v>1919</v>
      </c>
      <c r="E32" s="86">
        <v>70101</v>
      </c>
      <c r="F32" s="86">
        <v>6020</v>
      </c>
      <c r="G32" s="86" t="s">
        <v>1009</v>
      </c>
      <c r="H32" s="86" t="s">
        <v>2538</v>
      </c>
      <c r="I32" s="86" t="s">
        <v>2480</v>
      </c>
      <c r="J32" s="86" t="s">
        <v>6237</v>
      </c>
      <c r="K32" s="86" t="s">
        <v>2412</v>
      </c>
      <c r="L32" s="86" t="s">
        <v>1</v>
      </c>
      <c r="M32" s="86" t="s">
        <v>2543</v>
      </c>
      <c r="N32" s="86" t="s">
        <v>2544</v>
      </c>
      <c r="O32" s="86" t="s">
        <v>1987</v>
      </c>
      <c r="P32" s="87">
        <v>36770</v>
      </c>
      <c r="Q32" s="87">
        <v>401768</v>
      </c>
      <c r="R32" s="86" t="s">
        <v>2416</v>
      </c>
      <c r="S32" s="86" t="s">
        <v>13</v>
      </c>
      <c r="T32" s="86">
        <v>400049</v>
      </c>
      <c r="U32" s="86">
        <v>6020</v>
      </c>
      <c r="V32" s="86" t="s">
        <v>1009</v>
      </c>
      <c r="W32" s="86" t="s">
        <v>2538</v>
      </c>
      <c r="X32" s="86" t="s">
        <v>2428</v>
      </c>
      <c r="Y32" s="86" t="s">
        <v>14</v>
      </c>
      <c r="Z32" s="86" t="s">
        <v>6238</v>
      </c>
      <c r="AB32" s="85" t="s">
        <v>1987</v>
      </c>
      <c r="AC32" s="85" t="str">
        <f t="shared" si="0"/>
        <v>AT40</v>
      </c>
      <c r="AD32" s="85" t="str">
        <f t="shared" si="1"/>
        <v xml:space="preserve"> 570</v>
      </c>
      <c r="AE32" s="85" t="str">
        <f t="shared" si="2"/>
        <v>0 00</v>
      </c>
      <c r="AF32" s="85" t="str">
        <f t="shared" si="3"/>
        <v>02 0</v>
      </c>
      <c r="AG32" s="85" t="str">
        <f t="shared" si="4"/>
        <v xml:space="preserve">008 </v>
      </c>
      <c r="AH32" s="85" t="str">
        <f t="shared" si="5"/>
        <v xml:space="preserve">AT40  570 0 00 02 0 008 </v>
      </c>
    </row>
    <row r="33" spans="1:34" ht="15" customHeight="1" x14ac:dyDescent="0.25">
      <c r="A33" s="86">
        <v>702001</v>
      </c>
      <c r="B33" s="86" t="s">
        <v>1446</v>
      </c>
      <c r="C33" s="86" t="s">
        <v>1919</v>
      </c>
      <c r="D33" s="86" t="s">
        <v>1919</v>
      </c>
      <c r="E33" s="86">
        <v>70209</v>
      </c>
      <c r="F33" s="86">
        <v>6414</v>
      </c>
      <c r="G33" s="86" t="s">
        <v>3065</v>
      </c>
      <c r="H33" s="86" t="s">
        <v>3065</v>
      </c>
      <c r="I33" s="86" t="s">
        <v>2647</v>
      </c>
      <c r="J33" s="86" t="s">
        <v>6239</v>
      </c>
      <c r="K33" s="86" t="s">
        <v>2844</v>
      </c>
      <c r="L33" s="86" t="s">
        <v>1</v>
      </c>
      <c r="M33" s="86" t="s">
        <v>3066</v>
      </c>
      <c r="N33" s="86" t="s">
        <v>3067</v>
      </c>
      <c r="O33" s="86" t="s">
        <v>2019</v>
      </c>
      <c r="P33" s="87">
        <v>36770</v>
      </c>
      <c r="Q33" s="87">
        <v>401768</v>
      </c>
      <c r="R33" s="86" t="s">
        <v>2416</v>
      </c>
      <c r="S33" s="86" t="s">
        <v>84</v>
      </c>
      <c r="T33" s="86">
        <v>900378</v>
      </c>
      <c r="U33" s="86">
        <v>6414</v>
      </c>
      <c r="V33" s="86" t="s">
        <v>3069</v>
      </c>
      <c r="W33" s="86" t="s">
        <v>3070</v>
      </c>
      <c r="X33" s="86" t="s">
        <v>2576</v>
      </c>
      <c r="Y33" s="86" t="s">
        <v>1447</v>
      </c>
      <c r="Z33" s="86" t="s">
        <v>6240</v>
      </c>
      <c r="AB33" s="85" t="s">
        <v>2019</v>
      </c>
      <c r="AC33" s="85" t="str">
        <f t="shared" si="0"/>
        <v>AT26</v>
      </c>
      <c r="AD33" s="85" t="str">
        <f t="shared" si="1"/>
        <v xml:space="preserve"> 363</v>
      </c>
      <c r="AE33" s="85" t="str">
        <f t="shared" si="2"/>
        <v>3 60</v>
      </c>
      <c r="AF33" s="85" t="str">
        <f t="shared" si="3"/>
        <v>00 0</v>
      </c>
      <c r="AG33" s="85" t="str">
        <f t="shared" si="4"/>
        <v xml:space="preserve">251 </v>
      </c>
      <c r="AH33" s="85" t="str">
        <f t="shared" si="5"/>
        <v xml:space="preserve">AT26  363 3 60 00 0 251 </v>
      </c>
    </row>
    <row r="34" spans="1:34" ht="15" customHeight="1" x14ac:dyDescent="0.25">
      <c r="A34" s="86">
        <v>702028</v>
      </c>
      <c r="B34" s="86" t="s">
        <v>77</v>
      </c>
      <c r="C34" s="86" t="s">
        <v>1919</v>
      </c>
      <c r="D34" s="86" t="s">
        <v>1919</v>
      </c>
      <c r="E34" s="86">
        <v>70203</v>
      </c>
      <c r="F34" s="86">
        <v>6460</v>
      </c>
      <c r="G34" s="86" t="s">
        <v>1011</v>
      </c>
      <c r="H34" s="86" t="s">
        <v>2988</v>
      </c>
      <c r="I34" s="86" t="s">
        <v>2588</v>
      </c>
      <c r="J34" s="86" t="s">
        <v>6241</v>
      </c>
      <c r="K34" s="86" t="s">
        <v>2844</v>
      </c>
      <c r="L34" s="86" t="s">
        <v>1</v>
      </c>
      <c r="M34" s="86" t="s">
        <v>2991</v>
      </c>
      <c r="N34" s="86" t="s">
        <v>2990</v>
      </c>
      <c r="O34" s="86" t="s">
        <v>2033</v>
      </c>
      <c r="P34" s="87">
        <v>36770</v>
      </c>
      <c r="Q34" s="87">
        <v>401768</v>
      </c>
      <c r="R34" s="86" t="s">
        <v>2416</v>
      </c>
      <c r="S34" s="86" t="s">
        <v>1774</v>
      </c>
      <c r="T34" s="86">
        <v>401198</v>
      </c>
      <c r="U34" s="86">
        <v>6460</v>
      </c>
      <c r="V34" s="86" t="s">
        <v>1011</v>
      </c>
      <c r="W34" s="86" t="s">
        <v>2988</v>
      </c>
      <c r="X34" s="86" t="s">
        <v>2588</v>
      </c>
      <c r="Y34" s="86" t="s">
        <v>7228</v>
      </c>
      <c r="Z34" s="86" t="s">
        <v>6241</v>
      </c>
      <c r="AB34" s="85" t="s">
        <v>2033</v>
      </c>
      <c r="AC34" s="85" t="str">
        <f t="shared" si="0"/>
        <v>AT30</v>
      </c>
      <c r="AD34" s="85" t="str">
        <f t="shared" si="1"/>
        <v xml:space="preserve"> 205</v>
      </c>
      <c r="AE34" s="85" t="str">
        <f t="shared" si="2"/>
        <v>0 20</v>
      </c>
      <c r="AF34" s="85" t="str">
        <f t="shared" si="3"/>
        <v>00 0</v>
      </c>
      <c r="AG34" s="85" t="str">
        <f t="shared" si="4"/>
        <v xml:space="preserve">083 </v>
      </c>
      <c r="AH34" s="85" t="str">
        <f t="shared" si="5"/>
        <v xml:space="preserve">AT30  205 0 20 00 0 083 </v>
      </c>
    </row>
    <row r="35" spans="1:34" ht="15" customHeight="1" x14ac:dyDescent="0.25">
      <c r="A35" s="86">
        <v>702029</v>
      </c>
      <c r="B35" s="86" t="s">
        <v>59</v>
      </c>
      <c r="C35" s="86" t="s">
        <v>1919</v>
      </c>
      <c r="D35" s="86" t="s">
        <v>1919</v>
      </c>
      <c r="E35" s="86">
        <v>70220</v>
      </c>
      <c r="F35" s="86">
        <v>6450</v>
      </c>
      <c r="G35" s="86" t="s">
        <v>1019</v>
      </c>
      <c r="H35" s="86" t="s">
        <v>5654</v>
      </c>
      <c r="I35" s="86" t="s">
        <v>2411</v>
      </c>
      <c r="J35" s="86" t="s">
        <v>6242</v>
      </c>
      <c r="K35" s="86" t="s">
        <v>2844</v>
      </c>
      <c r="L35" s="86" t="s">
        <v>3</v>
      </c>
      <c r="M35" s="86" t="s">
        <v>5664</v>
      </c>
      <c r="N35" s="86" t="s">
        <v>5665</v>
      </c>
      <c r="O35" s="86" t="s">
        <v>2022</v>
      </c>
      <c r="P35" s="87">
        <v>36770</v>
      </c>
      <c r="Q35" s="87">
        <v>401768</v>
      </c>
      <c r="R35" s="86" t="s">
        <v>2416</v>
      </c>
      <c r="S35" s="86" t="s">
        <v>56</v>
      </c>
      <c r="T35" s="86">
        <v>970220</v>
      </c>
      <c r="U35" s="86">
        <v>6450</v>
      </c>
      <c r="V35" s="86" t="s">
        <v>1019</v>
      </c>
      <c r="W35" s="86" t="s">
        <v>3117</v>
      </c>
      <c r="X35" s="86" t="s">
        <v>2480</v>
      </c>
      <c r="Y35" s="86" t="s">
        <v>57</v>
      </c>
      <c r="Z35" s="86" t="s">
        <v>6243</v>
      </c>
      <c r="AB35" s="85" t="s">
        <v>2022</v>
      </c>
      <c r="AC35" s="85" t="str">
        <f t="shared" si="0"/>
        <v>AT77</v>
      </c>
      <c r="AD35" s="85" t="str">
        <f t="shared" si="1"/>
        <v xml:space="preserve"> 363</v>
      </c>
      <c r="AE35" s="85" t="str">
        <f t="shared" si="2"/>
        <v>2 40</v>
      </c>
      <c r="AF35" s="85" t="str">
        <f t="shared" si="3"/>
        <v>00 0</v>
      </c>
      <c r="AG35" s="85" t="str">
        <f t="shared" si="4"/>
        <v xml:space="preserve">027 </v>
      </c>
      <c r="AH35" s="85" t="str">
        <f t="shared" si="5"/>
        <v xml:space="preserve">AT77  363 2 40 00 0 027 </v>
      </c>
    </row>
    <row r="36" spans="1:34" ht="15" customHeight="1" x14ac:dyDescent="0.25">
      <c r="A36" s="86">
        <v>702030</v>
      </c>
      <c r="B36" s="86" t="s">
        <v>53</v>
      </c>
      <c r="C36" s="86" t="s">
        <v>1922</v>
      </c>
      <c r="D36" s="86" t="s">
        <v>1922</v>
      </c>
      <c r="E36" s="86">
        <v>70203</v>
      </c>
      <c r="F36" s="86">
        <v>6460</v>
      </c>
      <c r="G36" s="86" t="s">
        <v>1011</v>
      </c>
      <c r="H36" s="86" t="s">
        <v>2979</v>
      </c>
      <c r="I36" s="86" t="s">
        <v>2647</v>
      </c>
      <c r="J36" s="86" t="s">
        <v>6244</v>
      </c>
      <c r="K36" s="86" t="s">
        <v>2844</v>
      </c>
      <c r="L36" s="86" t="s">
        <v>1</v>
      </c>
      <c r="M36" s="86" t="s">
        <v>2980</v>
      </c>
      <c r="N36" s="86" t="s">
        <v>5878</v>
      </c>
      <c r="O36" s="86" t="s">
        <v>7229</v>
      </c>
      <c r="P36" s="87">
        <v>36770</v>
      </c>
      <c r="Q36" s="87">
        <v>401768</v>
      </c>
      <c r="R36" s="86" t="s">
        <v>2416</v>
      </c>
      <c r="S36" s="86" t="s">
        <v>5879</v>
      </c>
      <c r="T36" s="86">
        <v>404869</v>
      </c>
      <c r="U36" s="86">
        <v>6460</v>
      </c>
      <c r="V36" s="86" t="s">
        <v>1011</v>
      </c>
      <c r="W36" s="86" t="s">
        <v>2953</v>
      </c>
      <c r="X36" s="86" t="s">
        <v>2954</v>
      </c>
      <c r="Y36" s="86" t="s">
        <v>54</v>
      </c>
      <c r="Z36" s="86" t="s">
        <v>6245</v>
      </c>
      <c r="AB36" s="85" t="s">
        <v>7229</v>
      </c>
      <c r="AC36" s="85" t="str">
        <f t="shared" si="0"/>
        <v>AT76</v>
      </c>
      <c r="AD36" s="85" t="str">
        <f t="shared" si="1"/>
        <v xml:space="preserve"> 369</v>
      </c>
      <c r="AE36" s="85" t="str">
        <f t="shared" si="2"/>
        <v>9 00</v>
      </c>
      <c r="AF36" s="85" t="str">
        <f t="shared" si="3"/>
        <v>00 0</v>
      </c>
      <c r="AG36" s="85" t="str">
        <f t="shared" si="4"/>
        <v xml:space="preserve">633 </v>
      </c>
      <c r="AH36" s="85" t="str">
        <f t="shared" si="5"/>
        <v xml:space="preserve">AT76  369 9 00 00 0 633 </v>
      </c>
    </row>
    <row r="37" spans="1:34" ht="15" customHeight="1" x14ac:dyDescent="0.25">
      <c r="A37" s="86">
        <v>702031</v>
      </c>
      <c r="B37" s="86" t="s">
        <v>1690</v>
      </c>
      <c r="C37" s="86" t="s">
        <v>1919</v>
      </c>
      <c r="D37" s="86" t="s">
        <v>1919</v>
      </c>
      <c r="E37" s="86">
        <v>70215</v>
      </c>
      <c r="F37" s="86">
        <v>6421</v>
      </c>
      <c r="G37" s="86" t="s">
        <v>1020</v>
      </c>
      <c r="H37" s="86" t="s">
        <v>3037</v>
      </c>
      <c r="I37" s="86" t="s">
        <v>2727</v>
      </c>
      <c r="J37" s="86" t="s">
        <v>6246</v>
      </c>
      <c r="K37" s="86" t="s">
        <v>2844</v>
      </c>
      <c r="L37" s="86" t="s">
        <v>3</v>
      </c>
      <c r="M37" s="86" t="s">
        <v>3044</v>
      </c>
      <c r="N37" s="86" t="s">
        <v>5880</v>
      </c>
      <c r="O37" s="86" t="s">
        <v>2034</v>
      </c>
      <c r="P37" s="87">
        <v>36770</v>
      </c>
      <c r="Q37" s="87">
        <v>401768</v>
      </c>
      <c r="R37" s="86" t="s">
        <v>2416</v>
      </c>
      <c r="S37" s="86" t="s">
        <v>1942</v>
      </c>
      <c r="T37" s="86">
        <v>970215</v>
      </c>
      <c r="U37" s="86">
        <v>6421</v>
      </c>
      <c r="V37" s="86" t="s">
        <v>1020</v>
      </c>
      <c r="W37" s="86" t="s">
        <v>3037</v>
      </c>
      <c r="X37" s="86" t="s">
        <v>2509</v>
      </c>
      <c r="Y37" s="86" t="s">
        <v>1859</v>
      </c>
      <c r="Z37" s="86" t="s">
        <v>6247</v>
      </c>
      <c r="AB37" s="85" t="s">
        <v>2034</v>
      </c>
      <c r="AC37" s="85" t="str">
        <f t="shared" si="0"/>
        <v>AT29</v>
      </c>
      <c r="AD37" s="85" t="str">
        <f t="shared" si="1"/>
        <v xml:space="preserve"> 363</v>
      </c>
      <c r="AE37" s="85" t="str">
        <f t="shared" si="2"/>
        <v>3 60</v>
      </c>
      <c r="AF37" s="85" t="str">
        <f t="shared" si="3"/>
        <v>00 0</v>
      </c>
      <c r="AG37" s="85" t="str">
        <f t="shared" si="4"/>
        <v xml:space="preserve">270 </v>
      </c>
      <c r="AH37" s="85" t="str">
        <f t="shared" si="5"/>
        <v xml:space="preserve">AT29  363 3 60 00 0 270 </v>
      </c>
    </row>
    <row r="38" spans="1:34" ht="15" customHeight="1" x14ac:dyDescent="0.25">
      <c r="A38" s="86">
        <v>702032</v>
      </c>
      <c r="B38" s="86" t="s">
        <v>1538</v>
      </c>
      <c r="C38" s="86" t="s">
        <v>1919</v>
      </c>
      <c r="D38" s="86" t="s">
        <v>1919</v>
      </c>
      <c r="E38" s="86">
        <v>70209</v>
      </c>
      <c r="F38" s="86">
        <v>6414</v>
      </c>
      <c r="G38" s="86" t="s">
        <v>3065</v>
      </c>
      <c r="H38" s="86" t="s">
        <v>3065</v>
      </c>
      <c r="I38" s="86" t="s">
        <v>2647</v>
      </c>
      <c r="J38" s="86" t="s">
        <v>6239</v>
      </c>
      <c r="K38" s="86" t="s">
        <v>2844</v>
      </c>
      <c r="L38" s="86" t="s">
        <v>1</v>
      </c>
      <c r="M38" s="86" t="s">
        <v>3074</v>
      </c>
      <c r="N38" s="86"/>
      <c r="O38" s="86" t="s">
        <v>2025</v>
      </c>
      <c r="P38" s="87">
        <v>36770</v>
      </c>
      <c r="Q38" s="87">
        <v>401768</v>
      </c>
      <c r="R38" s="86" t="s">
        <v>2416</v>
      </c>
      <c r="S38" s="86" t="s">
        <v>1775</v>
      </c>
      <c r="T38" s="86">
        <v>405424</v>
      </c>
      <c r="U38" s="86">
        <v>6414</v>
      </c>
      <c r="V38" s="86" t="s">
        <v>3065</v>
      </c>
      <c r="W38" s="86" t="s">
        <v>3065</v>
      </c>
      <c r="X38" s="86" t="s">
        <v>2647</v>
      </c>
      <c r="Y38" s="86" t="s">
        <v>916</v>
      </c>
      <c r="Z38" s="86" t="s">
        <v>6239</v>
      </c>
      <c r="AB38" s="85" t="s">
        <v>2025</v>
      </c>
      <c r="AC38" s="85" t="str">
        <f t="shared" si="0"/>
        <v>AT70</v>
      </c>
      <c r="AD38" s="85" t="str">
        <f t="shared" si="1"/>
        <v xml:space="preserve"> 205</v>
      </c>
      <c r="AE38" s="85" t="str">
        <f t="shared" si="2"/>
        <v>0 20</v>
      </c>
      <c r="AF38" s="85" t="str">
        <f t="shared" si="3"/>
        <v>00 0</v>
      </c>
      <c r="AG38" s="85" t="str">
        <f t="shared" si="4"/>
        <v xml:space="preserve">084 </v>
      </c>
      <c r="AH38" s="85" t="str">
        <f t="shared" si="5"/>
        <v xml:space="preserve">AT70  205 0 20 00 0 084 </v>
      </c>
    </row>
    <row r="39" spans="1:34" ht="15" customHeight="1" x14ac:dyDescent="0.25">
      <c r="A39" s="86">
        <v>703063</v>
      </c>
      <c r="B39" s="86" t="s">
        <v>3547</v>
      </c>
      <c r="C39" s="86" t="s">
        <v>1922</v>
      </c>
      <c r="D39" s="86" t="s">
        <v>1922</v>
      </c>
      <c r="E39" s="86">
        <v>70354</v>
      </c>
      <c r="F39" s="86">
        <v>6060</v>
      </c>
      <c r="G39" s="86" t="s">
        <v>3509</v>
      </c>
      <c r="H39" s="86" t="s">
        <v>3543</v>
      </c>
      <c r="I39" s="86" t="s">
        <v>3544</v>
      </c>
      <c r="J39" s="86" t="s">
        <v>6248</v>
      </c>
      <c r="K39" s="86" t="s">
        <v>3166</v>
      </c>
      <c r="L39" s="86" t="s">
        <v>1</v>
      </c>
      <c r="M39" s="86" t="s">
        <v>3548</v>
      </c>
      <c r="N39" s="86"/>
      <c r="O39" s="86" t="s">
        <v>1974</v>
      </c>
      <c r="P39" s="87">
        <v>36770</v>
      </c>
      <c r="Q39" s="87">
        <v>401768</v>
      </c>
      <c r="R39" s="86" t="s">
        <v>2416</v>
      </c>
      <c r="S39" s="86" t="s">
        <v>1746</v>
      </c>
      <c r="T39" s="86">
        <v>400101</v>
      </c>
      <c r="U39" s="86">
        <v>6020</v>
      </c>
      <c r="V39" s="86" t="s">
        <v>1009</v>
      </c>
      <c r="W39" s="86" t="s">
        <v>5875</v>
      </c>
      <c r="X39" s="86" t="s">
        <v>2509</v>
      </c>
      <c r="Y39" s="86" t="s">
        <v>5</v>
      </c>
      <c r="Z39" s="86" t="s">
        <v>6231</v>
      </c>
      <c r="AB39" s="85" t="s">
        <v>1974</v>
      </c>
      <c r="AC39" s="85" t="str">
        <f t="shared" si="0"/>
        <v>AT98</v>
      </c>
      <c r="AD39" s="85" t="str">
        <f t="shared" si="1"/>
        <v xml:space="preserve"> 205</v>
      </c>
      <c r="AE39" s="85" t="str">
        <f t="shared" si="2"/>
        <v>0 30</v>
      </c>
      <c r="AF39" s="85" t="str">
        <f t="shared" si="3"/>
        <v>33 0</v>
      </c>
      <c r="AG39" s="85" t="str">
        <f t="shared" si="4"/>
        <v xml:space="preserve">224 </v>
      </c>
      <c r="AH39" s="85" t="str">
        <f t="shared" si="5"/>
        <v xml:space="preserve">AT98  205 0 30 33 0 224 </v>
      </c>
    </row>
    <row r="40" spans="1:34" ht="15" customHeight="1" x14ac:dyDescent="0.25">
      <c r="A40" s="86">
        <v>703064</v>
      </c>
      <c r="B40" s="86" t="s">
        <v>5403</v>
      </c>
      <c r="C40" s="86" t="s">
        <v>1919</v>
      </c>
      <c r="D40" s="86" t="s">
        <v>7226</v>
      </c>
      <c r="E40" s="86">
        <v>70354</v>
      </c>
      <c r="F40" s="86">
        <v>6060</v>
      </c>
      <c r="G40" s="86" t="s">
        <v>3509</v>
      </c>
      <c r="H40" s="86" t="s">
        <v>5404</v>
      </c>
      <c r="I40" s="86" t="s">
        <v>2499</v>
      </c>
      <c r="J40" s="86" t="s">
        <v>6249</v>
      </c>
      <c r="K40" s="86" t="s">
        <v>3166</v>
      </c>
      <c r="L40" s="86" t="s">
        <v>1</v>
      </c>
      <c r="M40" s="86" t="s">
        <v>5405</v>
      </c>
      <c r="N40" s="86"/>
      <c r="O40" s="86" t="s">
        <v>1974</v>
      </c>
      <c r="P40" s="87">
        <v>36770</v>
      </c>
      <c r="Q40" s="87">
        <v>401768</v>
      </c>
      <c r="R40" s="86" t="s">
        <v>2416</v>
      </c>
      <c r="S40" s="86" t="s">
        <v>1746</v>
      </c>
      <c r="T40" s="86">
        <v>400101</v>
      </c>
      <c r="U40" s="86">
        <v>6020</v>
      </c>
      <c r="V40" s="86" t="s">
        <v>1009</v>
      </c>
      <c r="W40" s="86" t="s">
        <v>5875</v>
      </c>
      <c r="X40" s="86" t="s">
        <v>2509</v>
      </c>
      <c r="Y40" s="86" t="s">
        <v>5</v>
      </c>
      <c r="Z40" s="86" t="s">
        <v>6231</v>
      </c>
      <c r="AB40" s="85" t="s">
        <v>1974</v>
      </c>
      <c r="AC40" s="85" t="str">
        <f t="shared" si="0"/>
        <v>AT98</v>
      </c>
      <c r="AD40" s="85" t="str">
        <f t="shared" si="1"/>
        <v xml:space="preserve"> 205</v>
      </c>
      <c r="AE40" s="85" t="str">
        <f t="shared" si="2"/>
        <v>0 30</v>
      </c>
      <c r="AF40" s="85" t="str">
        <f t="shared" si="3"/>
        <v>33 0</v>
      </c>
      <c r="AG40" s="85" t="str">
        <f t="shared" si="4"/>
        <v xml:space="preserve">224 </v>
      </c>
      <c r="AH40" s="85" t="str">
        <f t="shared" si="5"/>
        <v xml:space="preserve">AT98  205 0 30 33 0 224 </v>
      </c>
    </row>
    <row r="41" spans="1:34" ht="15" customHeight="1" x14ac:dyDescent="0.25">
      <c r="A41" s="86">
        <v>707009</v>
      </c>
      <c r="B41" s="86" t="s">
        <v>5842</v>
      </c>
      <c r="C41" s="86" t="s">
        <v>2746</v>
      </c>
      <c r="D41" s="86" t="s">
        <v>2746</v>
      </c>
      <c r="E41" s="86">
        <v>70716</v>
      </c>
      <c r="F41" s="86">
        <v>9900</v>
      </c>
      <c r="G41" s="86" t="s">
        <v>1134</v>
      </c>
      <c r="H41" s="86" t="s">
        <v>4504</v>
      </c>
      <c r="I41" s="86" t="s">
        <v>2647</v>
      </c>
      <c r="J41" s="86" t="s">
        <v>6250</v>
      </c>
      <c r="K41" s="86" t="s">
        <v>4428</v>
      </c>
      <c r="L41" s="86" t="s">
        <v>1</v>
      </c>
      <c r="M41" s="86" t="s">
        <v>4545</v>
      </c>
      <c r="N41" s="86" t="s">
        <v>4503</v>
      </c>
      <c r="O41" s="86" t="s">
        <v>5739</v>
      </c>
      <c r="P41" s="87">
        <v>36770</v>
      </c>
      <c r="Q41" s="87">
        <v>401768</v>
      </c>
      <c r="R41" s="86" t="s">
        <v>2416</v>
      </c>
      <c r="S41" s="86" t="s">
        <v>1836</v>
      </c>
      <c r="T41" s="86">
        <v>400154</v>
      </c>
      <c r="U41" s="86">
        <v>9900</v>
      </c>
      <c r="V41" s="86" t="s">
        <v>1134</v>
      </c>
      <c r="W41" s="86" t="s">
        <v>4504</v>
      </c>
      <c r="X41" s="86" t="s">
        <v>2647</v>
      </c>
      <c r="Y41" s="86" t="s">
        <v>540</v>
      </c>
      <c r="Z41" s="86" t="s">
        <v>6250</v>
      </c>
      <c r="AB41" s="85" t="s">
        <v>5739</v>
      </c>
      <c r="AC41" s="85" t="str">
        <f t="shared" si="0"/>
        <v xml:space="preserve">    </v>
      </c>
      <c r="AD41" s="85" t="str">
        <f t="shared" si="1"/>
        <v/>
      </c>
      <c r="AE41" s="85" t="str">
        <f t="shared" si="2"/>
        <v/>
      </c>
      <c r="AF41" s="85" t="str">
        <f t="shared" si="3"/>
        <v/>
      </c>
      <c r="AG41" s="85" t="str">
        <f t="shared" si="4"/>
        <v/>
      </c>
      <c r="AH41" s="85" t="str">
        <f t="shared" si="5"/>
        <v xml:space="preserve">        </v>
      </c>
    </row>
    <row r="42" spans="1:34" ht="15" customHeight="1" x14ac:dyDescent="0.25">
      <c r="A42" s="86">
        <v>707010</v>
      </c>
      <c r="B42" s="86" t="s">
        <v>1623</v>
      </c>
      <c r="C42" s="86" t="s">
        <v>1919</v>
      </c>
      <c r="D42" s="86" t="s">
        <v>1919</v>
      </c>
      <c r="E42" s="86">
        <v>70717</v>
      </c>
      <c r="F42" s="86">
        <v>9971</v>
      </c>
      <c r="G42" s="86" t="s">
        <v>4562</v>
      </c>
      <c r="H42" s="86" t="s">
        <v>4569</v>
      </c>
      <c r="I42" s="86" t="s">
        <v>2457</v>
      </c>
      <c r="J42" s="86" t="s">
        <v>6251</v>
      </c>
      <c r="K42" s="86" t="s">
        <v>4428</v>
      </c>
      <c r="L42" s="86" t="s">
        <v>1</v>
      </c>
      <c r="M42" s="86" t="s">
        <v>4570</v>
      </c>
      <c r="N42" s="86" t="s">
        <v>4571</v>
      </c>
      <c r="O42" s="86" t="s">
        <v>2261</v>
      </c>
      <c r="P42" s="87">
        <v>36770</v>
      </c>
      <c r="Q42" s="87">
        <v>401768</v>
      </c>
      <c r="R42" s="86" t="s">
        <v>2416</v>
      </c>
      <c r="S42" s="86" t="s">
        <v>1836</v>
      </c>
      <c r="T42" s="86">
        <v>400154</v>
      </c>
      <c r="U42" s="86">
        <v>9900</v>
      </c>
      <c r="V42" s="86" t="s">
        <v>1134</v>
      </c>
      <c r="W42" s="86" t="s">
        <v>4504</v>
      </c>
      <c r="X42" s="86" t="s">
        <v>2647</v>
      </c>
      <c r="Y42" s="86" t="s">
        <v>540</v>
      </c>
      <c r="Z42" s="86" t="s">
        <v>6250</v>
      </c>
      <c r="AB42" s="85" t="s">
        <v>2261</v>
      </c>
      <c r="AC42" s="85" t="str">
        <f t="shared" si="0"/>
        <v>AT14</v>
      </c>
      <c r="AD42" s="85" t="str">
        <f t="shared" si="1"/>
        <v xml:space="preserve"> 360</v>
      </c>
      <c r="AE42" s="85" t="str">
        <f t="shared" si="2"/>
        <v>0 00</v>
      </c>
      <c r="AF42" s="85" t="str">
        <f t="shared" si="3"/>
        <v>00 0</v>
      </c>
      <c r="AG42" s="85" t="str">
        <f t="shared" si="4"/>
        <v xml:space="preserve">922 </v>
      </c>
      <c r="AH42" s="85" t="str">
        <f t="shared" si="5"/>
        <v xml:space="preserve">AT14  360 0 00 00 0 922 </v>
      </c>
    </row>
    <row r="43" spans="1:34" ht="15" customHeight="1" x14ac:dyDescent="0.25">
      <c r="A43" s="86">
        <v>707011</v>
      </c>
      <c r="B43" s="86" t="s">
        <v>1635</v>
      </c>
      <c r="C43" s="86" t="s">
        <v>1919</v>
      </c>
      <c r="D43" s="86" t="s">
        <v>1919</v>
      </c>
      <c r="E43" s="86">
        <v>70719</v>
      </c>
      <c r="F43" s="86">
        <v>9990</v>
      </c>
      <c r="G43" s="86" t="s">
        <v>4633</v>
      </c>
      <c r="H43" s="86" t="s">
        <v>4592</v>
      </c>
      <c r="I43" s="86" t="s">
        <v>2576</v>
      </c>
      <c r="J43" s="86" t="s">
        <v>6252</v>
      </c>
      <c r="K43" s="86" t="s">
        <v>4428</v>
      </c>
      <c r="L43" s="86" t="s">
        <v>1</v>
      </c>
      <c r="M43" s="86" t="s">
        <v>4636</v>
      </c>
      <c r="N43" s="86" t="s">
        <v>4635</v>
      </c>
      <c r="O43" s="86" t="s">
        <v>2261</v>
      </c>
      <c r="P43" s="87">
        <v>36770</v>
      </c>
      <c r="Q43" s="87">
        <v>401768</v>
      </c>
      <c r="R43" s="86" t="s">
        <v>2416</v>
      </c>
      <c r="S43" s="86" t="s">
        <v>1836</v>
      </c>
      <c r="T43" s="86">
        <v>400154</v>
      </c>
      <c r="U43" s="86">
        <v>9900</v>
      </c>
      <c r="V43" s="86" t="s">
        <v>1134</v>
      </c>
      <c r="W43" s="86" t="s">
        <v>4504</v>
      </c>
      <c r="X43" s="86" t="s">
        <v>2647</v>
      </c>
      <c r="Y43" s="86" t="s">
        <v>540</v>
      </c>
      <c r="Z43" s="86" t="s">
        <v>6250</v>
      </c>
      <c r="AB43" s="85" t="s">
        <v>2261</v>
      </c>
      <c r="AC43" s="85" t="str">
        <f t="shared" si="0"/>
        <v>AT14</v>
      </c>
      <c r="AD43" s="85" t="str">
        <f t="shared" si="1"/>
        <v xml:space="preserve"> 360</v>
      </c>
      <c r="AE43" s="85" t="str">
        <f t="shared" si="2"/>
        <v>0 00</v>
      </c>
      <c r="AF43" s="85" t="str">
        <f t="shared" si="3"/>
        <v>00 0</v>
      </c>
      <c r="AG43" s="85" t="str">
        <f t="shared" si="4"/>
        <v xml:space="preserve">922 </v>
      </c>
      <c r="AH43" s="85" t="str">
        <f t="shared" si="5"/>
        <v xml:space="preserve">AT14  360 0 00 00 0 922 </v>
      </c>
    </row>
    <row r="44" spans="1:34" ht="15" customHeight="1" x14ac:dyDescent="0.25">
      <c r="A44" s="86">
        <v>707012</v>
      </c>
      <c r="B44" s="86" t="s">
        <v>1542</v>
      </c>
      <c r="C44" s="86" t="s">
        <v>1919</v>
      </c>
      <c r="D44" s="86" t="s">
        <v>1919</v>
      </c>
      <c r="E44" s="86">
        <v>70728</v>
      </c>
      <c r="F44" s="86">
        <v>9920</v>
      </c>
      <c r="G44" s="86" t="s">
        <v>1133</v>
      </c>
      <c r="H44" s="86" t="s">
        <v>1133</v>
      </c>
      <c r="I44" s="86" t="s">
        <v>5276</v>
      </c>
      <c r="J44" s="86" t="s">
        <v>6253</v>
      </c>
      <c r="K44" s="86" t="s">
        <v>4428</v>
      </c>
      <c r="L44" s="86" t="s">
        <v>1</v>
      </c>
      <c r="M44" s="86" t="s">
        <v>5283</v>
      </c>
      <c r="N44" s="86" t="s">
        <v>5282</v>
      </c>
      <c r="O44" s="86" t="s">
        <v>2261</v>
      </c>
      <c r="P44" s="87">
        <v>36770</v>
      </c>
      <c r="Q44" s="87">
        <v>401768</v>
      </c>
      <c r="R44" s="86" t="s">
        <v>2416</v>
      </c>
      <c r="S44" s="86" t="s">
        <v>1836</v>
      </c>
      <c r="T44" s="86">
        <v>400154</v>
      </c>
      <c r="U44" s="86">
        <v>9900</v>
      </c>
      <c r="V44" s="86" t="s">
        <v>1134</v>
      </c>
      <c r="W44" s="86" t="s">
        <v>4504</v>
      </c>
      <c r="X44" s="86" t="s">
        <v>2647</v>
      </c>
      <c r="Y44" s="86" t="s">
        <v>540</v>
      </c>
      <c r="Z44" s="86" t="s">
        <v>6250</v>
      </c>
      <c r="AB44" s="85" t="s">
        <v>2261</v>
      </c>
      <c r="AC44" s="85" t="str">
        <f t="shared" si="0"/>
        <v>AT14</v>
      </c>
      <c r="AD44" s="85" t="str">
        <f t="shared" si="1"/>
        <v xml:space="preserve"> 360</v>
      </c>
      <c r="AE44" s="85" t="str">
        <f t="shared" si="2"/>
        <v>0 00</v>
      </c>
      <c r="AF44" s="85" t="str">
        <f t="shared" si="3"/>
        <v>00 0</v>
      </c>
      <c r="AG44" s="85" t="str">
        <f t="shared" si="4"/>
        <v xml:space="preserve">922 </v>
      </c>
      <c r="AH44" s="85" t="str">
        <f t="shared" si="5"/>
        <v xml:space="preserve">AT14  360 0 00 00 0 922 </v>
      </c>
    </row>
    <row r="45" spans="1:34" ht="15" customHeight="1" x14ac:dyDescent="0.25">
      <c r="A45" s="86">
        <v>707014</v>
      </c>
      <c r="B45" s="86" t="s">
        <v>4505</v>
      </c>
      <c r="C45" s="86" t="s">
        <v>1919</v>
      </c>
      <c r="D45" s="86" t="s">
        <v>1919</v>
      </c>
      <c r="E45" s="86">
        <v>70712</v>
      </c>
      <c r="F45" s="86">
        <v>9981</v>
      </c>
      <c r="G45" s="86" t="s">
        <v>4501</v>
      </c>
      <c r="H45" s="86" t="s">
        <v>4501</v>
      </c>
      <c r="I45" s="86" t="s">
        <v>2877</v>
      </c>
      <c r="J45" s="86" t="s">
        <v>6254</v>
      </c>
      <c r="K45" s="86" t="s">
        <v>4428</v>
      </c>
      <c r="L45" s="86" t="s">
        <v>1</v>
      </c>
      <c r="M45" s="86" t="s">
        <v>4502</v>
      </c>
      <c r="N45" s="86" t="s">
        <v>4506</v>
      </c>
      <c r="O45" s="86" t="s">
        <v>2261</v>
      </c>
      <c r="P45" s="87">
        <v>44081</v>
      </c>
      <c r="Q45" s="87">
        <v>401768</v>
      </c>
      <c r="R45" s="86" t="s">
        <v>2416</v>
      </c>
      <c r="S45" s="86" t="s">
        <v>1836</v>
      </c>
      <c r="T45" s="86">
        <v>400154</v>
      </c>
      <c r="U45" s="86">
        <v>9900</v>
      </c>
      <c r="V45" s="86" t="s">
        <v>1134</v>
      </c>
      <c r="W45" s="86" t="s">
        <v>4504</v>
      </c>
      <c r="X45" s="86" t="s">
        <v>2647</v>
      </c>
      <c r="Y45" s="86" t="s">
        <v>540</v>
      </c>
      <c r="Z45" s="86" t="s">
        <v>6250</v>
      </c>
      <c r="AB45" s="85" t="s">
        <v>2261</v>
      </c>
      <c r="AC45" s="85" t="str">
        <f t="shared" si="0"/>
        <v>AT14</v>
      </c>
      <c r="AD45" s="85" t="str">
        <f t="shared" si="1"/>
        <v xml:space="preserve"> 360</v>
      </c>
      <c r="AE45" s="85" t="str">
        <f t="shared" si="2"/>
        <v>0 00</v>
      </c>
      <c r="AF45" s="85" t="str">
        <f t="shared" si="3"/>
        <v>00 0</v>
      </c>
      <c r="AG45" s="85" t="str">
        <f t="shared" si="4"/>
        <v xml:space="preserve">922 </v>
      </c>
      <c r="AH45" s="85" t="str">
        <f t="shared" si="5"/>
        <v xml:space="preserve">AT14  360 0 00 00 0 922 </v>
      </c>
    </row>
    <row r="46" spans="1:34" ht="15" customHeight="1" x14ac:dyDescent="0.25">
      <c r="A46" s="86">
        <v>701009</v>
      </c>
      <c r="B46" s="86" t="s">
        <v>5769</v>
      </c>
      <c r="C46" s="86" t="s">
        <v>2746</v>
      </c>
      <c r="D46" s="86" t="s">
        <v>2746</v>
      </c>
      <c r="E46" s="86">
        <v>70101</v>
      </c>
      <c r="F46" s="86">
        <v>6020</v>
      </c>
      <c r="G46" s="86" t="s">
        <v>2426</v>
      </c>
      <c r="H46" s="86" t="s">
        <v>2909</v>
      </c>
      <c r="I46" s="86" t="s">
        <v>2435</v>
      </c>
      <c r="J46" s="86" t="s">
        <v>6255</v>
      </c>
      <c r="K46" s="86" t="s">
        <v>2412</v>
      </c>
      <c r="L46" s="86" t="s">
        <v>1</v>
      </c>
      <c r="M46" s="86" t="s">
        <v>2913</v>
      </c>
      <c r="N46" s="86" t="s">
        <v>2914</v>
      </c>
      <c r="O46" s="86" t="s">
        <v>5739</v>
      </c>
      <c r="P46" s="87">
        <v>36770</v>
      </c>
      <c r="Q46" s="87">
        <v>401768</v>
      </c>
      <c r="R46" s="86" t="s">
        <v>2416</v>
      </c>
      <c r="S46" s="86" t="s">
        <v>2915</v>
      </c>
      <c r="T46" s="86"/>
      <c r="U46" s="86">
        <v>6020</v>
      </c>
      <c r="V46" s="86" t="s">
        <v>2426</v>
      </c>
      <c r="W46" s="86" t="s">
        <v>2909</v>
      </c>
      <c r="X46" s="86" t="s">
        <v>2499</v>
      </c>
      <c r="Y46" s="107"/>
      <c r="Z46" s="86" t="s">
        <v>6256</v>
      </c>
      <c r="AB46" s="85" t="s">
        <v>5739</v>
      </c>
      <c r="AC46" s="85" t="str">
        <f t="shared" si="0"/>
        <v xml:space="preserve">    </v>
      </c>
      <c r="AD46" s="85" t="str">
        <f t="shared" si="1"/>
        <v/>
      </c>
      <c r="AE46" s="85" t="str">
        <f t="shared" si="2"/>
        <v/>
      </c>
      <c r="AF46" s="85" t="str">
        <f t="shared" si="3"/>
        <v/>
      </c>
      <c r="AG46" s="85" t="str">
        <f t="shared" si="4"/>
        <v/>
      </c>
      <c r="AH46" s="85" t="str">
        <f t="shared" si="5"/>
        <v xml:space="preserve">        </v>
      </c>
    </row>
    <row r="47" spans="1:34" ht="15" customHeight="1" x14ac:dyDescent="0.25">
      <c r="A47" s="86">
        <v>701023</v>
      </c>
      <c r="B47" s="86" t="s">
        <v>1471</v>
      </c>
      <c r="C47" s="86" t="s">
        <v>1919</v>
      </c>
      <c r="D47" s="86" t="s">
        <v>1919</v>
      </c>
      <c r="E47" s="86">
        <v>70101</v>
      </c>
      <c r="F47" s="86">
        <v>6020</v>
      </c>
      <c r="G47" s="86" t="s">
        <v>2419</v>
      </c>
      <c r="H47" s="86" t="s">
        <v>2714</v>
      </c>
      <c r="I47" s="86" t="s">
        <v>2485</v>
      </c>
      <c r="J47" s="86" t="s">
        <v>6257</v>
      </c>
      <c r="K47" s="86" t="s">
        <v>2412</v>
      </c>
      <c r="L47" s="86" t="s">
        <v>1</v>
      </c>
      <c r="M47" s="86" t="s">
        <v>2715</v>
      </c>
      <c r="N47" s="86" t="s">
        <v>2716</v>
      </c>
      <c r="O47" s="86" t="s">
        <v>1979</v>
      </c>
      <c r="P47" s="87">
        <v>36770</v>
      </c>
      <c r="Q47" s="87">
        <v>401768</v>
      </c>
      <c r="R47" s="86" t="s">
        <v>2416</v>
      </c>
      <c r="S47" s="86" t="s">
        <v>1923</v>
      </c>
      <c r="T47" s="86">
        <v>403490</v>
      </c>
      <c r="U47" s="86">
        <v>6020</v>
      </c>
      <c r="V47" s="86" t="s">
        <v>1009</v>
      </c>
      <c r="W47" s="86" t="s">
        <v>2714</v>
      </c>
      <c r="X47" s="86" t="s">
        <v>2485</v>
      </c>
      <c r="Y47" s="86" t="s">
        <v>12</v>
      </c>
      <c r="Z47" s="86" t="s">
        <v>6258</v>
      </c>
      <c r="AB47" s="85" t="s">
        <v>1979</v>
      </c>
      <c r="AC47" s="85" t="str">
        <f t="shared" si="0"/>
        <v>AT51</v>
      </c>
      <c r="AD47" s="85" t="str">
        <f t="shared" si="1"/>
        <v xml:space="preserve"> 205</v>
      </c>
      <c r="AE47" s="85" t="str">
        <f t="shared" si="2"/>
        <v>0 30</v>
      </c>
      <c r="AF47" s="85" t="str">
        <f t="shared" si="3"/>
        <v>00 0</v>
      </c>
      <c r="AG47" s="85" t="str">
        <f t="shared" si="4"/>
        <v xml:space="preserve">020 </v>
      </c>
      <c r="AH47" s="85" t="str">
        <f t="shared" si="5"/>
        <v xml:space="preserve">AT51  205 0 30 00 0 020 </v>
      </c>
    </row>
    <row r="48" spans="1:34" ht="15" customHeight="1" x14ac:dyDescent="0.25">
      <c r="A48" s="86">
        <v>701024</v>
      </c>
      <c r="B48" s="86" t="s">
        <v>1541</v>
      </c>
      <c r="C48" s="86" t="s">
        <v>1919</v>
      </c>
      <c r="D48" s="86" t="s">
        <v>1919</v>
      </c>
      <c r="E48" s="86">
        <v>70101</v>
      </c>
      <c r="F48" s="86">
        <v>6020</v>
      </c>
      <c r="G48" s="86" t="s">
        <v>1009</v>
      </c>
      <c r="H48" s="86" t="s">
        <v>2639</v>
      </c>
      <c r="I48" s="86" t="s">
        <v>2560</v>
      </c>
      <c r="J48" s="86" t="s">
        <v>6259</v>
      </c>
      <c r="K48" s="86" t="s">
        <v>2412</v>
      </c>
      <c r="L48" s="86" t="s">
        <v>1</v>
      </c>
      <c r="M48" s="86" t="s">
        <v>2645</v>
      </c>
      <c r="N48" s="86" t="s">
        <v>2641</v>
      </c>
      <c r="O48" s="86" t="s">
        <v>1980</v>
      </c>
      <c r="P48" s="87">
        <v>36770</v>
      </c>
      <c r="Q48" s="87">
        <v>401768</v>
      </c>
      <c r="R48" s="86" t="s">
        <v>2416</v>
      </c>
      <c r="S48" s="86" t="s">
        <v>1748</v>
      </c>
      <c r="T48" s="86">
        <v>900190</v>
      </c>
      <c r="U48" s="86">
        <v>6063</v>
      </c>
      <c r="V48" s="86" t="s">
        <v>1056</v>
      </c>
      <c r="W48" s="86" t="s">
        <v>2643</v>
      </c>
      <c r="X48" s="86" t="s">
        <v>2644</v>
      </c>
      <c r="Y48" s="86" t="s">
        <v>1334</v>
      </c>
      <c r="Z48" s="86" t="s">
        <v>6260</v>
      </c>
      <c r="AB48" s="85" t="s">
        <v>1980</v>
      </c>
      <c r="AC48" s="85" t="str">
        <f t="shared" si="0"/>
        <v>AT03</v>
      </c>
      <c r="AD48" s="85" t="str">
        <f t="shared" si="1"/>
        <v xml:space="preserve"> 205</v>
      </c>
      <c r="AE48" s="85" t="str">
        <f t="shared" si="2"/>
        <v>0 30</v>
      </c>
      <c r="AF48" s="85" t="str">
        <f t="shared" si="3"/>
        <v>00 0</v>
      </c>
      <c r="AG48" s="85" t="str">
        <f t="shared" si="4"/>
        <v xml:space="preserve">020 </v>
      </c>
      <c r="AH48" s="85" t="str">
        <f t="shared" si="5"/>
        <v xml:space="preserve">AT03  205 0 30 00 0 020 </v>
      </c>
    </row>
    <row r="49" spans="1:34" ht="15" customHeight="1" x14ac:dyDescent="0.25">
      <c r="A49" s="86">
        <v>701022</v>
      </c>
      <c r="B49" s="86" t="s">
        <v>5407</v>
      </c>
      <c r="C49" s="86" t="s">
        <v>2708</v>
      </c>
      <c r="D49" s="86" t="s">
        <v>2708</v>
      </c>
      <c r="E49" s="86">
        <v>70101</v>
      </c>
      <c r="F49" s="86">
        <v>6020</v>
      </c>
      <c r="G49" s="86" t="s">
        <v>2468</v>
      </c>
      <c r="H49" s="86" t="s">
        <v>5408</v>
      </c>
      <c r="I49" s="86" t="s">
        <v>2522</v>
      </c>
      <c r="J49" s="86" t="s">
        <v>6261</v>
      </c>
      <c r="K49" s="86" t="s">
        <v>2412</v>
      </c>
      <c r="L49" s="86" t="s">
        <v>3</v>
      </c>
      <c r="M49" s="86" t="s">
        <v>5409</v>
      </c>
      <c r="N49" s="86" t="s">
        <v>5410</v>
      </c>
      <c r="O49" s="86" t="s">
        <v>5739</v>
      </c>
      <c r="P49" s="87">
        <v>36770</v>
      </c>
      <c r="Q49" s="87">
        <v>44530</v>
      </c>
      <c r="R49" s="86" t="s">
        <v>2592</v>
      </c>
      <c r="S49" s="86" t="s">
        <v>1746</v>
      </c>
      <c r="T49" s="86">
        <v>400101</v>
      </c>
      <c r="U49" s="86">
        <v>6020</v>
      </c>
      <c r="V49" s="86" t="s">
        <v>1009</v>
      </c>
      <c r="W49" s="86" t="s">
        <v>5875</v>
      </c>
      <c r="X49" s="86" t="s">
        <v>2509</v>
      </c>
      <c r="Y49" s="86" t="s">
        <v>5</v>
      </c>
      <c r="Z49" s="86" t="s">
        <v>6231</v>
      </c>
      <c r="AB49" s="85" t="s">
        <v>5739</v>
      </c>
      <c r="AC49" s="85" t="str">
        <f t="shared" si="0"/>
        <v xml:space="preserve">    </v>
      </c>
      <c r="AD49" s="85" t="str">
        <f t="shared" si="1"/>
        <v/>
      </c>
      <c r="AE49" s="85" t="str">
        <f t="shared" si="2"/>
        <v/>
      </c>
      <c r="AF49" s="85" t="str">
        <f t="shared" si="3"/>
        <v/>
      </c>
      <c r="AG49" s="85" t="str">
        <f t="shared" si="4"/>
        <v/>
      </c>
      <c r="AH49" s="85" t="str">
        <f t="shared" si="5"/>
        <v xml:space="preserve">        </v>
      </c>
    </row>
    <row r="50" spans="1:34" ht="15" customHeight="1" x14ac:dyDescent="0.25">
      <c r="A50" s="86">
        <v>701025</v>
      </c>
      <c r="B50" s="86" t="s">
        <v>1335</v>
      </c>
      <c r="C50" s="86" t="s">
        <v>1919</v>
      </c>
      <c r="D50" s="86" t="s">
        <v>1919</v>
      </c>
      <c r="E50" s="86">
        <v>70101</v>
      </c>
      <c r="F50" s="86">
        <v>6020</v>
      </c>
      <c r="G50" s="86" t="s">
        <v>2502</v>
      </c>
      <c r="H50" s="86" t="s">
        <v>2417</v>
      </c>
      <c r="I50" s="86" t="s">
        <v>2693</v>
      </c>
      <c r="J50" s="86" t="s">
        <v>6233</v>
      </c>
      <c r="K50" s="86" t="s">
        <v>2412</v>
      </c>
      <c r="L50" s="86" t="s">
        <v>1</v>
      </c>
      <c r="M50" s="86" t="s">
        <v>2699</v>
      </c>
      <c r="N50" s="86" t="s">
        <v>2700</v>
      </c>
      <c r="O50" s="86" t="s">
        <v>1981</v>
      </c>
      <c r="P50" s="87">
        <v>36770</v>
      </c>
      <c r="Q50" s="87">
        <v>401768</v>
      </c>
      <c r="R50" s="86" t="s">
        <v>2416</v>
      </c>
      <c r="S50" s="86" t="s">
        <v>1749</v>
      </c>
      <c r="T50" s="86">
        <v>406089</v>
      </c>
      <c r="U50" s="86">
        <v>6020</v>
      </c>
      <c r="V50" s="86" t="s">
        <v>2502</v>
      </c>
      <c r="W50" s="86" t="s">
        <v>2417</v>
      </c>
      <c r="X50" s="86" t="s">
        <v>2702</v>
      </c>
      <c r="Y50" s="86" t="s">
        <v>1336</v>
      </c>
      <c r="Z50" s="86" t="s">
        <v>6262</v>
      </c>
      <c r="AB50" s="85" t="s">
        <v>1981</v>
      </c>
      <c r="AC50" s="85" t="str">
        <f t="shared" si="0"/>
        <v>AT76</v>
      </c>
      <c r="AD50" s="85" t="str">
        <f t="shared" si="1"/>
        <v xml:space="preserve"> 205</v>
      </c>
      <c r="AE50" s="85" t="str">
        <f t="shared" si="2"/>
        <v>0 30</v>
      </c>
      <c r="AF50" s="85" t="str">
        <f t="shared" si="3"/>
        <v>33 0</v>
      </c>
      <c r="AG50" s="85" t="str">
        <f t="shared" si="4"/>
        <v xml:space="preserve">169 </v>
      </c>
      <c r="AH50" s="85" t="str">
        <f t="shared" si="5"/>
        <v xml:space="preserve">AT76  205 0 30 33 0 169 </v>
      </c>
    </row>
    <row r="51" spans="1:34" ht="15" customHeight="1" x14ac:dyDescent="0.25">
      <c r="A51" s="86">
        <v>701030</v>
      </c>
      <c r="B51" s="86" t="s">
        <v>2880</v>
      </c>
      <c r="C51" s="86" t="s">
        <v>2746</v>
      </c>
      <c r="D51" s="86" t="s">
        <v>2746</v>
      </c>
      <c r="E51" s="86">
        <v>70101</v>
      </c>
      <c r="F51" s="86">
        <v>6020</v>
      </c>
      <c r="G51" s="86" t="s">
        <v>2502</v>
      </c>
      <c r="H51" s="86" t="s">
        <v>2869</v>
      </c>
      <c r="I51" s="86" t="s">
        <v>2881</v>
      </c>
      <c r="J51" s="86" t="s">
        <v>6263</v>
      </c>
      <c r="K51" s="86" t="s">
        <v>2412</v>
      </c>
      <c r="L51" s="86" t="s">
        <v>1</v>
      </c>
      <c r="M51" s="86" t="s">
        <v>2882</v>
      </c>
      <c r="N51" s="86" t="s">
        <v>2883</v>
      </c>
      <c r="O51" s="86" t="s">
        <v>5739</v>
      </c>
      <c r="P51" s="87">
        <v>36770</v>
      </c>
      <c r="Q51" s="87">
        <v>44238</v>
      </c>
      <c r="R51" s="86" t="s">
        <v>2592</v>
      </c>
      <c r="S51" s="86" t="s">
        <v>2884</v>
      </c>
      <c r="T51" s="86"/>
      <c r="U51" s="86"/>
      <c r="V51" s="86"/>
      <c r="W51" s="86"/>
      <c r="X51" s="86"/>
      <c r="Y51" s="107"/>
      <c r="Z51" s="86" t="s">
        <v>6264</v>
      </c>
      <c r="AB51" s="85" t="s">
        <v>5739</v>
      </c>
      <c r="AC51" s="85" t="str">
        <f t="shared" si="0"/>
        <v xml:space="preserve">    </v>
      </c>
      <c r="AD51" s="85" t="str">
        <f t="shared" si="1"/>
        <v/>
      </c>
      <c r="AE51" s="85" t="str">
        <f t="shared" si="2"/>
        <v/>
      </c>
      <c r="AF51" s="85" t="str">
        <f t="shared" si="3"/>
        <v/>
      </c>
      <c r="AG51" s="85" t="str">
        <f t="shared" si="4"/>
        <v/>
      </c>
      <c r="AH51" s="85" t="str">
        <f t="shared" si="5"/>
        <v xml:space="preserve">        </v>
      </c>
    </row>
    <row r="52" spans="1:34" ht="15" customHeight="1" x14ac:dyDescent="0.25">
      <c r="A52" s="86">
        <v>701099</v>
      </c>
      <c r="B52" s="86" t="s">
        <v>1550</v>
      </c>
      <c r="C52" s="86" t="s">
        <v>1919</v>
      </c>
      <c r="D52" s="86" t="s">
        <v>1919</v>
      </c>
      <c r="E52" s="86">
        <v>70101</v>
      </c>
      <c r="F52" s="86">
        <v>6020</v>
      </c>
      <c r="G52" s="86" t="s">
        <v>1009</v>
      </c>
      <c r="H52" s="86" t="s">
        <v>2473</v>
      </c>
      <c r="I52" s="86" t="s">
        <v>2474</v>
      </c>
      <c r="J52" s="86" t="s">
        <v>6265</v>
      </c>
      <c r="K52" s="86" t="s">
        <v>2412</v>
      </c>
      <c r="L52" s="86" t="s">
        <v>1</v>
      </c>
      <c r="M52" s="86" t="s">
        <v>2475</v>
      </c>
      <c r="N52" s="86" t="s">
        <v>7230</v>
      </c>
      <c r="O52" s="86" t="s">
        <v>1971</v>
      </c>
      <c r="P52" s="87">
        <v>36770</v>
      </c>
      <c r="Q52" s="87">
        <v>401768</v>
      </c>
      <c r="R52" s="86" t="s">
        <v>2416</v>
      </c>
      <c r="S52" s="86" t="s">
        <v>1744</v>
      </c>
      <c r="T52" s="86">
        <v>401762</v>
      </c>
      <c r="U52" s="86">
        <v>6020</v>
      </c>
      <c r="V52" s="86" t="s">
        <v>1009</v>
      </c>
      <c r="W52" s="86" t="s">
        <v>2473</v>
      </c>
      <c r="X52" s="86" t="s">
        <v>2474</v>
      </c>
      <c r="Y52" s="86" t="s">
        <v>4</v>
      </c>
      <c r="Z52" s="86" t="s">
        <v>6265</v>
      </c>
      <c r="AB52" s="85" t="s">
        <v>1971</v>
      </c>
      <c r="AC52" s="85" t="str">
        <f t="shared" si="0"/>
        <v>AT08</v>
      </c>
      <c r="AD52" s="85" t="str">
        <f t="shared" si="1"/>
        <v xml:space="preserve"> 360</v>
      </c>
      <c r="AE52" s="85" t="str">
        <f t="shared" si="2"/>
        <v>0 00</v>
      </c>
      <c r="AF52" s="85" t="str">
        <f t="shared" si="3"/>
        <v>00 0</v>
      </c>
      <c r="AG52" s="85" t="str">
        <f t="shared" si="4"/>
        <v xml:space="preserve">063 </v>
      </c>
      <c r="AH52" s="85" t="str">
        <f t="shared" si="5"/>
        <v xml:space="preserve">AT08  360 0 00 00 0 063 </v>
      </c>
    </row>
    <row r="53" spans="1:34" ht="15" customHeight="1" x14ac:dyDescent="0.25">
      <c r="A53" s="86">
        <v>701033</v>
      </c>
      <c r="B53" s="86" t="s">
        <v>5770</v>
      </c>
      <c r="C53" s="86" t="s">
        <v>2746</v>
      </c>
      <c r="D53" s="86" t="s">
        <v>2746</v>
      </c>
      <c r="E53" s="86">
        <v>70101</v>
      </c>
      <c r="F53" s="86">
        <v>6020</v>
      </c>
      <c r="G53" s="86" t="s">
        <v>2419</v>
      </c>
      <c r="H53" s="86" t="s">
        <v>2747</v>
      </c>
      <c r="I53" s="86" t="s">
        <v>2748</v>
      </c>
      <c r="J53" s="86" t="s">
        <v>6266</v>
      </c>
      <c r="K53" s="86" t="s">
        <v>2412</v>
      </c>
      <c r="L53" s="86" t="s">
        <v>1</v>
      </c>
      <c r="M53" s="86" t="s">
        <v>2749</v>
      </c>
      <c r="N53" s="86" t="s">
        <v>2750</v>
      </c>
      <c r="O53" s="86" t="s">
        <v>5739</v>
      </c>
      <c r="P53" s="87">
        <v>36770</v>
      </c>
      <c r="Q53" s="87">
        <v>401768</v>
      </c>
      <c r="R53" s="86" t="s">
        <v>2416</v>
      </c>
      <c r="S53" s="86" t="s">
        <v>7231</v>
      </c>
      <c r="T53" s="86"/>
      <c r="U53" s="86">
        <v>6020</v>
      </c>
      <c r="V53" s="86" t="s">
        <v>2419</v>
      </c>
      <c r="W53" s="86" t="s">
        <v>2747</v>
      </c>
      <c r="X53" s="86" t="s">
        <v>2748</v>
      </c>
      <c r="Y53" s="107" t="s">
        <v>7232</v>
      </c>
      <c r="Z53" s="86" t="s">
        <v>6266</v>
      </c>
      <c r="AB53" s="85" t="s">
        <v>5739</v>
      </c>
      <c r="AC53" s="85" t="str">
        <f t="shared" si="0"/>
        <v xml:space="preserve">    </v>
      </c>
      <c r="AD53" s="85" t="str">
        <f t="shared" si="1"/>
        <v/>
      </c>
      <c r="AE53" s="85" t="str">
        <f t="shared" si="2"/>
        <v/>
      </c>
      <c r="AF53" s="85" t="str">
        <f t="shared" si="3"/>
        <v/>
      </c>
      <c r="AG53" s="85" t="str">
        <f t="shared" si="4"/>
        <v/>
      </c>
      <c r="AH53" s="85" t="str">
        <f t="shared" si="5"/>
        <v xml:space="preserve">        </v>
      </c>
    </row>
    <row r="54" spans="1:34" ht="15" customHeight="1" x14ac:dyDescent="0.25">
      <c r="A54" s="86">
        <v>701035</v>
      </c>
      <c r="B54" s="86" t="s">
        <v>1494</v>
      </c>
      <c r="C54" s="86" t="s">
        <v>1919</v>
      </c>
      <c r="D54" s="86" t="s">
        <v>1919</v>
      </c>
      <c r="E54" s="86">
        <v>70101</v>
      </c>
      <c r="F54" s="86">
        <v>6020</v>
      </c>
      <c r="G54" s="86" t="s">
        <v>2419</v>
      </c>
      <c r="H54" s="86" t="s">
        <v>5315</v>
      </c>
      <c r="I54" s="86" t="s">
        <v>3564</v>
      </c>
      <c r="J54" s="86" t="s">
        <v>6267</v>
      </c>
      <c r="K54" s="86" t="s">
        <v>2412</v>
      </c>
      <c r="L54" s="86" t="s">
        <v>1</v>
      </c>
      <c r="M54" s="86" t="s">
        <v>5316</v>
      </c>
      <c r="N54" s="86" t="s">
        <v>5317</v>
      </c>
      <c r="O54" s="86" t="s">
        <v>5881</v>
      </c>
      <c r="P54" s="87">
        <v>36770</v>
      </c>
      <c r="Q54" s="87">
        <v>401768</v>
      </c>
      <c r="R54" s="86" t="s">
        <v>2416</v>
      </c>
      <c r="S54" s="86" t="s">
        <v>1754</v>
      </c>
      <c r="T54" s="86">
        <v>403053</v>
      </c>
      <c r="U54" s="86">
        <v>6020</v>
      </c>
      <c r="V54" s="86" t="s">
        <v>2419</v>
      </c>
      <c r="W54" s="86" t="s">
        <v>5315</v>
      </c>
      <c r="X54" s="86" t="s">
        <v>5319</v>
      </c>
      <c r="Y54" s="86" t="s">
        <v>5316</v>
      </c>
      <c r="Z54" s="86" t="s">
        <v>6268</v>
      </c>
      <c r="AB54" s="85" t="s">
        <v>5881</v>
      </c>
      <c r="AC54" s="85" t="str">
        <f t="shared" si="0"/>
        <v>AT81</v>
      </c>
      <c r="AD54" s="85" t="str">
        <f t="shared" si="1"/>
        <v xml:space="preserve"> 205</v>
      </c>
      <c r="AE54" s="85" t="str">
        <f t="shared" si="2"/>
        <v>0 30</v>
      </c>
      <c r="AF54" s="85" t="str">
        <f t="shared" si="3"/>
        <v>33 0</v>
      </c>
      <c r="AG54" s="85" t="str">
        <f t="shared" si="4"/>
        <v xml:space="preserve">270 </v>
      </c>
      <c r="AH54" s="85" t="str">
        <f t="shared" si="5"/>
        <v xml:space="preserve">AT81  205 0 30 33 0 270 </v>
      </c>
    </row>
    <row r="55" spans="1:34" ht="15" customHeight="1" x14ac:dyDescent="0.25">
      <c r="A55" s="86">
        <v>701098</v>
      </c>
      <c r="B55" s="86" t="s">
        <v>1438</v>
      </c>
      <c r="C55" s="86" t="s">
        <v>1919</v>
      </c>
      <c r="D55" s="86" t="s">
        <v>1919</v>
      </c>
      <c r="E55" s="86">
        <v>70101</v>
      </c>
      <c r="F55" s="86">
        <v>6020</v>
      </c>
      <c r="G55" s="86" t="s">
        <v>2502</v>
      </c>
      <c r="H55" s="86" t="s">
        <v>2788</v>
      </c>
      <c r="I55" s="86" t="s">
        <v>2485</v>
      </c>
      <c r="J55" s="86" t="s">
        <v>6269</v>
      </c>
      <c r="K55" s="86" t="s">
        <v>2412</v>
      </c>
      <c r="L55" s="86" t="s">
        <v>1</v>
      </c>
      <c r="M55" s="86" t="s">
        <v>2789</v>
      </c>
      <c r="N55" s="86" t="s">
        <v>2790</v>
      </c>
      <c r="O55" s="86" t="s">
        <v>2001</v>
      </c>
      <c r="P55" s="87">
        <v>36770</v>
      </c>
      <c r="Q55" s="87">
        <v>401768</v>
      </c>
      <c r="R55" s="86" t="s">
        <v>2416</v>
      </c>
      <c r="S55" s="86" t="s">
        <v>1764</v>
      </c>
      <c r="T55" s="86">
        <v>401247</v>
      </c>
      <c r="U55" s="86">
        <v>6020</v>
      </c>
      <c r="V55" s="86" t="s">
        <v>1009</v>
      </c>
      <c r="W55" s="86" t="s">
        <v>2788</v>
      </c>
      <c r="X55" s="86" t="s">
        <v>2485</v>
      </c>
      <c r="Y55" s="86" t="s">
        <v>1439</v>
      </c>
      <c r="Z55" s="86" t="s">
        <v>6270</v>
      </c>
      <c r="AB55" s="85" t="s">
        <v>2001</v>
      </c>
      <c r="AC55" s="85" t="str">
        <f t="shared" si="0"/>
        <v>AT16</v>
      </c>
      <c r="AD55" s="85" t="str">
        <f t="shared" si="1"/>
        <v xml:space="preserve"> 570</v>
      </c>
      <c r="AE55" s="85" t="str">
        <f t="shared" si="2"/>
        <v>0 02</v>
      </c>
      <c r="AF55" s="85" t="str">
        <f t="shared" si="3"/>
        <v>10 1</v>
      </c>
      <c r="AG55" s="85" t="str">
        <f t="shared" si="4"/>
        <v xml:space="preserve">104 </v>
      </c>
      <c r="AH55" s="85" t="str">
        <f t="shared" si="5"/>
        <v xml:space="preserve">AT16  570 0 02 10 1 104 </v>
      </c>
    </row>
    <row r="56" spans="1:34" ht="15" customHeight="1" x14ac:dyDescent="0.25">
      <c r="A56" s="86">
        <v>702010</v>
      </c>
      <c r="B56" s="86" t="s">
        <v>5779</v>
      </c>
      <c r="C56" s="86" t="s">
        <v>2746</v>
      </c>
      <c r="D56" s="86" t="s">
        <v>2746</v>
      </c>
      <c r="E56" s="86">
        <v>70203</v>
      </c>
      <c r="F56" s="86">
        <v>6460</v>
      </c>
      <c r="G56" s="86" t="s">
        <v>1011</v>
      </c>
      <c r="H56" s="86" t="s">
        <v>2988</v>
      </c>
      <c r="I56" s="86" t="s">
        <v>2588</v>
      </c>
      <c r="J56" s="86" t="s">
        <v>6241</v>
      </c>
      <c r="K56" s="86" t="s">
        <v>2844</v>
      </c>
      <c r="L56" s="86" t="s">
        <v>1</v>
      </c>
      <c r="M56" s="86" t="s">
        <v>2989</v>
      </c>
      <c r="N56" s="86" t="s">
        <v>2990</v>
      </c>
      <c r="O56" s="86" t="s">
        <v>5739</v>
      </c>
      <c r="P56" s="87">
        <v>36770</v>
      </c>
      <c r="Q56" s="87">
        <v>401768</v>
      </c>
      <c r="R56" s="86" t="s">
        <v>2416</v>
      </c>
      <c r="S56" s="86" t="s">
        <v>1774</v>
      </c>
      <c r="T56" s="86">
        <v>401198</v>
      </c>
      <c r="U56" s="86">
        <v>6460</v>
      </c>
      <c r="V56" s="86" t="s">
        <v>1011</v>
      </c>
      <c r="W56" s="86" t="s">
        <v>2988</v>
      </c>
      <c r="X56" s="86" t="s">
        <v>2588</v>
      </c>
      <c r="Y56" s="86" t="s">
        <v>7228</v>
      </c>
      <c r="Z56" s="86" t="s">
        <v>6241</v>
      </c>
      <c r="AB56" s="85" t="s">
        <v>5739</v>
      </c>
      <c r="AC56" s="85" t="str">
        <f t="shared" si="0"/>
        <v xml:space="preserve">    </v>
      </c>
      <c r="AD56" s="85" t="str">
        <f t="shared" si="1"/>
        <v/>
      </c>
      <c r="AE56" s="85" t="str">
        <f t="shared" si="2"/>
        <v/>
      </c>
      <c r="AF56" s="85" t="str">
        <f t="shared" si="3"/>
        <v/>
      </c>
      <c r="AG56" s="85" t="str">
        <f t="shared" si="4"/>
        <v/>
      </c>
      <c r="AH56" s="85" t="str">
        <f t="shared" si="5"/>
        <v xml:space="preserve">        </v>
      </c>
    </row>
    <row r="57" spans="1:34" ht="15" customHeight="1" x14ac:dyDescent="0.25">
      <c r="A57" s="86">
        <v>702011</v>
      </c>
      <c r="B57" s="86" t="s">
        <v>1883</v>
      </c>
      <c r="C57" s="86" t="s">
        <v>1919</v>
      </c>
      <c r="D57" s="86" t="s">
        <v>1919</v>
      </c>
      <c r="E57" s="86">
        <v>70208</v>
      </c>
      <c r="F57" s="86">
        <v>6444</v>
      </c>
      <c r="G57" s="86" t="s">
        <v>1013</v>
      </c>
      <c r="H57" s="86" t="s">
        <v>3000</v>
      </c>
      <c r="I57" s="86" t="s">
        <v>3001</v>
      </c>
      <c r="J57" s="86" t="s">
        <v>6271</v>
      </c>
      <c r="K57" s="86" t="s">
        <v>2844</v>
      </c>
      <c r="L57" s="86" t="s">
        <v>3</v>
      </c>
      <c r="M57" s="86" t="s">
        <v>3002</v>
      </c>
      <c r="N57" s="86" t="s">
        <v>3003</v>
      </c>
      <c r="O57" s="86" t="s">
        <v>2024</v>
      </c>
      <c r="P57" s="87">
        <v>36770</v>
      </c>
      <c r="Q57" s="87">
        <v>401768</v>
      </c>
      <c r="R57" s="86" t="s">
        <v>2416</v>
      </c>
      <c r="S57" s="86" t="s">
        <v>29</v>
      </c>
      <c r="T57" s="86">
        <v>970208</v>
      </c>
      <c r="U57" s="86">
        <v>6444</v>
      </c>
      <c r="V57" s="86" t="s">
        <v>1013</v>
      </c>
      <c r="W57" s="86" t="s">
        <v>2969</v>
      </c>
      <c r="X57" s="86" t="s">
        <v>2814</v>
      </c>
      <c r="Y57" s="86" t="s">
        <v>5882</v>
      </c>
      <c r="Z57" s="86" t="s">
        <v>6272</v>
      </c>
      <c r="AB57" s="85" t="s">
        <v>2024</v>
      </c>
      <c r="AC57" s="85" t="str">
        <f t="shared" si="0"/>
        <v>AT97</v>
      </c>
      <c r="AD57" s="85" t="str">
        <f t="shared" si="1"/>
        <v xml:space="preserve"> 362</v>
      </c>
      <c r="AE57" s="85" t="str">
        <f t="shared" si="2"/>
        <v>6 80</v>
      </c>
      <c r="AF57" s="85" t="str">
        <f t="shared" si="3"/>
        <v>00 0</v>
      </c>
      <c r="AG57" s="85" t="str">
        <f t="shared" si="4"/>
        <v xml:space="preserve">002 </v>
      </c>
      <c r="AH57" s="85" t="str">
        <f t="shared" si="5"/>
        <v xml:space="preserve">AT97  362 6 80 00 0 002 </v>
      </c>
    </row>
    <row r="58" spans="1:34" ht="15" customHeight="1" x14ac:dyDescent="0.25">
      <c r="A58" s="86">
        <v>702018</v>
      </c>
      <c r="B58" s="86" t="s">
        <v>1475</v>
      </c>
      <c r="C58" s="86" t="s">
        <v>1919</v>
      </c>
      <c r="D58" s="86" t="s">
        <v>1919</v>
      </c>
      <c r="E58" s="86">
        <v>70214</v>
      </c>
      <c r="F58" s="86">
        <v>6433</v>
      </c>
      <c r="G58" s="86" t="s">
        <v>1015</v>
      </c>
      <c r="H58" s="86" t="s">
        <v>5557</v>
      </c>
      <c r="I58" s="86" t="s">
        <v>2617</v>
      </c>
      <c r="J58" s="86" t="s">
        <v>6273</v>
      </c>
      <c r="K58" s="86" t="s">
        <v>2844</v>
      </c>
      <c r="L58" s="86" t="s">
        <v>3</v>
      </c>
      <c r="M58" s="86" t="s">
        <v>5558</v>
      </c>
      <c r="N58" s="86" t="s">
        <v>5559</v>
      </c>
      <c r="O58" s="86" t="s">
        <v>2028</v>
      </c>
      <c r="P58" s="87">
        <v>36770</v>
      </c>
      <c r="Q58" s="87">
        <v>401768</v>
      </c>
      <c r="R58" s="86" t="s">
        <v>2416</v>
      </c>
      <c r="S58" s="86" t="s">
        <v>42</v>
      </c>
      <c r="T58" s="86">
        <v>970214</v>
      </c>
      <c r="U58" s="86">
        <v>6433</v>
      </c>
      <c r="V58" s="86" t="s">
        <v>1015</v>
      </c>
      <c r="W58" s="86" t="s">
        <v>3088</v>
      </c>
      <c r="X58" s="86" t="s">
        <v>2965</v>
      </c>
      <c r="Y58" s="86" t="s">
        <v>43</v>
      </c>
      <c r="Z58" s="86" t="s">
        <v>6274</v>
      </c>
      <c r="AB58" s="85" t="s">
        <v>2028</v>
      </c>
      <c r="AC58" s="85" t="str">
        <f t="shared" si="0"/>
        <v>AT07</v>
      </c>
      <c r="AD58" s="85" t="str">
        <f t="shared" si="1"/>
        <v xml:space="preserve"> 362</v>
      </c>
      <c r="AE58" s="85" t="str">
        <f t="shared" si="2"/>
        <v>9 10</v>
      </c>
      <c r="AF58" s="85" t="str">
        <f t="shared" si="3"/>
        <v>00 0</v>
      </c>
      <c r="AG58" s="85" t="str">
        <f t="shared" si="4"/>
        <v xml:space="preserve">002 </v>
      </c>
      <c r="AH58" s="85" t="str">
        <f t="shared" si="5"/>
        <v xml:space="preserve">AT07  362 9 10 00 0 002 </v>
      </c>
    </row>
    <row r="59" spans="1:34" ht="15" customHeight="1" x14ac:dyDescent="0.25">
      <c r="A59" s="86">
        <v>702019</v>
      </c>
      <c r="B59" s="86" t="s">
        <v>3055</v>
      </c>
      <c r="C59" s="86" t="s">
        <v>2708</v>
      </c>
      <c r="D59" s="86" t="s">
        <v>2708</v>
      </c>
      <c r="E59" s="86">
        <v>70215</v>
      </c>
      <c r="F59" s="86">
        <v>6421</v>
      </c>
      <c r="G59" s="86" t="s">
        <v>1020</v>
      </c>
      <c r="H59" s="86" t="s">
        <v>3056</v>
      </c>
      <c r="I59" s="86" t="s">
        <v>2499</v>
      </c>
      <c r="J59" s="86" t="s">
        <v>6275</v>
      </c>
      <c r="K59" s="86" t="s">
        <v>2844</v>
      </c>
      <c r="L59" s="86" t="s">
        <v>3</v>
      </c>
      <c r="M59" s="86" t="s">
        <v>3057</v>
      </c>
      <c r="N59" s="86" t="s">
        <v>3058</v>
      </c>
      <c r="O59" s="86" t="s">
        <v>5743</v>
      </c>
      <c r="P59" s="87">
        <v>36770</v>
      </c>
      <c r="Q59" s="87">
        <v>44408</v>
      </c>
      <c r="R59" s="86" t="s">
        <v>2592</v>
      </c>
      <c r="S59" s="86" t="s">
        <v>3060</v>
      </c>
      <c r="T59" s="86"/>
      <c r="U59" s="86">
        <v>6421</v>
      </c>
      <c r="V59" s="86" t="s">
        <v>1020</v>
      </c>
      <c r="W59" s="86" t="s">
        <v>3061</v>
      </c>
      <c r="X59" s="86" t="s">
        <v>3062</v>
      </c>
      <c r="Y59" s="107"/>
      <c r="Z59" s="86" t="s">
        <v>6276</v>
      </c>
      <c r="AB59" s="85" t="s">
        <v>5743</v>
      </c>
      <c r="AC59" s="85" t="str">
        <f t="shared" si="0"/>
        <v>AT42</v>
      </c>
      <c r="AD59" s="85" t="str">
        <f t="shared" si="1"/>
        <v xml:space="preserve"> 363</v>
      </c>
      <c r="AE59" s="85" t="str">
        <f t="shared" si="2"/>
        <v>3 60</v>
      </c>
      <c r="AF59" s="85" t="str">
        <f t="shared" si="3"/>
        <v>00 0</v>
      </c>
      <c r="AG59" s="85" t="str">
        <f t="shared" si="4"/>
        <v xml:space="preserve">270 </v>
      </c>
      <c r="AH59" s="85" t="str">
        <f t="shared" si="5"/>
        <v xml:space="preserve">AT42  363 3 60 00 0 270 </v>
      </c>
    </row>
    <row r="60" spans="1:34" ht="15" customHeight="1" x14ac:dyDescent="0.25">
      <c r="A60" s="86">
        <v>702021</v>
      </c>
      <c r="B60" s="86" t="s">
        <v>5781</v>
      </c>
      <c r="C60" s="86" t="s">
        <v>2746</v>
      </c>
      <c r="D60" s="86" t="s">
        <v>2746</v>
      </c>
      <c r="E60" s="86">
        <v>70218</v>
      </c>
      <c r="F60" s="86">
        <v>6432</v>
      </c>
      <c r="G60" s="86" t="s">
        <v>1028</v>
      </c>
      <c r="H60" s="86" t="s">
        <v>3147</v>
      </c>
      <c r="I60" s="86" t="s">
        <v>2499</v>
      </c>
      <c r="J60" s="86" t="s">
        <v>6277</v>
      </c>
      <c r="K60" s="86" t="s">
        <v>2844</v>
      </c>
      <c r="L60" s="86" t="s">
        <v>1</v>
      </c>
      <c r="M60" s="86" t="s">
        <v>3148</v>
      </c>
      <c r="N60" s="86" t="s">
        <v>3149</v>
      </c>
      <c r="O60" s="86" t="s">
        <v>5739</v>
      </c>
      <c r="P60" s="87">
        <v>36770</v>
      </c>
      <c r="Q60" s="87">
        <v>45169</v>
      </c>
      <c r="R60" s="86" t="s">
        <v>2592</v>
      </c>
      <c r="S60" s="86" t="s">
        <v>86</v>
      </c>
      <c r="T60" s="86">
        <v>970218</v>
      </c>
      <c r="U60" s="86">
        <v>6432</v>
      </c>
      <c r="V60" s="86" t="s">
        <v>1028</v>
      </c>
      <c r="W60" s="86" t="s">
        <v>2849</v>
      </c>
      <c r="X60" s="86" t="s">
        <v>2792</v>
      </c>
      <c r="Y60" s="86" t="s">
        <v>87</v>
      </c>
      <c r="Z60" s="86" t="s">
        <v>6278</v>
      </c>
      <c r="AB60" s="85" t="s">
        <v>5739</v>
      </c>
      <c r="AC60" s="85" t="str">
        <f t="shared" si="0"/>
        <v xml:space="preserve">    </v>
      </c>
      <c r="AD60" s="85" t="str">
        <f t="shared" si="1"/>
        <v/>
      </c>
      <c r="AE60" s="85" t="str">
        <f t="shared" si="2"/>
        <v/>
      </c>
      <c r="AF60" s="85" t="str">
        <f t="shared" si="3"/>
        <v/>
      </c>
      <c r="AG60" s="85" t="str">
        <f t="shared" si="4"/>
        <v/>
      </c>
      <c r="AH60" s="85" t="str">
        <f t="shared" si="5"/>
        <v xml:space="preserve">        </v>
      </c>
    </row>
    <row r="61" spans="1:34" ht="15" customHeight="1" x14ac:dyDescent="0.25">
      <c r="A61" s="86">
        <v>702025</v>
      </c>
      <c r="B61" s="86" t="s">
        <v>92</v>
      </c>
      <c r="C61" s="86" t="s">
        <v>1919</v>
      </c>
      <c r="D61" s="86" t="s">
        <v>1919</v>
      </c>
      <c r="E61" s="86">
        <v>70223</v>
      </c>
      <c r="F61" s="86">
        <v>6441</v>
      </c>
      <c r="G61" s="86" t="s">
        <v>1017</v>
      </c>
      <c r="H61" s="86" t="s">
        <v>5398</v>
      </c>
      <c r="I61" s="86" t="s">
        <v>2480</v>
      </c>
      <c r="J61" s="86" t="s">
        <v>6279</v>
      </c>
      <c r="K61" s="86" t="s">
        <v>2844</v>
      </c>
      <c r="L61" s="86" t="s">
        <v>3</v>
      </c>
      <c r="M61" s="86" t="s">
        <v>5399</v>
      </c>
      <c r="N61" s="86" t="s">
        <v>5400</v>
      </c>
      <c r="O61" s="86" t="s">
        <v>2031</v>
      </c>
      <c r="P61" s="87">
        <v>36770</v>
      </c>
      <c r="Q61" s="87">
        <v>401768</v>
      </c>
      <c r="R61" s="86" t="s">
        <v>2416</v>
      </c>
      <c r="S61" s="86" t="s">
        <v>90</v>
      </c>
      <c r="T61" s="86">
        <v>970223</v>
      </c>
      <c r="U61" s="86">
        <v>6441</v>
      </c>
      <c r="V61" s="86" t="s">
        <v>1017</v>
      </c>
      <c r="W61" s="86" t="s">
        <v>3140</v>
      </c>
      <c r="X61" s="86" t="s">
        <v>2560</v>
      </c>
      <c r="Y61" s="86" t="s">
        <v>91</v>
      </c>
      <c r="Z61" s="86" t="s">
        <v>6280</v>
      </c>
      <c r="AB61" s="85" t="s">
        <v>2031</v>
      </c>
      <c r="AC61" s="85" t="str">
        <f t="shared" si="0"/>
        <v>AT30</v>
      </c>
      <c r="AD61" s="85" t="str">
        <f t="shared" si="1"/>
        <v xml:space="preserve"> 362</v>
      </c>
      <c r="AE61" s="85" t="str">
        <f t="shared" si="2"/>
        <v>9 10</v>
      </c>
      <c r="AF61" s="85" t="str">
        <f t="shared" si="3"/>
        <v>00 0</v>
      </c>
      <c r="AG61" s="85" t="str">
        <f t="shared" si="4"/>
        <v xml:space="preserve">022 </v>
      </c>
      <c r="AH61" s="85" t="str">
        <f t="shared" si="5"/>
        <v xml:space="preserve">AT30  362 9 10 00 0 022 </v>
      </c>
    </row>
    <row r="62" spans="1:34" ht="15" customHeight="1" x14ac:dyDescent="0.25">
      <c r="A62" s="86">
        <v>703005</v>
      </c>
      <c r="B62" s="86" t="s">
        <v>139</v>
      </c>
      <c r="C62" s="86" t="s">
        <v>1919</v>
      </c>
      <c r="D62" s="86" t="s">
        <v>1919</v>
      </c>
      <c r="E62" s="86">
        <v>70310</v>
      </c>
      <c r="F62" s="86">
        <v>6166</v>
      </c>
      <c r="G62" s="86" t="s">
        <v>1034</v>
      </c>
      <c r="H62" s="86" t="s">
        <v>3268</v>
      </c>
      <c r="I62" s="86" t="s">
        <v>2480</v>
      </c>
      <c r="J62" s="86" t="s">
        <v>6281</v>
      </c>
      <c r="K62" s="86" t="s">
        <v>3166</v>
      </c>
      <c r="L62" s="86" t="s">
        <v>3</v>
      </c>
      <c r="M62" s="86" t="s">
        <v>3269</v>
      </c>
      <c r="N62" s="86" t="s">
        <v>3270</v>
      </c>
      <c r="O62" s="86" t="s">
        <v>2055</v>
      </c>
      <c r="P62" s="87">
        <v>36770</v>
      </c>
      <c r="Q62" s="87">
        <v>401768</v>
      </c>
      <c r="R62" s="86" t="s">
        <v>2416</v>
      </c>
      <c r="S62" s="86" t="s">
        <v>1780</v>
      </c>
      <c r="T62" s="86">
        <v>970310</v>
      </c>
      <c r="U62" s="86">
        <v>6166</v>
      </c>
      <c r="V62" s="86" t="s">
        <v>1034</v>
      </c>
      <c r="W62" s="86" t="s">
        <v>3232</v>
      </c>
      <c r="X62" s="86" t="s">
        <v>2609</v>
      </c>
      <c r="Y62" s="86" t="s">
        <v>138</v>
      </c>
      <c r="Z62" s="86" t="s">
        <v>7233</v>
      </c>
      <c r="AB62" s="85" t="s">
        <v>2055</v>
      </c>
      <c r="AC62" s="85" t="str">
        <f t="shared" si="0"/>
        <v>AT49</v>
      </c>
      <c r="AD62" s="85" t="str">
        <f t="shared" si="1"/>
        <v xml:space="preserve"> 570</v>
      </c>
      <c r="AE62" s="85" t="str">
        <f t="shared" si="2"/>
        <v>0 00</v>
      </c>
      <c r="AF62" s="85" t="str">
        <f t="shared" si="3"/>
        <v>02 7</v>
      </c>
      <c r="AG62" s="85" t="str">
        <f t="shared" si="4"/>
        <v xml:space="preserve">000 </v>
      </c>
      <c r="AH62" s="85" t="str">
        <f t="shared" si="5"/>
        <v xml:space="preserve">AT49  570 0 00 02 7 000 </v>
      </c>
    </row>
    <row r="63" spans="1:34" ht="15" customHeight="1" x14ac:dyDescent="0.25">
      <c r="A63" s="86">
        <v>703008</v>
      </c>
      <c r="B63" s="86" t="s">
        <v>5787</v>
      </c>
      <c r="C63" s="86" t="s">
        <v>2708</v>
      </c>
      <c r="D63" s="86" t="s">
        <v>2708</v>
      </c>
      <c r="E63" s="86">
        <v>70304</v>
      </c>
      <c r="F63" s="86">
        <v>6094</v>
      </c>
      <c r="G63" s="86" t="s">
        <v>1039</v>
      </c>
      <c r="H63" s="86" t="s">
        <v>5883</v>
      </c>
      <c r="I63" s="86" t="s">
        <v>2576</v>
      </c>
      <c r="J63" s="86" t="s">
        <v>6282</v>
      </c>
      <c r="K63" s="86" t="s">
        <v>3166</v>
      </c>
      <c r="L63" s="86" t="s">
        <v>1</v>
      </c>
      <c r="M63" s="86" t="s">
        <v>5362</v>
      </c>
      <c r="N63" s="86" t="s">
        <v>7234</v>
      </c>
      <c r="O63" s="86" t="s">
        <v>5739</v>
      </c>
      <c r="P63" s="87">
        <v>36770</v>
      </c>
      <c r="Q63" s="87">
        <v>401768</v>
      </c>
      <c r="R63" s="86" t="s">
        <v>2416</v>
      </c>
      <c r="S63" s="86" t="s">
        <v>5364</v>
      </c>
      <c r="T63" s="86"/>
      <c r="U63" s="86">
        <v>6094</v>
      </c>
      <c r="V63" s="86" t="s">
        <v>1039</v>
      </c>
      <c r="W63" s="86" t="s">
        <v>5365</v>
      </c>
      <c r="X63" s="86" t="s">
        <v>2778</v>
      </c>
      <c r="Y63" s="107"/>
      <c r="Z63" s="86" t="s">
        <v>6283</v>
      </c>
      <c r="AB63" s="85" t="s">
        <v>5739</v>
      </c>
      <c r="AC63" s="85" t="str">
        <f t="shared" si="0"/>
        <v xml:space="preserve">    </v>
      </c>
      <c r="AD63" s="85" t="str">
        <f t="shared" si="1"/>
        <v/>
      </c>
      <c r="AE63" s="85" t="str">
        <f t="shared" si="2"/>
        <v/>
      </c>
      <c r="AF63" s="85" t="str">
        <f t="shared" si="3"/>
        <v/>
      </c>
      <c r="AG63" s="85" t="str">
        <f t="shared" si="4"/>
        <v/>
      </c>
      <c r="AH63" s="85" t="str">
        <f t="shared" si="5"/>
        <v xml:space="preserve">        </v>
      </c>
    </row>
    <row r="64" spans="1:34" ht="15" customHeight="1" x14ac:dyDescent="0.25">
      <c r="A64" s="86">
        <v>703065</v>
      </c>
      <c r="B64" s="86" t="s">
        <v>5792</v>
      </c>
      <c r="C64" s="86" t="s">
        <v>1919</v>
      </c>
      <c r="D64" s="86" t="s">
        <v>1919</v>
      </c>
      <c r="E64" s="86">
        <v>70369</v>
      </c>
      <c r="F64" s="86">
        <v>6170</v>
      </c>
      <c r="G64" s="86" t="s">
        <v>1040</v>
      </c>
      <c r="H64" s="86" t="s">
        <v>5525</v>
      </c>
      <c r="I64" s="86" t="s">
        <v>2509</v>
      </c>
      <c r="J64" s="86" t="s">
        <v>6284</v>
      </c>
      <c r="K64" s="86" t="s">
        <v>3166</v>
      </c>
      <c r="L64" s="86" t="s">
        <v>3</v>
      </c>
      <c r="M64" s="86" t="s">
        <v>5528</v>
      </c>
      <c r="N64" s="86" t="s">
        <v>5529</v>
      </c>
      <c r="O64" s="86" t="s">
        <v>2063</v>
      </c>
      <c r="P64" s="87">
        <v>36770</v>
      </c>
      <c r="Q64" s="87">
        <v>401768</v>
      </c>
      <c r="R64" s="86" t="s">
        <v>2416</v>
      </c>
      <c r="S64" s="86" t="s">
        <v>264</v>
      </c>
      <c r="T64" s="86">
        <v>970369</v>
      </c>
      <c r="U64" s="86">
        <v>6170</v>
      </c>
      <c r="V64" s="86" t="s">
        <v>1040</v>
      </c>
      <c r="W64" s="86" t="s">
        <v>3718</v>
      </c>
      <c r="X64" s="86" t="s">
        <v>2480</v>
      </c>
      <c r="Y64" s="86" t="s">
        <v>1350</v>
      </c>
      <c r="Z64" s="86" t="s">
        <v>6285</v>
      </c>
      <c r="AB64" s="85" t="s">
        <v>2063</v>
      </c>
      <c r="AC64" s="85" t="str">
        <f t="shared" si="0"/>
        <v>AT15</v>
      </c>
      <c r="AD64" s="85" t="str">
        <f t="shared" si="1"/>
        <v xml:space="preserve"> 360</v>
      </c>
      <c r="AE64" s="85" t="str">
        <f t="shared" si="2"/>
        <v>0 00</v>
      </c>
      <c r="AF64" s="85" t="str">
        <f t="shared" si="3"/>
        <v>00 0</v>
      </c>
      <c r="AG64" s="85" t="str">
        <f t="shared" si="4"/>
        <v xml:space="preserve">410 </v>
      </c>
      <c r="AH64" s="85" t="str">
        <f t="shared" si="5"/>
        <v xml:space="preserve">AT15  360 0 00 00 0 410 </v>
      </c>
    </row>
    <row r="65" spans="1:34" ht="15" customHeight="1" x14ac:dyDescent="0.25">
      <c r="A65" s="86">
        <v>703070</v>
      </c>
      <c r="B65" s="86" t="s">
        <v>276</v>
      </c>
      <c r="C65" s="86" t="s">
        <v>1922</v>
      </c>
      <c r="D65" s="86" t="s">
        <v>1922</v>
      </c>
      <c r="E65" s="86">
        <v>70365</v>
      </c>
      <c r="F65" s="86">
        <v>6111</v>
      </c>
      <c r="G65" s="86" t="s">
        <v>1046</v>
      </c>
      <c r="H65" s="86" t="s">
        <v>3684</v>
      </c>
      <c r="I65" s="86" t="s">
        <v>3673</v>
      </c>
      <c r="J65" s="86" t="s">
        <v>6286</v>
      </c>
      <c r="K65" s="86" t="s">
        <v>3166</v>
      </c>
      <c r="L65" s="86" t="s">
        <v>3</v>
      </c>
      <c r="M65" s="86" t="s">
        <v>5500</v>
      </c>
      <c r="N65" s="86" t="s">
        <v>5501</v>
      </c>
      <c r="O65" s="86" t="s">
        <v>7235</v>
      </c>
      <c r="P65" s="87">
        <v>36770</v>
      </c>
      <c r="Q65" s="87">
        <v>401768</v>
      </c>
      <c r="R65" s="86" t="s">
        <v>2416</v>
      </c>
      <c r="S65" s="86" t="s">
        <v>260</v>
      </c>
      <c r="T65" s="86">
        <v>970365</v>
      </c>
      <c r="U65" s="86">
        <v>6111</v>
      </c>
      <c r="V65" s="86" t="s">
        <v>1046</v>
      </c>
      <c r="W65" s="86" t="s">
        <v>3684</v>
      </c>
      <c r="X65" s="86" t="s">
        <v>2665</v>
      </c>
      <c r="Y65" s="86" t="s">
        <v>261</v>
      </c>
      <c r="Z65" s="86" t="s">
        <v>6287</v>
      </c>
      <c r="AB65" s="85" t="s">
        <v>7235</v>
      </c>
      <c r="AC65" s="85" t="str">
        <f t="shared" si="0"/>
        <v>AT45</v>
      </c>
      <c r="AD65" s="85" t="str">
        <f t="shared" si="1"/>
        <v xml:space="preserve"> 362</v>
      </c>
      <c r="AE65" s="85" t="str">
        <f t="shared" si="2"/>
        <v>0 00</v>
      </c>
      <c r="AF65" s="85" t="str">
        <f t="shared" si="3"/>
        <v>00 0</v>
      </c>
      <c r="AG65" s="85" t="str">
        <f t="shared" si="4"/>
        <v xml:space="preserve">032 </v>
      </c>
      <c r="AH65" s="85" t="str">
        <f t="shared" si="5"/>
        <v xml:space="preserve">AT45  362 0 00 00 0 032 </v>
      </c>
    </row>
    <row r="66" spans="1:34" ht="15" customHeight="1" x14ac:dyDescent="0.25">
      <c r="A66" s="86">
        <v>703079</v>
      </c>
      <c r="B66" s="86" t="s">
        <v>99</v>
      </c>
      <c r="C66" s="86" t="s">
        <v>1919</v>
      </c>
      <c r="D66" s="86" t="s">
        <v>1919</v>
      </c>
      <c r="E66" s="86">
        <v>70302</v>
      </c>
      <c r="F66" s="86">
        <v>6071</v>
      </c>
      <c r="G66" s="86" t="s">
        <v>1044</v>
      </c>
      <c r="H66" s="86" t="s">
        <v>3140</v>
      </c>
      <c r="I66" s="86" t="s">
        <v>3080</v>
      </c>
      <c r="J66" s="86" t="s">
        <v>6288</v>
      </c>
      <c r="K66" s="86" t="s">
        <v>3166</v>
      </c>
      <c r="L66" s="86" t="s">
        <v>3</v>
      </c>
      <c r="M66" s="86" t="s">
        <v>3170</v>
      </c>
      <c r="N66" s="86" t="s">
        <v>3168</v>
      </c>
      <c r="O66" s="86" t="s">
        <v>2072</v>
      </c>
      <c r="P66" s="87">
        <v>36770</v>
      </c>
      <c r="Q66" s="87">
        <v>401768</v>
      </c>
      <c r="R66" s="86" t="s">
        <v>2416</v>
      </c>
      <c r="S66" s="86" t="s">
        <v>97</v>
      </c>
      <c r="T66" s="86">
        <v>970302</v>
      </c>
      <c r="U66" s="86">
        <v>6071</v>
      </c>
      <c r="V66" s="86" t="s">
        <v>1044</v>
      </c>
      <c r="W66" s="86" t="s">
        <v>3140</v>
      </c>
      <c r="X66" s="86" t="s">
        <v>3001</v>
      </c>
      <c r="Y66" s="86" t="s">
        <v>98</v>
      </c>
      <c r="Z66" s="86" t="s">
        <v>6289</v>
      </c>
      <c r="AB66" s="85" t="s">
        <v>2072</v>
      </c>
      <c r="AC66" s="85" t="str">
        <f t="shared" si="0"/>
        <v>AT59</v>
      </c>
      <c r="AD66" s="85" t="str">
        <f t="shared" si="1"/>
        <v xml:space="preserve"> 360</v>
      </c>
      <c r="AE66" s="85" t="str">
        <f t="shared" si="2"/>
        <v>0 00</v>
      </c>
      <c r="AF66" s="85" t="str">
        <f t="shared" si="3"/>
        <v>00 0</v>
      </c>
      <c r="AG66" s="85" t="str">
        <f t="shared" si="4"/>
        <v xml:space="preserve">132 </v>
      </c>
      <c r="AH66" s="85" t="str">
        <f t="shared" si="5"/>
        <v xml:space="preserve">AT59  360 0 00 00 0 132 </v>
      </c>
    </row>
    <row r="67" spans="1:34" ht="15" customHeight="1" x14ac:dyDescent="0.25">
      <c r="A67" s="86">
        <v>703080</v>
      </c>
      <c r="B67" s="86" t="s">
        <v>100</v>
      </c>
      <c r="C67" s="86" t="s">
        <v>1922</v>
      </c>
      <c r="D67" s="86" t="s">
        <v>1922</v>
      </c>
      <c r="E67" s="86">
        <v>70302</v>
      </c>
      <c r="F67" s="86">
        <v>6071</v>
      </c>
      <c r="G67" s="86" t="s">
        <v>1044</v>
      </c>
      <c r="H67" s="86" t="s">
        <v>3140</v>
      </c>
      <c r="I67" s="86" t="s">
        <v>3080</v>
      </c>
      <c r="J67" s="86" t="s">
        <v>6288</v>
      </c>
      <c r="K67" s="86" t="s">
        <v>3166</v>
      </c>
      <c r="L67" s="86" t="s">
        <v>3</v>
      </c>
      <c r="M67" s="86" t="s">
        <v>3171</v>
      </c>
      <c r="N67" s="86" t="s">
        <v>3172</v>
      </c>
      <c r="O67" s="86" t="s">
        <v>2072</v>
      </c>
      <c r="P67" s="87">
        <v>36770</v>
      </c>
      <c r="Q67" s="87">
        <v>401768</v>
      </c>
      <c r="R67" s="86" t="s">
        <v>2416</v>
      </c>
      <c r="S67" s="86" t="s">
        <v>97</v>
      </c>
      <c r="T67" s="86">
        <v>970302</v>
      </c>
      <c r="U67" s="86">
        <v>6071</v>
      </c>
      <c r="V67" s="86" t="s">
        <v>1044</v>
      </c>
      <c r="W67" s="86" t="s">
        <v>3140</v>
      </c>
      <c r="X67" s="86" t="s">
        <v>3001</v>
      </c>
      <c r="Y67" s="86" t="s">
        <v>98</v>
      </c>
      <c r="Z67" s="86" t="s">
        <v>6289</v>
      </c>
      <c r="AB67" s="85" t="s">
        <v>2072</v>
      </c>
      <c r="AC67" s="85" t="str">
        <f t="shared" ref="AC67:AC125" si="6">LEFT(AB67,4)</f>
        <v>AT59</v>
      </c>
      <c r="AD67" s="85" t="str">
        <f t="shared" ref="AD67:AD125" si="7">MID(AB67,5,4)</f>
        <v xml:space="preserve"> 360</v>
      </c>
      <c r="AE67" s="85" t="str">
        <f t="shared" ref="AE67:AE125" si="8">MID(AB67,9,4)</f>
        <v>0 00</v>
      </c>
      <c r="AF67" s="85" t="str">
        <f t="shared" ref="AF67:AF125" si="9">MID(AB67,13,4)</f>
        <v>00 0</v>
      </c>
      <c r="AG67" s="85" t="str">
        <f t="shared" ref="AG67:AG125" si="10">MID(AB67,17,4)</f>
        <v xml:space="preserve">132 </v>
      </c>
      <c r="AH67" s="85" t="str">
        <f t="shared" ref="AH67:AH125" si="11">AC67&amp;" "&amp;AD67&amp;" "&amp;AE67&amp;" "&amp;AF67&amp;" "&amp;AG67</f>
        <v xml:space="preserve">AT59  360 0 00 00 0 132 </v>
      </c>
    </row>
    <row r="68" spans="1:34" ht="15" customHeight="1" x14ac:dyDescent="0.25">
      <c r="A68" s="86">
        <v>703081</v>
      </c>
      <c r="B68" s="86" t="s">
        <v>101</v>
      </c>
      <c r="C68" s="86" t="s">
        <v>1922</v>
      </c>
      <c r="D68" s="86" t="s">
        <v>1922</v>
      </c>
      <c r="E68" s="86">
        <v>70304</v>
      </c>
      <c r="F68" s="86">
        <v>6094</v>
      </c>
      <c r="G68" s="86" t="s">
        <v>1039</v>
      </c>
      <c r="H68" s="86" t="s">
        <v>5357</v>
      </c>
      <c r="I68" s="86" t="s">
        <v>2778</v>
      </c>
      <c r="J68" s="86" t="s">
        <v>6290</v>
      </c>
      <c r="K68" s="86" t="s">
        <v>3166</v>
      </c>
      <c r="L68" s="86" t="s">
        <v>3</v>
      </c>
      <c r="M68" s="86" t="s">
        <v>5358</v>
      </c>
      <c r="N68" s="86" t="s">
        <v>5359</v>
      </c>
      <c r="O68" s="86" t="s">
        <v>5884</v>
      </c>
      <c r="P68" s="87">
        <v>36770</v>
      </c>
      <c r="Q68" s="87">
        <v>401768</v>
      </c>
      <c r="R68" s="86" t="s">
        <v>2416</v>
      </c>
      <c r="S68" s="86" t="s">
        <v>102</v>
      </c>
      <c r="T68" s="86">
        <v>970304</v>
      </c>
      <c r="U68" s="86">
        <v>6094</v>
      </c>
      <c r="V68" s="86" t="s">
        <v>1039</v>
      </c>
      <c r="W68" s="86" t="s">
        <v>5357</v>
      </c>
      <c r="X68" s="86" t="s">
        <v>2457</v>
      </c>
      <c r="Y68" s="86" t="s">
        <v>103</v>
      </c>
      <c r="Z68" s="86" t="s">
        <v>6291</v>
      </c>
      <c r="AB68" s="85" t="s">
        <v>5884</v>
      </c>
      <c r="AC68" s="85" t="str">
        <f t="shared" si="6"/>
        <v>AT50</v>
      </c>
      <c r="AD68" s="85" t="str">
        <f t="shared" si="7"/>
        <v xml:space="preserve"> 363</v>
      </c>
      <c r="AE68" s="85" t="str">
        <f t="shared" si="8"/>
        <v>3 60</v>
      </c>
      <c r="AF68" s="85" t="str">
        <f t="shared" si="9"/>
        <v>00 0</v>
      </c>
      <c r="AG68" s="85" t="str">
        <f t="shared" si="10"/>
        <v xml:space="preserve">222 </v>
      </c>
      <c r="AH68" s="85" t="str">
        <f t="shared" si="11"/>
        <v xml:space="preserve">AT50  363 3 60 00 0 222 </v>
      </c>
    </row>
    <row r="69" spans="1:34" ht="15" customHeight="1" x14ac:dyDescent="0.25">
      <c r="A69" s="86">
        <v>703082</v>
      </c>
      <c r="B69" s="86" t="s">
        <v>1451</v>
      </c>
      <c r="C69" s="86" t="s">
        <v>1919</v>
      </c>
      <c r="D69" s="86" t="s">
        <v>1919</v>
      </c>
      <c r="E69" s="86">
        <v>70310</v>
      </c>
      <c r="F69" s="86">
        <v>6166</v>
      </c>
      <c r="G69" s="86" t="s">
        <v>1034</v>
      </c>
      <c r="H69" s="86" t="s">
        <v>3237</v>
      </c>
      <c r="I69" s="86" t="s">
        <v>2522</v>
      </c>
      <c r="J69" s="86" t="s">
        <v>6292</v>
      </c>
      <c r="K69" s="86" t="s">
        <v>3166</v>
      </c>
      <c r="L69" s="86" t="s">
        <v>1</v>
      </c>
      <c r="M69" s="86" t="s">
        <v>3238</v>
      </c>
      <c r="N69" s="86" t="s">
        <v>3239</v>
      </c>
      <c r="O69" s="86" t="s">
        <v>5885</v>
      </c>
      <c r="P69" s="87">
        <v>36770</v>
      </c>
      <c r="Q69" s="87">
        <v>401768</v>
      </c>
      <c r="R69" s="86" t="s">
        <v>2416</v>
      </c>
      <c r="S69" s="86" t="s">
        <v>1784</v>
      </c>
      <c r="T69" s="86">
        <v>404560</v>
      </c>
      <c r="U69" s="86">
        <v>6166</v>
      </c>
      <c r="V69" s="86" t="s">
        <v>1034</v>
      </c>
      <c r="W69" s="86" t="s">
        <v>3237</v>
      </c>
      <c r="X69" s="86" t="s">
        <v>2485</v>
      </c>
      <c r="Y69" s="86" t="s">
        <v>5886</v>
      </c>
      <c r="Z69" s="86" t="s">
        <v>6293</v>
      </c>
      <c r="AB69" s="85" t="s">
        <v>5885</v>
      </c>
      <c r="AC69" s="85" t="str">
        <f t="shared" si="6"/>
        <v>AT77</v>
      </c>
      <c r="AD69" s="85" t="str">
        <f t="shared" si="7"/>
        <v xml:space="preserve"> 160</v>
      </c>
      <c r="AE69" s="85" t="str">
        <f t="shared" si="8"/>
        <v>0 00</v>
      </c>
      <c r="AF69" s="85" t="str">
        <f t="shared" si="9"/>
        <v>01 1</v>
      </c>
      <c r="AG69" s="85" t="str">
        <f t="shared" si="10"/>
        <v xml:space="preserve">005 </v>
      </c>
      <c r="AH69" s="85" t="str">
        <f t="shared" si="11"/>
        <v xml:space="preserve">AT77  160 0 00 01 1 005 </v>
      </c>
    </row>
    <row r="70" spans="1:34" ht="15" customHeight="1" x14ac:dyDescent="0.25">
      <c r="A70" s="86">
        <v>703084</v>
      </c>
      <c r="B70" s="86" t="s">
        <v>1650</v>
      </c>
      <c r="C70" s="86" t="s">
        <v>1919</v>
      </c>
      <c r="D70" s="86" t="s">
        <v>7226</v>
      </c>
      <c r="E70" s="86">
        <v>70301</v>
      </c>
      <c r="F70" s="86">
        <v>6067</v>
      </c>
      <c r="G70" s="86" t="s">
        <v>1042</v>
      </c>
      <c r="H70" s="86" t="s">
        <v>3208</v>
      </c>
      <c r="I70" s="86" t="s">
        <v>3209</v>
      </c>
      <c r="J70" s="86" t="s">
        <v>6294</v>
      </c>
      <c r="K70" s="86" t="s">
        <v>3166</v>
      </c>
      <c r="L70" s="86" t="s">
        <v>1</v>
      </c>
      <c r="M70" s="86" t="s">
        <v>3214</v>
      </c>
      <c r="N70" s="86" t="s">
        <v>3211</v>
      </c>
      <c r="O70" s="86" t="s">
        <v>2071</v>
      </c>
      <c r="P70" s="87">
        <v>36770</v>
      </c>
      <c r="Q70" s="87">
        <v>401768</v>
      </c>
      <c r="R70" s="86" t="s">
        <v>2416</v>
      </c>
      <c r="S70" s="86" t="s">
        <v>5887</v>
      </c>
      <c r="T70" s="86">
        <v>302117</v>
      </c>
      <c r="U70" s="86">
        <v>6067</v>
      </c>
      <c r="V70" s="86" t="s">
        <v>1042</v>
      </c>
      <c r="W70" s="86" t="s">
        <v>3213</v>
      </c>
      <c r="X70" s="86" t="s">
        <v>3209</v>
      </c>
      <c r="Y70" s="86" t="s">
        <v>1485</v>
      </c>
      <c r="Z70" s="86" t="s">
        <v>6295</v>
      </c>
      <c r="AB70" s="85" t="s">
        <v>2071</v>
      </c>
      <c r="AC70" s="85" t="str">
        <f t="shared" si="6"/>
        <v>AT67</v>
      </c>
      <c r="AD70" s="85" t="str">
        <f t="shared" si="7"/>
        <v xml:space="preserve"> 120</v>
      </c>
      <c r="AE70" s="85" t="str">
        <f t="shared" si="8"/>
        <v>0 05</v>
      </c>
      <c r="AF70" s="85" t="str">
        <f t="shared" si="9"/>
        <v>20 3</v>
      </c>
      <c r="AG70" s="85" t="str">
        <f t="shared" si="10"/>
        <v xml:space="preserve">527 </v>
      </c>
      <c r="AH70" s="85" t="str">
        <f t="shared" si="11"/>
        <v xml:space="preserve">AT67  120 0 05 20 3 527 </v>
      </c>
    </row>
    <row r="71" spans="1:34" ht="15" customHeight="1" x14ac:dyDescent="0.25">
      <c r="A71" s="86">
        <v>703085</v>
      </c>
      <c r="B71" s="86" t="s">
        <v>1675</v>
      </c>
      <c r="C71" s="86" t="s">
        <v>1919</v>
      </c>
      <c r="D71" s="86" t="s">
        <v>1919</v>
      </c>
      <c r="E71" s="86">
        <v>70301</v>
      </c>
      <c r="F71" s="86">
        <v>6067</v>
      </c>
      <c r="G71" s="86" t="s">
        <v>1042</v>
      </c>
      <c r="H71" s="86" t="s">
        <v>3203</v>
      </c>
      <c r="I71" s="86" t="s">
        <v>2480</v>
      </c>
      <c r="J71" s="86" t="s">
        <v>6296</v>
      </c>
      <c r="K71" s="86" t="s">
        <v>3166</v>
      </c>
      <c r="L71" s="86" t="s">
        <v>1</v>
      </c>
      <c r="M71" s="86" t="s">
        <v>3204</v>
      </c>
      <c r="N71" s="86" t="s">
        <v>3205</v>
      </c>
      <c r="O71" s="86" t="s">
        <v>2082</v>
      </c>
      <c r="P71" s="87">
        <v>36770</v>
      </c>
      <c r="Q71" s="87">
        <v>401768</v>
      </c>
      <c r="R71" s="86" t="s">
        <v>2416</v>
      </c>
      <c r="S71" s="86" t="s">
        <v>1785</v>
      </c>
      <c r="T71" s="86">
        <v>404868</v>
      </c>
      <c r="U71" s="86">
        <v>6067</v>
      </c>
      <c r="V71" s="86" t="s">
        <v>1042</v>
      </c>
      <c r="W71" s="86" t="s">
        <v>5888</v>
      </c>
      <c r="X71" s="86" t="s">
        <v>2480</v>
      </c>
      <c r="Y71" s="86" t="s">
        <v>1357</v>
      </c>
      <c r="Z71" s="86" t="s">
        <v>6297</v>
      </c>
      <c r="AB71" s="85" t="s">
        <v>2082</v>
      </c>
      <c r="AC71" s="85" t="str">
        <f t="shared" si="6"/>
        <v>AT34</v>
      </c>
      <c r="AD71" s="85" t="str">
        <f t="shared" si="7"/>
        <v xml:space="preserve"> 362</v>
      </c>
      <c r="AE71" s="85" t="str">
        <f t="shared" si="8"/>
        <v>0 00</v>
      </c>
      <c r="AF71" s="85" t="str">
        <f t="shared" si="9"/>
        <v>00 0</v>
      </c>
      <c r="AG71" s="85" t="str">
        <f t="shared" si="10"/>
        <v xml:space="preserve">004 </v>
      </c>
      <c r="AH71" s="85" t="str">
        <f t="shared" si="11"/>
        <v xml:space="preserve">AT34  362 0 00 00 0 004 </v>
      </c>
    </row>
    <row r="72" spans="1:34" ht="15" customHeight="1" x14ac:dyDescent="0.25">
      <c r="A72" s="86">
        <v>703089</v>
      </c>
      <c r="B72" s="86" t="s">
        <v>149</v>
      </c>
      <c r="C72" s="86" t="s">
        <v>1919</v>
      </c>
      <c r="D72" s="86" t="s">
        <v>1919</v>
      </c>
      <c r="E72" s="86">
        <v>70320</v>
      </c>
      <c r="F72" s="86">
        <v>6175</v>
      </c>
      <c r="G72" s="86" t="s">
        <v>3306</v>
      </c>
      <c r="H72" s="86" t="s">
        <v>5889</v>
      </c>
      <c r="I72" s="86" t="s">
        <v>2576</v>
      </c>
      <c r="J72" s="86" t="s">
        <v>6298</v>
      </c>
      <c r="K72" s="86" t="s">
        <v>3166</v>
      </c>
      <c r="L72" s="86" t="s">
        <v>3</v>
      </c>
      <c r="M72" s="86" t="s">
        <v>3312</v>
      </c>
      <c r="N72" s="86" t="s">
        <v>3313</v>
      </c>
      <c r="O72" s="86" t="s">
        <v>5890</v>
      </c>
      <c r="P72" s="87">
        <v>36770</v>
      </c>
      <c r="Q72" s="87">
        <v>401768</v>
      </c>
      <c r="R72" s="86" t="s">
        <v>2416</v>
      </c>
      <c r="S72" s="86" t="s">
        <v>150</v>
      </c>
      <c r="T72" s="86">
        <v>970320</v>
      </c>
      <c r="U72" s="86">
        <v>6175</v>
      </c>
      <c r="V72" s="86" t="s">
        <v>3311</v>
      </c>
      <c r="W72" s="86" t="s">
        <v>3218</v>
      </c>
      <c r="X72" s="86" t="s">
        <v>2480</v>
      </c>
      <c r="Y72" s="86" t="s">
        <v>151</v>
      </c>
      <c r="Z72" s="86" t="s">
        <v>6299</v>
      </c>
      <c r="AB72" s="85" t="s">
        <v>5890</v>
      </c>
      <c r="AC72" s="85" t="str">
        <f t="shared" si="6"/>
        <v>AT06</v>
      </c>
      <c r="AD72" s="85" t="str">
        <f t="shared" si="7"/>
        <v xml:space="preserve"> 363</v>
      </c>
      <c r="AE72" s="85" t="str">
        <f t="shared" si="8"/>
        <v>3 60</v>
      </c>
      <c r="AF72" s="85" t="str">
        <f t="shared" si="9"/>
        <v>00 0</v>
      </c>
      <c r="AG72" s="85" t="str">
        <f t="shared" si="10"/>
        <v xml:space="preserve">111 </v>
      </c>
      <c r="AH72" s="85" t="str">
        <f t="shared" si="11"/>
        <v xml:space="preserve">AT06  363 3 60 00 0 111 </v>
      </c>
    </row>
    <row r="73" spans="1:34" ht="15" customHeight="1" x14ac:dyDescent="0.25">
      <c r="A73" s="86">
        <v>703090</v>
      </c>
      <c r="B73" s="86" t="s">
        <v>161</v>
      </c>
      <c r="C73" s="86" t="s">
        <v>1919</v>
      </c>
      <c r="D73" s="86" t="s">
        <v>1919</v>
      </c>
      <c r="E73" s="86">
        <v>70329</v>
      </c>
      <c r="F73" s="86">
        <v>6068</v>
      </c>
      <c r="G73" s="86" t="s">
        <v>1051</v>
      </c>
      <c r="H73" s="86" t="s">
        <v>3219</v>
      </c>
      <c r="I73" s="86" t="s">
        <v>5236</v>
      </c>
      <c r="J73" s="86" t="s">
        <v>6300</v>
      </c>
      <c r="K73" s="86" t="s">
        <v>3166</v>
      </c>
      <c r="L73" s="86" t="s">
        <v>3</v>
      </c>
      <c r="M73" s="86" t="s">
        <v>5261</v>
      </c>
      <c r="N73" s="86" t="s">
        <v>5262</v>
      </c>
      <c r="O73" s="86" t="s">
        <v>2084</v>
      </c>
      <c r="P73" s="87">
        <v>36770</v>
      </c>
      <c r="Q73" s="87">
        <v>401768</v>
      </c>
      <c r="R73" s="86" t="s">
        <v>2416</v>
      </c>
      <c r="S73" s="86" t="s">
        <v>156</v>
      </c>
      <c r="T73" s="86">
        <v>970329</v>
      </c>
      <c r="U73" s="86">
        <v>6068</v>
      </c>
      <c r="V73" s="86" t="s">
        <v>1051</v>
      </c>
      <c r="W73" s="86" t="s">
        <v>3183</v>
      </c>
      <c r="X73" s="86" t="s">
        <v>2576</v>
      </c>
      <c r="Y73" s="86" t="s">
        <v>157</v>
      </c>
      <c r="Z73" s="86" t="s">
        <v>6301</v>
      </c>
      <c r="AB73" s="85" t="s">
        <v>2084</v>
      </c>
      <c r="AC73" s="85" t="str">
        <f t="shared" si="6"/>
        <v>AT59</v>
      </c>
      <c r="AD73" s="85" t="str">
        <f t="shared" si="7"/>
        <v xml:space="preserve"> 363</v>
      </c>
      <c r="AE73" s="85" t="str">
        <f t="shared" si="8"/>
        <v>6 20</v>
      </c>
      <c r="AF73" s="85" t="str">
        <f t="shared" si="9"/>
        <v>00 0</v>
      </c>
      <c r="AG73" s="85" t="str">
        <f t="shared" si="10"/>
        <v xml:space="preserve">500 </v>
      </c>
      <c r="AH73" s="85" t="str">
        <f t="shared" si="11"/>
        <v xml:space="preserve">AT59  363 6 20 00 0 500 </v>
      </c>
    </row>
    <row r="74" spans="1:34" ht="15" customHeight="1" x14ac:dyDescent="0.25">
      <c r="A74" s="86">
        <v>703091</v>
      </c>
      <c r="B74" s="86" t="s">
        <v>923</v>
      </c>
      <c r="C74" s="86" t="s">
        <v>1922</v>
      </c>
      <c r="D74" s="86" t="s">
        <v>1922</v>
      </c>
      <c r="E74" s="86">
        <v>70351</v>
      </c>
      <c r="F74" s="86">
        <v>6100</v>
      </c>
      <c r="G74" s="86" t="s">
        <v>3579</v>
      </c>
      <c r="H74" s="86" t="s">
        <v>3580</v>
      </c>
      <c r="I74" s="86" t="s">
        <v>5488</v>
      </c>
      <c r="J74" s="86" t="s">
        <v>6302</v>
      </c>
      <c r="K74" s="86" t="s">
        <v>3166</v>
      </c>
      <c r="L74" s="86" t="s">
        <v>3</v>
      </c>
      <c r="M74" s="86" t="s">
        <v>5489</v>
      </c>
      <c r="N74" s="86" t="s">
        <v>5490</v>
      </c>
      <c r="O74" s="86" t="s">
        <v>2085</v>
      </c>
      <c r="P74" s="87">
        <v>36770</v>
      </c>
      <c r="Q74" s="87">
        <v>401768</v>
      </c>
      <c r="R74" s="86" t="s">
        <v>2416</v>
      </c>
      <c r="S74" s="86" t="s">
        <v>1786</v>
      </c>
      <c r="T74" s="86">
        <v>970351</v>
      </c>
      <c r="U74" s="86">
        <v>6100</v>
      </c>
      <c r="V74" s="86" t="s">
        <v>3579</v>
      </c>
      <c r="W74" s="86" t="s">
        <v>3586</v>
      </c>
      <c r="X74" s="86" t="s">
        <v>2623</v>
      </c>
      <c r="Y74" s="86" t="s">
        <v>5891</v>
      </c>
      <c r="Z74" s="86" t="s">
        <v>6303</v>
      </c>
      <c r="AB74" s="85" t="s">
        <v>2085</v>
      </c>
      <c r="AC74" s="85" t="str">
        <f t="shared" si="6"/>
        <v>AT51</v>
      </c>
      <c r="AD74" s="85" t="str">
        <f t="shared" si="7"/>
        <v xml:space="preserve"> 363</v>
      </c>
      <c r="AE74" s="85" t="str">
        <f t="shared" si="8"/>
        <v>1 40</v>
      </c>
      <c r="AF74" s="85" t="str">
        <f t="shared" si="9"/>
        <v>00 0</v>
      </c>
      <c r="AG74" s="85" t="str">
        <f t="shared" si="10"/>
        <v xml:space="preserve">026 </v>
      </c>
      <c r="AH74" s="85" t="str">
        <f t="shared" si="11"/>
        <v xml:space="preserve">AT51  363 1 40 00 0 026 </v>
      </c>
    </row>
    <row r="75" spans="1:34" ht="15" customHeight="1" x14ac:dyDescent="0.25">
      <c r="A75" s="86">
        <v>703093</v>
      </c>
      <c r="B75" s="86" t="s">
        <v>965</v>
      </c>
      <c r="C75" s="86" t="s">
        <v>1919</v>
      </c>
      <c r="D75" s="86" t="s">
        <v>1919</v>
      </c>
      <c r="E75" s="86">
        <v>70354</v>
      </c>
      <c r="F75" s="86">
        <v>6060</v>
      </c>
      <c r="G75" s="86" t="s">
        <v>3509</v>
      </c>
      <c r="H75" s="86" t="s">
        <v>3515</v>
      </c>
      <c r="I75" s="86" t="s">
        <v>2588</v>
      </c>
      <c r="J75" s="86" t="s">
        <v>6304</v>
      </c>
      <c r="K75" s="86" t="s">
        <v>3166</v>
      </c>
      <c r="L75" s="86" t="s">
        <v>1</v>
      </c>
      <c r="M75" s="86" t="s">
        <v>3519</v>
      </c>
      <c r="N75" s="86" t="s">
        <v>3520</v>
      </c>
      <c r="O75" s="86" t="s">
        <v>2086</v>
      </c>
      <c r="P75" s="87">
        <v>36770</v>
      </c>
      <c r="Q75" s="87">
        <v>401768</v>
      </c>
      <c r="R75" s="86" t="s">
        <v>2416</v>
      </c>
      <c r="S75" s="86" t="s">
        <v>966</v>
      </c>
      <c r="T75" s="86">
        <v>400107</v>
      </c>
      <c r="U75" s="86">
        <v>6060</v>
      </c>
      <c r="V75" s="86" t="s">
        <v>3513</v>
      </c>
      <c r="W75" s="86" t="s">
        <v>3515</v>
      </c>
      <c r="X75" s="86" t="s">
        <v>2588</v>
      </c>
      <c r="Y75" s="86" t="s">
        <v>968</v>
      </c>
      <c r="Z75" s="86" t="s">
        <v>6305</v>
      </c>
      <c r="AB75" s="85" t="s">
        <v>2086</v>
      </c>
      <c r="AC75" s="85" t="str">
        <f t="shared" si="6"/>
        <v>AT10</v>
      </c>
      <c r="AD75" s="85" t="str">
        <f t="shared" si="7"/>
        <v xml:space="preserve"> 363</v>
      </c>
      <c r="AE75" s="85" t="str">
        <f t="shared" si="8"/>
        <v>6 20</v>
      </c>
      <c r="AF75" s="85" t="str">
        <f t="shared" si="9"/>
        <v>00 0</v>
      </c>
      <c r="AG75" s="85" t="str">
        <f t="shared" si="10"/>
        <v xml:space="preserve">007 </v>
      </c>
      <c r="AH75" s="85" t="str">
        <f t="shared" si="11"/>
        <v xml:space="preserve">AT10  363 6 20 00 0 007 </v>
      </c>
    </row>
    <row r="76" spans="1:34" ht="15" customHeight="1" x14ac:dyDescent="0.25">
      <c r="A76" s="86">
        <v>703094</v>
      </c>
      <c r="B76" s="86" t="s">
        <v>1358</v>
      </c>
      <c r="C76" s="86" t="s">
        <v>1919</v>
      </c>
      <c r="D76" s="86" t="s">
        <v>1919</v>
      </c>
      <c r="E76" s="86">
        <v>70329</v>
      </c>
      <c r="F76" s="86">
        <v>6068</v>
      </c>
      <c r="G76" s="86" t="s">
        <v>1051</v>
      </c>
      <c r="H76" s="86" t="s">
        <v>3352</v>
      </c>
      <c r="I76" s="86" t="s">
        <v>2499</v>
      </c>
      <c r="J76" s="86" t="s">
        <v>6306</v>
      </c>
      <c r="K76" s="86" t="s">
        <v>3166</v>
      </c>
      <c r="L76" s="86" t="s">
        <v>1</v>
      </c>
      <c r="M76" s="86" t="s">
        <v>3353</v>
      </c>
      <c r="N76" s="86" t="s">
        <v>3354</v>
      </c>
      <c r="O76" s="86" t="s">
        <v>2087</v>
      </c>
      <c r="P76" s="87">
        <v>36770</v>
      </c>
      <c r="Q76" s="87">
        <v>401768</v>
      </c>
      <c r="R76" s="86" t="s">
        <v>2416</v>
      </c>
      <c r="S76" s="86" t="s">
        <v>1787</v>
      </c>
      <c r="T76" s="86">
        <v>900787</v>
      </c>
      <c r="U76" s="86">
        <v>6511</v>
      </c>
      <c r="V76" s="86" t="s">
        <v>1109</v>
      </c>
      <c r="W76" s="86" t="s">
        <v>3356</v>
      </c>
      <c r="X76" s="86" t="s">
        <v>2617</v>
      </c>
      <c r="Y76" s="86" t="s">
        <v>1359</v>
      </c>
      <c r="Z76" s="86" t="s">
        <v>6307</v>
      </c>
      <c r="AB76" s="85" t="s">
        <v>2087</v>
      </c>
      <c r="AC76" s="85" t="str">
        <f t="shared" si="6"/>
        <v>AT46</v>
      </c>
      <c r="AD76" s="85" t="str">
        <f t="shared" si="7"/>
        <v xml:space="preserve"> 363</v>
      </c>
      <c r="AE76" s="85" t="str">
        <f t="shared" si="8"/>
        <v>6 20</v>
      </c>
      <c r="AF76" s="85" t="str">
        <f t="shared" si="9"/>
        <v>00 0</v>
      </c>
      <c r="AG76" s="85" t="str">
        <f t="shared" si="10"/>
        <v xml:space="preserve">500 </v>
      </c>
      <c r="AH76" s="85" t="str">
        <f t="shared" si="11"/>
        <v xml:space="preserve">AT46  363 6 20 00 0 500 </v>
      </c>
    </row>
    <row r="77" spans="1:34" ht="15" customHeight="1" x14ac:dyDescent="0.25">
      <c r="A77" s="86">
        <v>703105</v>
      </c>
      <c r="B77" s="86" t="s">
        <v>1620</v>
      </c>
      <c r="C77" s="86" t="s">
        <v>1919</v>
      </c>
      <c r="D77" s="86" t="s">
        <v>1919</v>
      </c>
      <c r="E77" s="86">
        <v>70312</v>
      </c>
      <c r="F77" s="86">
        <v>6091</v>
      </c>
      <c r="G77" s="86" t="s">
        <v>1053</v>
      </c>
      <c r="H77" s="86" t="s">
        <v>3219</v>
      </c>
      <c r="I77" s="86" t="s">
        <v>2588</v>
      </c>
      <c r="J77" s="86" t="s">
        <v>6308</v>
      </c>
      <c r="K77" s="86" t="s">
        <v>3166</v>
      </c>
      <c r="L77" s="86" t="s">
        <v>3</v>
      </c>
      <c r="M77" s="86" t="s">
        <v>3224</v>
      </c>
      <c r="N77" s="86" t="s">
        <v>5892</v>
      </c>
      <c r="O77" s="86" t="s">
        <v>5893</v>
      </c>
      <c r="P77" s="87">
        <v>36770</v>
      </c>
      <c r="Q77" s="87">
        <v>401768</v>
      </c>
      <c r="R77" s="86" t="s">
        <v>2416</v>
      </c>
      <c r="S77" s="86" t="s">
        <v>117</v>
      </c>
      <c r="T77" s="86">
        <v>970312</v>
      </c>
      <c r="U77" s="86">
        <v>6091</v>
      </c>
      <c r="V77" s="86" t="s">
        <v>1053</v>
      </c>
      <c r="W77" s="86" t="s">
        <v>3223</v>
      </c>
      <c r="X77" s="86" t="s">
        <v>2470</v>
      </c>
      <c r="Y77" s="86" t="s">
        <v>977</v>
      </c>
      <c r="Z77" s="86" t="s">
        <v>6309</v>
      </c>
      <c r="AB77" s="85" t="s">
        <v>5893</v>
      </c>
      <c r="AC77" s="85" t="str">
        <f t="shared" si="6"/>
        <v>AT37</v>
      </c>
      <c r="AD77" s="85" t="str">
        <f t="shared" si="7"/>
        <v xml:space="preserve"> 363</v>
      </c>
      <c r="AE77" s="85" t="str">
        <f t="shared" si="8"/>
        <v>3 60</v>
      </c>
      <c r="AF77" s="85" t="str">
        <f t="shared" si="9"/>
        <v>00 0</v>
      </c>
      <c r="AG77" s="85" t="str">
        <f t="shared" si="10"/>
        <v xml:space="preserve">232 </v>
      </c>
      <c r="AH77" s="85" t="str">
        <f t="shared" si="11"/>
        <v xml:space="preserve">AT37  363 3 60 00 0 232 </v>
      </c>
    </row>
    <row r="78" spans="1:34" ht="15" customHeight="1" x14ac:dyDescent="0.25">
      <c r="A78" s="86">
        <v>703337</v>
      </c>
      <c r="B78" s="86" t="s">
        <v>222</v>
      </c>
      <c r="C78" s="86" t="s">
        <v>1919</v>
      </c>
      <c r="D78" s="86" t="s">
        <v>1919</v>
      </c>
      <c r="E78" s="86">
        <v>70351</v>
      </c>
      <c r="F78" s="86">
        <v>6100</v>
      </c>
      <c r="G78" s="86" t="s">
        <v>3579</v>
      </c>
      <c r="H78" s="86" t="s">
        <v>3580</v>
      </c>
      <c r="I78" s="86" t="s">
        <v>3581</v>
      </c>
      <c r="J78" s="86" t="s">
        <v>6310</v>
      </c>
      <c r="K78" s="86" t="s">
        <v>3166</v>
      </c>
      <c r="L78" s="86" t="s">
        <v>3</v>
      </c>
      <c r="M78" s="86" t="s">
        <v>3587</v>
      </c>
      <c r="N78" s="86" t="s">
        <v>3583</v>
      </c>
      <c r="O78" s="86" t="s">
        <v>2085</v>
      </c>
      <c r="P78" s="87">
        <v>36770</v>
      </c>
      <c r="Q78" s="87">
        <v>401768</v>
      </c>
      <c r="R78" s="86" t="s">
        <v>2416</v>
      </c>
      <c r="S78" s="86" t="s">
        <v>1786</v>
      </c>
      <c r="T78" s="86">
        <v>970351</v>
      </c>
      <c r="U78" s="86">
        <v>6100</v>
      </c>
      <c r="V78" s="86" t="s">
        <v>3579</v>
      </c>
      <c r="W78" s="86" t="s">
        <v>3586</v>
      </c>
      <c r="X78" s="86" t="s">
        <v>2623</v>
      </c>
      <c r="Y78" s="86" t="s">
        <v>5891</v>
      </c>
      <c r="Z78" s="86" t="s">
        <v>6303</v>
      </c>
      <c r="AB78" s="85" t="s">
        <v>2085</v>
      </c>
      <c r="AC78" s="85" t="str">
        <f t="shared" si="6"/>
        <v>AT51</v>
      </c>
      <c r="AD78" s="85" t="str">
        <f t="shared" si="7"/>
        <v xml:space="preserve"> 363</v>
      </c>
      <c r="AE78" s="85" t="str">
        <f t="shared" si="8"/>
        <v>1 40</v>
      </c>
      <c r="AF78" s="85" t="str">
        <f t="shared" si="9"/>
        <v>00 0</v>
      </c>
      <c r="AG78" s="85" t="str">
        <f t="shared" si="10"/>
        <v xml:space="preserve">026 </v>
      </c>
      <c r="AH78" s="85" t="str">
        <f t="shared" si="11"/>
        <v xml:space="preserve">AT51  363 1 40 00 0 026 </v>
      </c>
    </row>
    <row r="79" spans="1:34" ht="15" customHeight="1" x14ac:dyDescent="0.25">
      <c r="A79" s="86">
        <v>703796</v>
      </c>
      <c r="B79" s="86" t="s">
        <v>3616</v>
      </c>
      <c r="C79" s="86" t="s">
        <v>1922</v>
      </c>
      <c r="D79" s="86" t="s">
        <v>1939</v>
      </c>
      <c r="E79" s="86">
        <v>70357</v>
      </c>
      <c r="F79" s="86">
        <v>6410</v>
      </c>
      <c r="G79" s="86" t="s">
        <v>1032</v>
      </c>
      <c r="H79" s="86" t="s">
        <v>3307</v>
      </c>
      <c r="I79" s="86" t="s">
        <v>2644</v>
      </c>
      <c r="J79" s="86" t="s">
        <v>6311</v>
      </c>
      <c r="K79" s="86" t="s">
        <v>3166</v>
      </c>
      <c r="L79" s="86" t="s">
        <v>1</v>
      </c>
      <c r="M79" s="86" t="s">
        <v>3617</v>
      </c>
      <c r="N79" s="86" t="s">
        <v>3612</v>
      </c>
      <c r="O79" s="86" t="s">
        <v>5744</v>
      </c>
      <c r="P79" s="87">
        <v>36770</v>
      </c>
      <c r="Q79" s="87">
        <v>401768</v>
      </c>
      <c r="R79" s="86" t="s">
        <v>2416</v>
      </c>
      <c r="S79" s="86" t="s">
        <v>75</v>
      </c>
      <c r="T79" s="86">
        <v>406146</v>
      </c>
      <c r="U79" s="86">
        <v>4840</v>
      </c>
      <c r="V79" s="86" t="s">
        <v>3041</v>
      </c>
      <c r="W79" s="86" t="s">
        <v>3042</v>
      </c>
      <c r="X79" s="86" t="s">
        <v>3043</v>
      </c>
      <c r="Y79" s="86" t="s">
        <v>76</v>
      </c>
      <c r="Z79" s="86" t="s">
        <v>6312</v>
      </c>
      <c r="AB79" s="85" t="s">
        <v>5744</v>
      </c>
      <c r="AC79" s="85" t="str">
        <f t="shared" si="6"/>
        <v>AT47</v>
      </c>
      <c r="AD79" s="85" t="str">
        <f t="shared" si="7"/>
        <v xml:space="preserve"> 360</v>
      </c>
      <c r="AE79" s="85" t="str">
        <f t="shared" si="8"/>
        <v>0 00</v>
      </c>
      <c r="AF79" s="85" t="str">
        <f t="shared" si="9"/>
        <v>00 0</v>
      </c>
      <c r="AG79" s="85" t="str">
        <f t="shared" si="10"/>
        <v xml:space="preserve">092 </v>
      </c>
      <c r="AH79" s="85" t="str">
        <f t="shared" si="11"/>
        <v xml:space="preserve">AT47  360 0 00 00 0 092 </v>
      </c>
    </row>
    <row r="80" spans="1:34" ht="15" customHeight="1" x14ac:dyDescent="0.25">
      <c r="A80" s="86">
        <v>703826</v>
      </c>
      <c r="B80" s="86" t="s">
        <v>1896</v>
      </c>
      <c r="C80" s="86" t="s">
        <v>1922</v>
      </c>
      <c r="D80" s="86" t="s">
        <v>1922</v>
      </c>
      <c r="E80" s="86">
        <v>70310</v>
      </c>
      <c r="F80" s="86">
        <v>6166</v>
      </c>
      <c r="G80" s="86" t="s">
        <v>1034</v>
      </c>
      <c r="H80" s="86" t="s">
        <v>3232</v>
      </c>
      <c r="I80" s="86" t="s">
        <v>2877</v>
      </c>
      <c r="J80" s="86" t="s">
        <v>6313</v>
      </c>
      <c r="K80" s="86" t="s">
        <v>3166</v>
      </c>
      <c r="L80" s="86" t="s">
        <v>1</v>
      </c>
      <c r="M80" s="86" t="s">
        <v>3233</v>
      </c>
      <c r="N80" s="86" t="s">
        <v>3234</v>
      </c>
      <c r="O80" s="86" t="s">
        <v>2128</v>
      </c>
      <c r="P80" s="87">
        <v>36770</v>
      </c>
      <c r="Q80" s="87">
        <v>401768</v>
      </c>
      <c r="R80" s="86" t="s">
        <v>2416</v>
      </c>
      <c r="S80" s="86" t="s">
        <v>1793</v>
      </c>
      <c r="T80" s="86">
        <v>904858</v>
      </c>
      <c r="U80" s="86">
        <v>6166</v>
      </c>
      <c r="V80" s="86" t="s">
        <v>1034</v>
      </c>
      <c r="W80" s="86" t="s">
        <v>3236</v>
      </c>
      <c r="X80" s="86" t="s">
        <v>2877</v>
      </c>
      <c r="Y80" s="86" t="s">
        <v>1949</v>
      </c>
      <c r="Z80" s="86" t="s">
        <v>6314</v>
      </c>
      <c r="AB80" s="85" t="s">
        <v>2128</v>
      </c>
      <c r="AC80" s="85" t="str">
        <f t="shared" si="6"/>
        <v>AT39</v>
      </c>
      <c r="AD80" s="85" t="str">
        <f t="shared" si="7"/>
        <v xml:space="preserve"> 360</v>
      </c>
      <c r="AE80" s="85" t="str">
        <f t="shared" si="8"/>
        <v>0 00</v>
      </c>
      <c r="AF80" s="85" t="str">
        <f t="shared" si="9"/>
        <v>00 0</v>
      </c>
      <c r="AG80" s="85" t="str">
        <f t="shared" si="10"/>
        <v xml:space="preserve">062 </v>
      </c>
      <c r="AH80" s="85" t="str">
        <f t="shared" si="11"/>
        <v xml:space="preserve">AT39  360 0 00 00 0 062 </v>
      </c>
    </row>
    <row r="81" spans="1:34" ht="15" customHeight="1" x14ac:dyDescent="0.25">
      <c r="A81" s="86">
        <v>703866</v>
      </c>
      <c r="B81" s="86" t="s">
        <v>1613</v>
      </c>
      <c r="C81" s="86" t="s">
        <v>1919</v>
      </c>
      <c r="D81" s="86" t="s">
        <v>1919</v>
      </c>
      <c r="E81" s="86">
        <v>70346</v>
      </c>
      <c r="F81" s="86">
        <v>6063</v>
      </c>
      <c r="G81" s="86" t="s">
        <v>1056</v>
      </c>
      <c r="H81" s="86" t="s">
        <v>3451</v>
      </c>
      <c r="I81" s="86" t="s">
        <v>2933</v>
      </c>
      <c r="J81" s="86" t="s">
        <v>6315</v>
      </c>
      <c r="K81" s="86" t="s">
        <v>3166</v>
      </c>
      <c r="L81" s="86" t="s">
        <v>3</v>
      </c>
      <c r="M81" s="86" t="s">
        <v>3456</v>
      </c>
      <c r="N81" s="86" t="s">
        <v>3457</v>
      </c>
      <c r="O81" s="86" t="s">
        <v>2099</v>
      </c>
      <c r="P81" s="87">
        <v>36770</v>
      </c>
      <c r="Q81" s="87">
        <v>401768</v>
      </c>
      <c r="R81" s="86" t="s">
        <v>2416</v>
      </c>
      <c r="S81" s="86" t="s">
        <v>186</v>
      </c>
      <c r="T81" s="86">
        <v>970346</v>
      </c>
      <c r="U81" s="86">
        <v>6063</v>
      </c>
      <c r="V81" s="86" t="s">
        <v>1056</v>
      </c>
      <c r="W81" s="86" t="s">
        <v>3455</v>
      </c>
      <c r="X81" s="86" t="s">
        <v>2480</v>
      </c>
      <c r="Y81" s="86" t="s">
        <v>187</v>
      </c>
      <c r="Z81" s="86" t="s">
        <v>6316</v>
      </c>
      <c r="AB81" s="85" t="s">
        <v>2099</v>
      </c>
      <c r="AC81" s="85" t="str">
        <f t="shared" si="6"/>
        <v>AT83</v>
      </c>
      <c r="AD81" s="85" t="str">
        <f t="shared" si="7"/>
        <v xml:space="preserve"> 363</v>
      </c>
      <c r="AE81" s="85" t="str">
        <f t="shared" si="8"/>
        <v>1 00</v>
      </c>
      <c r="AF81" s="85" t="str">
        <f t="shared" si="9"/>
        <v>00 0</v>
      </c>
      <c r="AG81" s="85" t="str">
        <f t="shared" si="10"/>
        <v xml:space="preserve">002 </v>
      </c>
      <c r="AH81" s="85" t="str">
        <f t="shared" si="11"/>
        <v xml:space="preserve">AT83  363 1 00 00 0 002 </v>
      </c>
    </row>
    <row r="82" spans="1:34" ht="15" customHeight="1" x14ac:dyDescent="0.25">
      <c r="A82" s="86">
        <v>703885</v>
      </c>
      <c r="B82" s="86" t="s">
        <v>3614</v>
      </c>
      <c r="C82" s="86" t="s">
        <v>1919</v>
      </c>
      <c r="D82" s="86" t="s">
        <v>1919</v>
      </c>
      <c r="E82" s="86">
        <v>70357</v>
      </c>
      <c r="F82" s="86">
        <v>6410</v>
      </c>
      <c r="G82" s="86" t="s">
        <v>1032</v>
      </c>
      <c r="H82" s="86" t="s">
        <v>3307</v>
      </c>
      <c r="I82" s="86" t="s">
        <v>2644</v>
      </c>
      <c r="J82" s="86" t="s">
        <v>6311</v>
      </c>
      <c r="K82" s="86" t="s">
        <v>3166</v>
      </c>
      <c r="L82" s="86" t="s">
        <v>1</v>
      </c>
      <c r="M82" s="86" t="s">
        <v>3615</v>
      </c>
      <c r="N82" s="86" t="s">
        <v>3612</v>
      </c>
      <c r="O82" s="86" t="s">
        <v>5744</v>
      </c>
      <c r="P82" s="87">
        <v>36770</v>
      </c>
      <c r="Q82" s="87">
        <v>401768</v>
      </c>
      <c r="R82" s="86" t="s">
        <v>2416</v>
      </c>
      <c r="S82" s="86" t="s">
        <v>75</v>
      </c>
      <c r="T82" s="86">
        <v>406146</v>
      </c>
      <c r="U82" s="86">
        <v>4840</v>
      </c>
      <c r="V82" s="86" t="s">
        <v>3041</v>
      </c>
      <c r="W82" s="86" t="s">
        <v>3042</v>
      </c>
      <c r="X82" s="86" t="s">
        <v>3043</v>
      </c>
      <c r="Y82" s="86" t="s">
        <v>76</v>
      </c>
      <c r="Z82" s="86" t="s">
        <v>6312</v>
      </c>
      <c r="AB82" s="85" t="s">
        <v>5744</v>
      </c>
      <c r="AC82" s="85" t="str">
        <f t="shared" si="6"/>
        <v>AT47</v>
      </c>
      <c r="AD82" s="85" t="str">
        <f t="shared" si="7"/>
        <v xml:space="preserve"> 360</v>
      </c>
      <c r="AE82" s="85" t="str">
        <f t="shared" si="8"/>
        <v>0 00</v>
      </c>
      <c r="AF82" s="85" t="str">
        <f t="shared" si="9"/>
        <v>00 0</v>
      </c>
      <c r="AG82" s="85" t="str">
        <f t="shared" si="10"/>
        <v xml:space="preserve">092 </v>
      </c>
      <c r="AH82" s="85" t="str">
        <f t="shared" si="11"/>
        <v xml:space="preserve">AT47  360 0 00 00 0 092 </v>
      </c>
    </row>
    <row r="83" spans="1:34" ht="15" customHeight="1" x14ac:dyDescent="0.25">
      <c r="A83" s="86">
        <v>703896</v>
      </c>
      <c r="B83" s="86" t="s">
        <v>189</v>
      </c>
      <c r="C83" s="86" t="s">
        <v>1922</v>
      </c>
      <c r="D83" s="86" t="s">
        <v>1922</v>
      </c>
      <c r="E83" s="86">
        <v>70334</v>
      </c>
      <c r="F83" s="86">
        <v>6167</v>
      </c>
      <c r="G83" s="86" t="s">
        <v>3424</v>
      </c>
      <c r="H83" s="86" t="s">
        <v>5622</v>
      </c>
      <c r="I83" s="86" t="s">
        <v>2480</v>
      </c>
      <c r="J83" s="86" t="s">
        <v>6317</v>
      </c>
      <c r="K83" s="86" t="s">
        <v>3166</v>
      </c>
      <c r="L83" s="86" t="s">
        <v>1</v>
      </c>
      <c r="M83" s="86" t="s">
        <v>5623</v>
      </c>
      <c r="N83" s="86" t="s">
        <v>5624</v>
      </c>
      <c r="O83" s="86" t="s">
        <v>2130</v>
      </c>
      <c r="P83" s="87">
        <v>36770</v>
      </c>
      <c r="Q83" s="87">
        <v>401768</v>
      </c>
      <c r="R83" s="86" t="s">
        <v>2416</v>
      </c>
      <c r="S83" s="86" t="s">
        <v>7236</v>
      </c>
      <c r="T83" s="86">
        <v>400160</v>
      </c>
      <c r="U83" s="86">
        <v>6167</v>
      </c>
      <c r="V83" s="86" t="s">
        <v>5626</v>
      </c>
      <c r="W83" s="86" t="s">
        <v>5622</v>
      </c>
      <c r="X83" s="86" t="s">
        <v>2480</v>
      </c>
      <c r="Y83" s="86" t="s">
        <v>1649</v>
      </c>
      <c r="Z83" s="86" t="s">
        <v>6318</v>
      </c>
      <c r="AB83" s="85" t="s">
        <v>2130</v>
      </c>
      <c r="AC83" s="85" t="str">
        <f t="shared" si="6"/>
        <v>AT10</v>
      </c>
      <c r="AD83" s="85" t="str">
        <f t="shared" si="7"/>
        <v xml:space="preserve"> 570</v>
      </c>
      <c r="AE83" s="85" t="str">
        <f t="shared" si="8"/>
        <v>0 00</v>
      </c>
      <c r="AF83" s="85" t="str">
        <f t="shared" si="9"/>
        <v>02 7</v>
      </c>
      <c r="AG83" s="85" t="str">
        <f t="shared" si="10"/>
        <v xml:space="preserve">004 </v>
      </c>
      <c r="AH83" s="85" t="str">
        <f t="shared" si="11"/>
        <v xml:space="preserve">AT10  570 0 00 02 7 004 </v>
      </c>
    </row>
    <row r="84" spans="1:34" ht="15" customHeight="1" x14ac:dyDescent="0.25">
      <c r="A84" s="86">
        <v>703916</v>
      </c>
      <c r="B84" s="86" t="s">
        <v>225</v>
      </c>
      <c r="C84" s="86" t="s">
        <v>1919</v>
      </c>
      <c r="D84" s="86" t="s">
        <v>1919</v>
      </c>
      <c r="E84" s="86">
        <v>70354</v>
      </c>
      <c r="F84" s="86">
        <v>6060</v>
      </c>
      <c r="G84" s="86" t="s">
        <v>3509</v>
      </c>
      <c r="H84" s="86" t="s">
        <v>3588</v>
      </c>
      <c r="I84" s="86" t="s">
        <v>3136</v>
      </c>
      <c r="J84" s="86" t="s">
        <v>6319</v>
      </c>
      <c r="K84" s="86" t="s">
        <v>3166</v>
      </c>
      <c r="L84" s="86" t="s">
        <v>1</v>
      </c>
      <c r="M84" s="86" t="s">
        <v>3591</v>
      </c>
      <c r="N84" s="86" t="s">
        <v>3590</v>
      </c>
      <c r="O84" s="86" t="s">
        <v>2035</v>
      </c>
      <c r="P84" s="87">
        <v>36770</v>
      </c>
      <c r="Q84" s="87">
        <v>401768</v>
      </c>
      <c r="R84" s="86" t="s">
        <v>2416</v>
      </c>
      <c r="S84" s="86" t="s">
        <v>1791</v>
      </c>
      <c r="T84" s="86">
        <v>406178</v>
      </c>
      <c r="U84" s="86">
        <v>6020</v>
      </c>
      <c r="V84" s="86" t="s">
        <v>1009</v>
      </c>
      <c r="W84" s="86" t="s">
        <v>3106</v>
      </c>
      <c r="X84" s="86" t="s">
        <v>3107</v>
      </c>
      <c r="Y84" s="86" t="s">
        <v>226</v>
      </c>
      <c r="Z84" s="86" t="s">
        <v>6320</v>
      </c>
      <c r="AB84" s="85" t="s">
        <v>2035</v>
      </c>
      <c r="AC84" s="85" t="str">
        <f t="shared" si="6"/>
        <v>AT63</v>
      </c>
      <c r="AD84" s="85" t="str">
        <f t="shared" si="7"/>
        <v xml:space="preserve"> 140</v>
      </c>
      <c r="AE84" s="85" t="str">
        <f t="shared" si="8"/>
        <v>0 06</v>
      </c>
      <c r="AF84" s="85" t="str">
        <f t="shared" si="9"/>
        <v>68 1</v>
      </c>
      <c r="AG84" s="85" t="str">
        <f t="shared" si="10"/>
        <v xml:space="preserve">002 </v>
      </c>
      <c r="AH84" s="85" t="str">
        <f t="shared" si="11"/>
        <v xml:space="preserve">AT63  140 0 06 68 1 002 </v>
      </c>
    </row>
    <row r="85" spans="1:34" ht="15" customHeight="1" x14ac:dyDescent="0.25">
      <c r="A85" s="86">
        <v>703926</v>
      </c>
      <c r="B85" s="86" t="s">
        <v>1369</v>
      </c>
      <c r="C85" s="86" t="s">
        <v>1919</v>
      </c>
      <c r="D85" s="86" t="s">
        <v>1919</v>
      </c>
      <c r="E85" s="86">
        <v>70367</v>
      </c>
      <c r="F85" s="86">
        <v>6112</v>
      </c>
      <c r="G85" s="86" t="s">
        <v>1031</v>
      </c>
      <c r="H85" s="86" t="s">
        <v>3703</v>
      </c>
      <c r="I85" s="86" t="s">
        <v>2499</v>
      </c>
      <c r="J85" s="86" t="s">
        <v>6321</v>
      </c>
      <c r="K85" s="86" t="s">
        <v>3166</v>
      </c>
      <c r="L85" s="86" t="s">
        <v>1</v>
      </c>
      <c r="M85" s="86" t="s">
        <v>3704</v>
      </c>
      <c r="N85" s="86" t="s">
        <v>3705</v>
      </c>
      <c r="O85" s="86" t="s">
        <v>7237</v>
      </c>
      <c r="P85" s="87">
        <v>36770</v>
      </c>
      <c r="Q85" s="87">
        <v>401768</v>
      </c>
      <c r="R85" s="86" t="s">
        <v>2416</v>
      </c>
      <c r="S85" s="86" t="s">
        <v>251</v>
      </c>
      <c r="T85" s="86">
        <v>400378</v>
      </c>
      <c r="U85" s="86">
        <v>6112</v>
      </c>
      <c r="V85" s="86" t="s">
        <v>1031</v>
      </c>
      <c r="W85" s="86" t="s">
        <v>3695</v>
      </c>
      <c r="X85" s="86" t="s">
        <v>2665</v>
      </c>
      <c r="Y85" s="86" t="s">
        <v>5894</v>
      </c>
      <c r="Z85" s="86" t="s">
        <v>6322</v>
      </c>
      <c r="AB85" s="85" t="s">
        <v>7237</v>
      </c>
      <c r="AC85" s="85" t="str">
        <f t="shared" si="6"/>
        <v>AT52</v>
      </c>
      <c r="AD85" s="85" t="str">
        <f t="shared" si="7"/>
        <v xml:space="preserve"> 363</v>
      </c>
      <c r="AE85" s="85" t="str">
        <f t="shared" si="8"/>
        <v>2 20</v>
      </c>
      <c r="AF85" s="85" t="str">
        <f t="shared" si="9"/>
        <v>00 0</v>
      </c>
      <c r="AG85" s="85" t="str">
        <f t="shared" si="10"/>
        <v xml:space="preserve">722 </v>
      </c>
      <c r="AH85" s="85" t="str">
        <f t="shared" si="11"/>
        <v xml:space="preserve">AT52  363 2 20 00 0 722 </v>
      </c>
    </row>
    <row r="86" spans="1:34" ht="15" customHeight="1" x14ac:dyDescent="0.25">
      <c r="A86" s="86">
        <v>703936</v>
      </c>
      <c r="B86" s="86" t="s">
        <v>198</v>
      </c>
      <c r="C86" s="86" t="s">
        <v>1922</v>
      </c>
      <c r="D86" s="86" t="s">
        <v>1922</v>
      </c>
      <c r="E86" s="86">
        <v>70354</v>
      </c>
      <c r="F86" s="86">
        <v>6060</v>
      </c>
      <c r="G86" s="86" t="s">
        <v>3509</v>
      </c>
      <c r="H86" s="86" t="s">
        <v>3538</v>
      </c>
      <c r="I86" s="86" t="s">
        <v>2509</v>
      </c>
      <c r="J86" s="86" t="s">
        <v>6323</v>
      </c>
      <c r="K86" s="86" t="s">
        <v>3166</v>
      </c>
      <c r="L86" s="86" t="s">
        <v>1</v>
      </c>
      <c r="M86" s="86" t="s">
        <v>1212</v>
      </c>
      <c r="N86" s="86" t="s">
        <v>3539</v>
      </c>
      <c r="O86" s="86" t="s">
        <v>2132</v>
      </c>
      <c r="P86" s="87">
        <v>36770</v>
      </c>
      <c r="Q86" s="87">
        <v>401768</v>
      </c>
      <c r="R86" s="86" t="s">
        <v>2416</v>
      </c>
      <c r="S86" s="86" t="s">
        <v>3541</v>
      </c>
      <c r="T86" s="86">
        <v>900752</v>
      </c>
      <c r="U86" s="86">
        <v>6060</v>
      </c>
      <c r="V86" s="86" t="s">
        <v>3513</v>
      </c>
      <c r="W86" s="86" t="s">
        <v>3538</v>
      </c>
      <c r="X86" s="86" t="s">
        <v>2509</v>
      </c>
      <c r="Y86" s="86" t="s">
        <v>3542</v>
      </c>
      <c r="Z86" s="86" t="s">
        <v>6324</v>
      </c>
      <c r="AB86" s="85" t="s">
        <v>2132</v>
      </c>
      <c r="AC86" s="85" t="str">
        <f t="shared" si="6"/>
        <v>AT20</v>
      </c>
      <c r="AD86" s="85" t="str">
        <f t="shared" si="7"/>
        <v xml:space="preserve"> 205</v>
      </c>
      <c r="AE86" s="85" t="str">
        <f t="shared" si="8"/>
        <v>0 30</v>
      </c>
      <c r="AF86" s="85" t="str">
        <f t="shared" si="9"/>
        <v>18 0</v>
      </c>
      <c r="AG86" s="85" t="str">
        <f t="shared" si="10"/>
        <v xml:space="preserve">000 </v>
      </c>
      <c r="AH86" s="85" t="str">
        <f t="shared" si="11"/>
        <v xml:space="preserve">AT20  205 0 30 18 0 000 </v>
      </c>
    </row>
    <row r="87" spans="1:34" ht="15" customHeight="1" x14ac:dyDescent="0.25">
      <c r="A87" s="86">
        <v>704001</v>
      </c>
      <c r="B87" s="86" t="s">
        <v>320</v>
      </c>
      <c r="C87" s="86" t="s">
        <v>1919</v>
      </c>
      <c r="D87" s="86" t="s">
        <v>1919</v>
      </c>
      <c r="E87" s="86">
        <v>70416</v>
      </c>
      <c r="F87" s="86">
        <v>6380</v>
      </c>
      <c r="G87" s="86" t="s">
        <v>3879</v>
      </c>
      <c r="H87" s="86" t="s">
        <v>3880</v>
      </c>
      <c r="I87" s="86" t="s">
        <v>2470</v>
      </c>
      <c r="J87" s="86" t="s">
        <v>6325</v>
      </c>
      <c r="K87" s="86" t="s">
        <v>3735</v>
      </c>
      <c r="L87" s="86" t="s">
        <v>1</v>
      </c>
      <c r="M87" s="86" t="s">
        <v>3884</v>
      </c>
      <c r="N87" s="86" t="s">
        <v>3882</v>
      </c>
      <c r="O87" s="86" t="s">
        <v>2137</v>
      </c>
      <c r="P87" s="87">
        <v>36770</v>
      </c>
      <c r="Q87" s="87">
        <v>401768</v>
      </c>
      <c r="R87" s="86" t="s">
        <v>2416</v>
      </c>
      <c r="S87" s="86" t="s">
        <v>1797</v>
      </c>
      <c r="T87" s="86">
        <v>400402</v>
      </c>
      <c r="U87" s="86">
        <v>6380</v>
      </c>
      <c r="V87" s="86" t="s">
        <v>3790</v>
      </c>
      <c r="W87" s="86" t="s">
        <v>3880</v>
      </c>
      <c r="X87" s="86" t="s">
        <v>2470</v>
      </c>
      <c r="Y87" s="86" t="s">
        <v>1450</v>
      </c>
      <c r="Z87" s="86" t="s">
        <v>6326</v>
      </c>
      <c r="AB87" s="85" t="s">
        <v>2137</v>
      </c>
      <c r="AC87" s="85" t="str">
        <f t="shared" si="6"/>
        <v>AT82</v>
      </c>
      <c r="AD87" s="85" t="str">
        <f t="shared" si="7"/>
        <v xml:space="preserve"> 570</v>
      </c>
      <c r="AE87" s="85" t="str">
        <f t="shared" si="8"/>
        <v>0 00</v>
      </c>
      <c r="AF87" s="85" t="str">
        <f t="shared" si="9"/>
        <v>01 6</v>
      </c>
      <c r="AG87" s="85" t="str">
        <f t="shared" si="10"/>
        <v xml:space="preserve">005 </v>
      </c>
      <c r="AH87" s="85" t="str">
        <f t="shared" si="11"/>
        <v xml:space="preserve">AT82  570 0 00 01 6 005 </v>
      </c>
    </row>
    <row r="88" spans="1:34" ht="15" customHeight="1" x14ac:dyDescent="0.25">
      <c r="A88" s="86">
        <v>704002</v>
      </c>
      <c r="B88" s="86" t="s">
        <v>310</v>
      </c>
      <c r="C88" s="86" t="s">
        <v>1922</v>
      </c>
      <c r="D88" s="86" t="s">
        <v>1922</v>
      </c>
      <c r="E88" s="86">
        <v>70411</v>
      </c>
      <c r="F88" s="86">
        <v>6370</v>
      </c>
      <c r="G88" s="86" t="s">
        <v>1076</v>
      </c>
      <c r="H88" s="86" t="s">
        <v>3855</v>
      </c>
      <c r="I88" s="86" t="s">
        <v>2588</v>
      </c>
      <c r="J88" s="86" t="s">
        <v>6327</v>
      </c>
      <c r="K88" s="86" t="s">
        <v>3735</v>
      </c>
      <c r="L88" s="86" t="s">
        <v>1</v>
      </c>
      <c r="M88" s="86" t="s">
        <v>3856</v>
      </c>
      <c r="N88" s="86" t="s">
        <v>3857</v>
      </c>
      <c r="O88" s="86" t="s">
        <v>2138</v>
      </c>
      <c r="P88" s="87">
        <v>36770</v>
      </c>
      <c r="Q88" s="87">
        <v>401768</v>
      </c>
      <c r="R88" s="86" t="s">
        <v>2416</v>
      </c>
      <c r="S88" s="86" t="s">
        <v>1442</v>
      </c>
      <c r="T88" s="86">
        <v>900370</v>
      </c>
      <c r="U88" s="86">
        <v>6370</v>
      </c>
      <c r="V88" s="86" t="s">
        <v>1076</v>
      </c>
      <c r="W88" s="86" t="s">
        <v>3823</v>
      </c>
      <c r="X88" s="86" t="s">
        <v>2435</v>
      </c>
      <c r="Y88" s="86" t="s">
        <v>309</v>
      </c>
      <c r="Z88" s="86" t="s">
        <v>6328</v>
      </c>
      <c r="AB88" s="85" t="s">
        <v>2138</v>
      </c>
      <c r="AC88" s="85" t="str">
        <f t="shared" si="6"/>
        <v>AT87</v>
      </c>
      <c r="AD88" s="85" t="str">
        <f t="shared" si="7"/>
        <v xml:space="preserve"> 205</v>
      </c>
      <c r="AE88" s="85" t="str">
        <f t="shared" si="8"/>
        <v>0 50</v>
      </c>
      <c r="AF88" s="85" t="str">
        <f t="shared" si="9"/>
        <v>00 0</v>
      </c>
      <c r="AG88" s="85" t="str">
        <f t="shared" si="10"/>
        <v xml:space="preserve">002 </v>
      </c>
      <c r="AH88" s="85" t="str">
        <f t="shared" si="11"/>
        <v xml:space="preserve">AT87  205 0 50 00 0 002 </v>
      </c>
    </row>
    <row r="89" spans="1:34" x14ac:dyDescent="0.25">
      <c r="A89" s="86">
        <v>704003</v>
      </c>
      <c r="B89" s="86" t="s">
        <v>5810</v>
      </c>
      <c r="C89" s="86" t="s">
        <v>1919</v>
      </c>
      <c r="D89" s="86" t="s">
        <v>1919</v>
      </c>
      <c r="E89" s="86">
        <v>70416</v>
      </c>
      <c r="F89" s="86">
        <v>6380</v>
      </c>
      <c r="G89" s="86" t="s">
        <v>3879</v>
      </c>
      <c r="H89" s="86" t="s">
        <v>2953</v>
      </c>
      <c r="I89" s="86" t="s">
        <v>2609</v>
      </c>
      <c r="J89" s="86" t="s">
        <v>6329</v>
      </c>
      <c r="K89" s="86" t="s">
        <v>3735</v>
      </c>
      <c r="L89" s="86" t="s">
        <v>1</v>
      </c>
      <c r="M89" s="86" t="s">
        <v>3889</v>
      </c>
      <c r="N89" s="86"/>
      <c r="O89" s="86" t="s">
        <v>2139</v>
      </c>
      <c r="P89" s="87">
        <v>44456</v>
      </c>
      <c r="Q89" s="87">
        <v>401768</v>
      </c>
      <c r="R89" s="86" t="s">
        <v>2416</v>
      </c>
      <c r="S89" s="86" t="s">
        <v>5895</v>
      </c>
      <c r="T89" s="107"/>
      <c r="U89" s="86">
        <v>6380</v>
      </c>
      <c r="V89" s="86" t="s">
        <v>3790</v>
      </c>
      <c r="W89" s="86" t="s">
        <v>5896</v>
      </c>
      <c r="X89" s="86" t="s">
        <v>5897</v>
      </c>
      <c r="Y89" s="86" t="s">
        <v>289</v>
      </c>
      <c r="Z89" s="86" t="s">
        <v>6330</v>
      </c>
      <c r="AB89" s="85" t="s">
        <v>2139</v>
      </c>
      <c r="AC89" s="85" t="str">
        <f t="shared" si="6"/>
        <v>AT35</v>
      </c>
      <c r="AD89" s="85" t="str">
        <f t="shared" si="7"/>
        <v xml:space="preserve"> 362</v>
      </c>
      <c r="AE89" s="85" t="str">
        <f t="shared" si="8"/>
        <v>6 20</v>
      </c>
      <c r="AF89" s="85" t="str">
        <f t="shared" si="9"/>
        <v>00 0</v>
      </c>
      <c r="AG89" s="85" t="str">
        <f t="shared" si="10"/>
        <v xml:space="preserve">004 </v>
      </c>
      <c r="AH89" s="85" t="str">
        <f t="shared" si="11"/>
        <v xml:space="preserve">AT35  362 6 20 00 0 004 </v>
      </c>
    </row>
    <row r="90" spans="1:34" ht="15" customHeight="1" x14ac:dyDescent="0.25">
      <c r="A90" s="86">
        <v>704005</v>
      </c>
      <c r="B90" s="86" t="s">
        <v>297</v>
      </c>
      <c r="C90" s="86" t="s">
        <v>1922</v>
      </c>
      <c r="D90" s="86" t="s">
        <v>1922</v>
      </c>
      <c r="E90" s="86">
        <v>70406</v>
      </c>
      <c r="F90" s="86">
        <v>6361</v>
      </c>
      <c r="G90" s="86" t="s">
        <v>3772</v>
      </c>
      <c r="H90" s="86" t="s">
        <v>3779</v>
      </c>
      <c r="I90" s="86" t="s">
        <v>2719</v>
      </c>
      <c r="J90" s="86" t="s">
        <v>6331</v>
      </c>
      <c r="K90" s="86" t="s">
        <v>3735</v>
      </c>
      <c r="L90" s="86" t="s">
        <v>3</v>
      </c>
      <c r="M90" s="86" t="s">
        <v>3784</v>
      </c>
      <c r="N90" s="86" t="s">
        <v>5898</v>
      </c>
      <c r="O90" s="86" t="s">
        <v>2140</v>
      </c>
      <c r="P90" s="87">
        <v>36770</v>
      </c>
      <c r="Q90" s="87">
        <v>401768</v>
      </c>
      <c r="R90" s="86" t="s">
        <v>2416</v>
      </c>
      <c r="S90" s="86" t="s">
        <v>1799</v>
      </c>
      <c r="T90" s="86">
        <v>970406</v>
      </c>
      <c r="U90" s="86">
        <v>6361</v>
      </c>
      <c r="V90" s="86" t="s">
        <v>5899</v>
      </c>
      <c r="W90" s="86" t="s">
        <v>3714</v>
      </c>
      <c r="X90" s="86" t="s">
        <v>2411</v>
      </c>
      <c r="Y90" s="86" t="s">
        <v>298</v>
      </c>
      <c r="Z90" s="86" t="s">
        <v>6332</v>
      </c>
      <c r="AB90" s="85" t="s">
        <v>2140</v>
      </c>
      <c r="AC90" s="85" t="str">
        <f t="shared" si="6"/>
        <v>AT22</v>
      </c>
      <c r="AD90" s="85" t="str">
        <f t="shared" si="7"/>
        <v xml:space="preserve"> 362</v>
      </c>
      <c r="AE90" s="85" t="str">
        <f t="shared" si="8"/>
        <v>4 50</v>
      </c>
      <c r="AF90" s="85" t="str">
        <f t="shared" si="9"/>
        <v>00 0</v>
      </c>
      <c r="AG90" s="85" t="str">
        <f t="shared" si="10"/>
        <v xml:space="preserve">002 </v>
      </c>
      <c r="AH90" s="85" t="str">
        <f t="shared" si="11"/>
        <v xml:space="preserve">AT22  362 4 50 00 0 002 </v>
      </c>
    </row>
    <row r="91" spans="1:34" ht="15" customHeight="1" x14ac:dyDescent="0.25">
      <c r="A91" s="86">
        <v>704024</v>
      </c>
      <c r="B91" s="86" t="s">
        <v>331</v>
      </c>
      <c r="C91" s="86" t="s">
        <v>1919</v>
      </c>
      <c r="D91" s="86" t="s">
        <v>1919</v>
      </c>
      <c r="E91" s="86">
        <v>70413</v>
      </c>
      <c r="F91" s="86">
        <v>6372</v>
      </c>
      <c r="G91" s="86" t="s">
        <v>3861</v>
      </c>
      <c r="H91" s="86" t="s">
        <v>3862</v>
      </c>
      <c r="I91" s="86" t="s">
        <v>2580</v>
      </c>
      <c r="J91" s="86" t="s">
        <v>6333</v>
      </c>
      <c r="K91" s="86" t="s">
        <v>3735</v>
      </c>
      <c r="L91" s="86" t="s">
        <v>1</v>
      </c>
      <c r="M91" s="86" t="s">
        <v>3865</v>
      </c>
      <c r="N91" s="86" t="s">
        <v>3866</v>
      </c>
      <c r="O91" s="86" t="s">
        <v>2035</v>
      </c>
      <c r="P91" s="87">
        <v>36770</v>
      </c>
      <c r="Q91" s="87">
        <v>401768</v>
      </c>
      <c r="R91" s="86" t="s">
        <v>2416</v>
      </c>
      <c r="S91" s="86" t="s">
        <v>1791</v>
      </c>
      <c r="T91" s="86">
        <v>406178</v>
      </c>
      <c r="U91" s="86">
        <v>6020</v>
      </c>
      <c r="V91" s="86" t="s">
        <v>1009</v>
      </c>
      <c r="W91" s="86" t="s">
        <v>3106</v>
      </c>
      <c r="X91" s="86" t="s">
        <v>3107</v>
      </c>
      <c r="Y91" s="86" t="s">
        <v>226</v>
      </c>
      <c r="Z91" s="86" t="s">
        <v>6320</v>
      </c>
      <c r="AB91" s="85" t="s">
        <v>2035</v>
      </c>
      <c r="AC91" s="85" t="str">
        <f t="shared" si="6"/>
        <v>AT63</v>
      </c>
      <c r="AD91" s="85" t="str">
        <f t="shared" si="7"/>
        <v xml:space="preserve"> 140</v>
      </c>
      <c r="AE91" s="85" t="str">
        <f t="shared" si="8"/>
        <v>0 06</v>
      </c>
      <c r="AF91" s="85" t="str">
        <f t="shared" si="9"/>
        <v>68 1</v>
      </c>
      <c r="AG91" s="85" t="str">
        <f t="shared" si="10"/>
        <v xml:space="preserve">002 </v>
      </c>
      <c r="AH91" s="85" t="str">
        <f t="shared" si="11"/>
        <v xml:space="preserve">AT63  140 0 06 68 1 002 </v>
      </c>
    </row>
    <row r="92" spans="1:34" ht="15" customHeight="1" x14ac:dyDescent="0.25">
      <c r="A92" s="86">
        <v>704025</v>
      </c>
      <c r="B92" s="86" t="s">
        <v>321</v>
      </c>
      <c r="C92" s="86" t="s">
        <v>1922</v>
      </c>
      <c r="D92" s="86" t="s">
        <v>1922</v>
      </c>
      <c r="E92" s="86">
        <v>70416</v>
      </c>
      <c r="F92" s="86">
        <v>6380</v>
      </c>
      <c r="G92" s="86" t="s">
        <v>3879</v>
      </c>
      <c r="H92" s="86" t="s">
        <v>3880</v>
      </c>
      <c r="I92" s="86" t="s">
        <v>2470</v>
      </c>
      <c r="J92" s="86" t="s">
        <v>6325</v>
      </c>
      <c r="K92" s="86" t="s">
        <v>3735</v>
      </c>
      <c r="L92" s="86" t="s">
        <v>1</v>
      </c>
      <c r="M92" s="86" t="s">
        <v>3885</v>
      </c>
      <c r="N92" s="86" t="s">
        <v>3882</v>
      </c>
      <c r="O92" s="86" t="s">
        <v>2137</v>
      </c>
      <c r="P92" s="87">
        <v>36770</v>
      </c>
      <c r="Q92" s="87">
        <v>401768</v>
      </c>
      <c r="R92" s="86" t="s">
        <v>2416</v>
      </c>
      <c r="S92" s="86" t="s">
        <v>1797</v>
      </c>
      <c r="T92" s="86">
        <v>400402</v>
      </c>
      <c r="U92" s="86">
        <v>6380</v>
      </c>
      <c r="V92" s="86" t="s">
        <v>3790</v>
      </c>
      <c r="W92" s="86" t="s">
        <v>3880</v>
      </c>
      <c r="X92" s="86" t="s">
        <v>2470</v>
      </c>
      <c r="Y92" s="86" t="s">
        <v>1450</v>
      </c>
      <c r="Z92" s="86" t="s">
        <v>6326</v>
      </c>
      <c r="AB92" s="85" t="s">
        <v>2137</v>
      </c>
      <c r="AC92" s="85" t="str">
        <f t="shared" si="6"/>
        <v>AT82</v>
      </c>
      <c r="AD92" s="85" t="str">
        <f t="shared" si="7"/>
        <v xml:space="preserve"> 570</v>
      </c>
      <c r="AE92" s="85" t="str">
        <f t="shared" si="8"/>
        <v>0 00</v>
      </c>
      <c r="AF92" s="85" t="str">
        <f t="shared" si="9"/>
        <v>01 6</v>
      </c>
      <c r="AG92" s="85" t="str">
        <f t="shared" si="10"/>
        <v xml:space="preserve">005 </v>
      </c>
      <c r="AH92" s="85" t="str">
        <f t="shared" si="11"/>
        <v xml:space="preserve">AT82  570 0 00 01 6 005 </v>
      </c>
    </row>
    <row r="93" spans="1:34" ht="15" customHeight="1" x14ac:dyDescent="0.25">
      <c r="A93" s="86">
        <v>704029</v>
      </c>
      <c r="B93" s="86" t="s">
        <v>284</v>
      </c>
      <c r="C93" s="86" t="s">
        <v>1922</v>
      </c>
      <c r="D93" s="86" t="s">
        <v>1922</v>
      </c>
      <c r="E93" s="86">
        <v>70404</v>
      </c>
      <c r="F93" s="86">
        <v>6353</v>
      </c>
      <c r="G93" s="86" t="s">
        <v>3760</v>
      </c>
      <c r="H93" s="86" t="s">
        <v>3761</v>
      </c>
      <c r="I93" s="86" t="s">
        <v>2509</v>
      </c>
      <c r="J93" s="86" t="s">
        <v>6334</v>
      </c>
      <c r="K93" s="86" t="s">
        <v>3735</v>
      </c>
      <c r="L93" s="86" t="s">
        <v>1</v>
      </c>
      <c r="M93" s="86" t="s">
        <v>3770</v>
      </c>
      <c r="N93" s="86" t="s">
        <v>3771</v>
      </c>
      <c r="O93" s="86" t="s">
        <v>2149</v>
      </c>
      <c r="P93" s="87">
        <v>36770</v>
      </c>
      <c r="Q93" s="87">
        <v>401768</v>
      </c>
      <c r="R93" s="86" t="s">
        <v>2416</v>
      </c>
      <c r="S93" s="86" t="s">
        <v>1803</v>
      </c>
      <c r="T93" s="86">
        <v>401239</v>
      </c>
      <c r="U93" s="86">
        <v>6352</v>
      </c>
      <c r="V93" s="86" t="s">
        <v>1095</v>
      </c>
      <c r="W93" s="86" t="s">
        <v>3140</v>
      </c>
      <c r="X93" s="86" t="s">
        <v>2492</v>
      </c>
      <c r="Y93" s="86" t="s">
        <v>3769</v>
      </c>
      <c r="Z93" s="86" t="s">
        <v>6335</v>
      </c>
      <c r="AB93" s="85" t="s">
        <v>2149</v>
      </c>
      <c r="AC93" s="85" t="str">
        <f t="shared" si="6"/>
        <v>AT68</v>
      </c>
      <c r="AD93" s="85" t="str">
        <f t="shared" si="7"/>
        <v xml:space="preserve"> 205</v>
      </c>
      <c r="AE93" s="85" t="str">
        <f t="shared" si="8"/>
        <v>0 60</v>
      </c>
      <c r="AF93" s="85" t="str">
        <f t="shared" si="9"/>
        <v>04 0</v>
      </c>
      <c r="AG93" s="85" t="str">
        <f t="shared" si="10"/>
        <v xml:space="preserve">000 </v>
      </c>
      <c r="AH93" s="85" t="str">
        <f t="shared" si="11"/>
        <v xml:space="preserve">AT68  205 0 60 04 0 000 </v>
      </c>
    </row>
    <row r="94" spans="1:34" ht="15" customHeight="1" x14ac:dyDescent="0.25">
      <c r="A94" s="86">
        <v>704030</v>
      </c>
      <c r="B94" s="86" t="s">
        <v>898</v>
      </c>
      <c r="C94" s="86" t="s">
        <v>1920</v>
      </c>
      <c r="D94" s="86" t="s">
        <v>7222</v>
      </c>
      <c r="E94" s="86">
        <v>70411</v>
      </c>
      <c r="F94" s="86">
        <v>6370</v>
      </c>
      <c r="G94" s="86" t="s">
        <v>1076</v>
      </c>
      <c r="H94" s="86" t="s">
        <v>5474</v>
      </c>
      <c r="I94" s="86" t="s">
        <v>2411</v>
      </c>
      <c r="J94" s="86" t="s">
        <v>6336</v>
      </c>
      <c r="K94" s="86" t="s">
        <v>3735</v>
      </c>
      <c r="L94" s="86" t="s">
        <v>1</v>
      </c>
      <c r="M94" s="86" t="s">
        <v>5475</v>
      </c>
      <c r="N94" s="86"/>
      <c r="O94" s="86" t="s">
        <v>2150</v>
      </c>
      <c r="P94" s="87">
        <v>36770</v>
      </c>
      <c r="Q94" s="87">
        <v>401768</v>
      </c>
      <c r="R94" s="86" t="s">
        <v>2416</v>
      </c>
      <c r="S94" s="86" t="s">
        <v>1804</v>
      </c>
      <c r="T94" s="86">
        <v>317959</v>
      </c>
      <c r="U94" s="86">
        <v>6370</v>
      </c>
      <c r="V94" s="86" t="s">
        <v>1076</v>
      </c>
      <c r="W94" s="86" t="s">
        <v>5474</v>
      </c>
      <c r="X94" s="86" t="s">
        <v>2411</v>
      </c>
      <c r="Y94" s="86" t="s">
        <v>1373</v>
      </c>
      <c r="Z94" s="86" t="s">
        <v>6336</v>
      </c>
      <c r="AB94" s="85" t="s">
        <v>2150</v>
      </c>
      <c r="AC94" s="85" t="str">
        <f t="shared" si="6"/>
        <v>AT54</v>
      </c>
      <c r="AD94" s="85" t="str">
        <f t="shared" si="7"/>
        <v xml:space="preserve"> 120</v>
      </c>
      <c r="AE94" s="85" t="str">
        <f t="shared" si="8"/>
        <v>0 00</v>
      </c>
      <c r="AF94" s="85" t="str">
        <f t="shared" si="9"/>
        <v>06 0</v>
      </c>
      <c r="AG94" s="85" t="str">
        <f t="shared" si="10"/>
        <v xml:space="preserve">275 </v>
      </c>
      <c r="AH94" s="85" t="str">
        <f t="shared" si="11"/>
        <v xml:space="preserve">AT54  120 0 00 06 0 275 </v>
      </c>
    </row>
    <row r="95" spans="1:34" ht="15" customHeight="1" x14ac:dyDescent="0.25">
      <c r="A95" s="86">
        <v>704031</v>
      </c>
      <c r="B95" s="86" t="s">
        <v>897</v>
      </c>
      <c r="C95" s="86" t="s">
        <v>1919</v>
      </c>
      <c r="D95" s="86" t="s">
        <v>7226</v>
      </c>
      <c r="E95" s="86">
        <v>70411</v>
      </c>
      <c r="F95" s="86">
        <v>6370</v>
      </c>
      <c r="G95" s="86" t="s">
        <v>1076</v>
      </c>
      <c r="H95" s="86" t="s">
        <v>5474</v>
      </c>
      <c r="I95" s="86" t="s">
        <v>2411</v>
      </c>
      <c r="J95" s="86" t="s">
        <v>6336</v>
      </c>
      <c r="K95" s="86" t="s">
        <v>3735</v>
      </c>
      <c r="L95" s="86" t="s">
        <v>1</v>
      </c>
      <c r="M95" s="86" t="s">
        <v>5478</v>
      </c>
      <c r="N95" s="86"/>
      <c r="O95" s="86" t="s">
        <v>2150</v>
      </c>
      <c r="P95" s="87">
        <v>36770</v>
      </c>
      <c r="Q95" s="87">
        <v>401768</v>
      </c>
      <c r="R95" s="86" t="s">
        <v>2416</v>
      </c>
      <c r="S95" s="86" t="s">
        <v>1804</v>
      </c>
      <c r="T95" s="86">
        <v>317959</v>
      </c>
      <c r="U95" s="86">
        <v>6370</v>
      </c>
      <c r="V95" s="86" t="s">
        <v>1076</v>
      </c>
      <c r="W95" s="86" t="s">
        <v>5474</v>
      </c>
      <c r="X95" s="86" t="s">
        <v>2411</v>
      </c>
      <c r="Y95" s="86" t="s">
        <v>1373</v>
      </c>
      <c r="Z95" s="86" t="s">
        <v>6336</v>
      </c>
      <c r="AB95" s="85" t="s">
        <v>2150</v>
      </c>
      <c r="AC95" s="85" t="str">
        <f t="shared" si="6"/>
        <v>AT54</v>
      </c>
      <c r="AD95" s="85" t="str">
        <f t="shared" si="7"/>
        <v xml:space="preserve"> 120</v>
      </c>
      <c r="AE95" s="85" t="str">
        <f t="shared" si="8"/>
        <v>0 00</v>
      </c>
      <c r="AF95" s="85" t="str">
        <f t="shared" si="9"/>
        <v>06 0</v>
      </c>
      <c r="AG95" s="85" t="str">
        <f t="shared" si="10"/>
        <v xml:space="preserve">275 </v>
      </c>
      <c r="AH95" s="85" t="str">
        <f t="shared" si="11"/>
        <v xml:space="preserve">AT54  120 0 00 06 0 275 </v>
      </c>
    </row>
    <row r="96" spans="1:34" ht="15" customHeight="1" x14ac:dyDescent="0.25">
      <c r="A96" s="86">
        <v>704032</v>
      </c>
      <c r="B96" s="86" t="s">
        <v>318</v>
      </c>
      <c r="C96" s="86" t="s">
        <v>1922</v>
      </c>
      <c r="D96" s="86" t="s">
        <v>1922</v>
      </c>
      <c r="E96" s="86">
        <v>70413</v>
      </c>
      <c r="F96" s="86">
        <v>6372</v>
      </c>
      <c r="G96" s="86" t="s">
        <v>3861</v>
      </c>
      <c r="H96" s="86" t="s">
        <v>3862</v>
      </c>
      <c r="I96" s="86" t="s">
        <v>2580</v>
      </c>
      <c r="J96" s="86" t="s">
        <v>6333</v>
      </c>
      <c r="K96" s="86" t="s">
        <v>3735</v>
      </c>
      <c r="L96" s="86" t="s">
        <v>1</v>
      </c>
      <c r="M96" s="86" t="s">
        <v>3867</v>
      </c>
      <c r="N96" s="86" t="s">
        <v>3868</v>
      </c>
      <c r="O96" s="86" t="s">
        <v>2035</v>
      </c>
      <c r="P96" s="87">
        <v>36770</v>
      </c>
      <c r="Q96" s="87">
        <v>401768</v>
      </c>
      <c r="R96" s="86" t="s">
        <v>2416</v>
      </c>
      <c r="S96" s="86" t="s">
        <v>1791</v>
      </c>
      <c r="T96" s="86">
        <v>406178</v>
      </c>
      <c r="U96" s="86">
        <v>6020</v>
      </c>
      <c r="V96" s="86" t="s">
        <v>1009</v>
      </c>
      <c r="W96" s="86" t="s">
        <v>3106</v>
      </c>
      <c r="X96" s="86" t="s">
        <v>3107</v>
      </c>
      <c r="Y96" s="86" t="s">
        <v>226</v>
      </c>
      <c r="Z96" s="86" t="s">
        <v>6320</v>
      </c>
      <c r="AB96" s="85" t="s">
        <v>2035</v>
      </c>
      <c r="AC96" s="85" t="str">
        <f t="shared" si="6"/>
        <v>AT63</v>
      </c>
      <c r="AD96" s="85" t="str">
        <f t="shared" si="7"/>
        <v xml:space="preserve"> 140</v>
      </c>
      <c r="AE96" s="85" t="str">
        <f t="shared" si="8"/>
        <v>0 06</v>
      </c>
      <c r="AF96" s="85" t="str">
        <f t="shared" si="9"/>
        <v>68 1</v>
      </c>
      <c r="AG96" s="85" t="str">
        <f t="shared" si="10"/>
        <v xml:space="preserve">002 </v>
      </c>
      <c r="AH96" s="85" t="str">
        <f t="shared" si="11"/>
        <v xml:space="preserve">AT63  140 0 06 68 1 002 </v>
      </c>
    </row>
    <row r="97" spans="1:34" ht="15" customHeight="1" x14ac:dyDescent="0.25">
      <c r="A97" s="86">
        <v>704266</v>
      </c>
      <c r="B97" s="86" t="s">
        <v>5817</v>
      </c>
      <c r="C97" s="86" t="s">
        <v>1919</v>
      </c>
      <c r="D97" s="86" t="s">
        <v>1919</v>
      </c>
      <c r="E97" s="86">
        <v>70416</v>
      </c>
      <c r="F97" s="86">
        <v>6380</v>
      </c>
      <c r="G97" s="86" t="s">
        <v>3879</v>
      </c>
      <c r="H97" s="86" t="s">
        <v>3505</v>
      </c>
      <c r="I97" s="86" t="s">
        <v>2480</v>
      </c>
      <c r="J97" s="86" t="s">
        <v>6337</v>
      </c>
      <c r="K97" s="86" t="s">
        <v>3735</v>
      </c>
      <c r="L97" s="86" t="s">
        <v>3</v>
      </c>
      <c r="M97" s="86" t="s">
        <v>5900</v>
      </c>
      <c r="N97" s="86" t="s">
        <v>3894</v>
      </c>
      <c r="O97" s="86" t="s">
        <v>2157</v>
      </c>
      <c r="P97" s="87">
        <v>36770</v>
      </c>
      <c r="Q97" s="87">
        <v>401768</v>
      </c>
      <c r="R97" s="86" t="s">
        <v>2416</v>
      </c>
      <c r="S97" s="86" t="s">
        <v>1807</v>
      </c>
      <c r="T97" s="86">
        <v>970416</v>
      </c>
      <c r="U97" s="86">
        <v>6380</v>
      </c>
      <c r="V97" s="86" t="s">
        <v>3790</v>
      </c>
      <c r="W97" s="86" t="s">
        <v>3307</v>
      </c>
      <c r="X97" s="86" t="s">
        <v>2428</v>
      </c>
      <c r="Y97" s="86" t="s">
        <v>315</v>
      </c>
      <c r="Z97" s="86" t="s">
        <v>6338</v>
      </c>
      <c r="AB97" s="85" t="s">
        <v>2157</v>
      </c>
      <c r="AC97" s="85" t="str">
        <f t="shared" si="6"/>
        <v>AT93</v>
      </c>
      <c r="AD97" s="85" t="str">
        <f t="shared" si="7"/>
        <v xml:space="preserve"> 362</v>
      </c>
      <c r="AE97" s="85" t="str">
        <f t="shared" si="8"/>
        <v>6 30</v>
      </c>
      <c r="AF97" s="85" t="str">
        <f t="shared" si="9"/>
        <v>00 0</v>
      </c>
      <c r="AG97" s="85" t="str">
        <f t="shared" si="10"/>
        <v xml:space="preserve">526 </v>
      </c>
      <c r="AH97" s="85" t="str">
        <f t="shared" si="11"/>
        <v xml:space="preserve">AT93  362 6 30 00 0 526 </v>
      </c>
    </row>
    <row r="98" spans="1:34" ht="15" customHeight="1" x14ac:dyDescent="0.25">
      <c r="A98" s="86">
        <v>705032</v>
      </c>
      <c r="B98" s="86" t="s">
        <v>744</v>
      </c>
      <c r="C98" s="86" t="s">
        <v>1919</v>
      </c>
      <c r="D98" s="86" t="s">
        <v>1919</v>
      </c>
      <c r="E98" s="86">
        <v>70509</v>
      </c>
      <c r="F98" s="86">
        <v>6352</v>
      </c>
      <c r="G98" s="86" t="s">
        <v>1095</v>
      </c>
      <c r="H98" s="86" t="s">
        <v>3140</v>
      </c>
      <c r="I98" s="86" t="s">
        <v>2492</v>
      </c>
      <c r="J98" s="86" t="s">
        <v>6335</v>
      </c>
      <c r="K98" s="86" t="s">
        <v>3906</v>
      </c>
      <c r="L98" s="86" t="s">
        <v>1</v>
      </c>
      <c r="M98" s="86" t="s">
        <v>3966</v>
      </c>
      <c r="N98" s="86" t="s">
        <v>3967</v>
      </c>
      <c r="O98" s="86" t="s">
        <v>2149</v>
      </c>
      <c r="P98" s="87">
        <v>36770</v>
      </c>
      <c r="Q98" s="87">
        <v>401768</v>
      </c>
      <c r="R98" s="86" t="s">
        <v>2416</v>
      </c>
      <c r="S98" s="86" t="s">
        <v>1803</v>
      </c>
      <c r="T98" s="86">
        <v>401239</v>
      </c>
      <c r="U98" s="86">
        <v>6352</v>
      </c>
      <c r="V98" s="86" t="s">
        <v>1095</v>
      </c>
      <c r="W98" s="86" t="s">
        <v>3140</v>
      </c>
      <c r="X98" s="86" t="s">
        <v>2492</v>
      </c>
      <c r="Y98" s="86" t="s">
        <v>3769</v>
      </c>
      <c r="Z98" s="86" t="s">
        <v>6335</v>
      </c>
      <c r="AB98" s="85" t="s">
        <v>2149</v>
      </c>
      <c r="AC98" s="85" t="str">
        <f t="shared" si="6"/>
        <v>AT68</v>
      </c>
      <c r="AD98" s="85" t="str">
        <f t="shared" si="7"/>
        <v xml:space="preserve"> 205</v>
      </c>
      <c r="AE98" s="85" t="str">
        <f t="shared" si="8"/>
        <v>0 60</v>
      </c>
      <c r="AF98" s="85" t="str">
        <f t="shared" si="9"/>
        <v>04 0</v>
      </c>
      <c r="AG98" s="85" t="str">
        <f t="shared" si="10"/>
        <v xml:space="preserve">000 </v>
      </c>
      <c r="AH98" s="85" t="str">
        <f t="shared" si="11"/>
        <v xml:space="preserve">AT68  205 0 60 04 0 000 </v>
      </c>
    </row>
    <row r="99" spans="1:34" ht="15" customHeight="1" x14ac:dyDescent="0.25">
      <c r="A99" s="86">
        <v>705034</v>
      </c>
      <c r="B99" s="86" t="s">
        <v>4072</v>
      </c>
      <c r="C99" s="86" t="s">
        <v>1919</v>
      </c>
      <c r="D99" s="86" t="s">
        <v>1919</v>
      </c>
      <c r="E99" s="86">
        <v>70513</v>
      </c>
      <c r="F99" s="86">
        <v>6330</v>
      </c>
      <c r="G99" s="86" t="s">
        <v>4027</v>
      </c>
      <c r="H99" s="86" t="s">
        <v>4073</v>
      </c>
      <c r="I99" s="86" t="s">
        <v>2576</v>
      </c>
      <c r="J99" s="86" t="s">
        <v>6339</v>
      </c>
      <c r="K99" s="86" t="s">
        <v>3906</v>
      </c>
      <c r="L99" s="86" t="s">
        <v>1</v>
      </c>
      <c r="M99" s="86" t="s">
        <v>4074</v>
      </c>
      <c r="N99" s="86" t="s">
        <v>4075</v>
      </c>
      <c r="O99" s="86" t="s">
        <v>5747</v>
      </c>
      <c r="P99" s="87">
        <v>44197</v>
      </c>
      <c r="Q99" s="87">
        <v>401768</v>
      </c>
      <c r="R99" s="86" t="s">
        <v>2416</v>
      </c>
      <c r="S99" s="86" t="s">
        <v>4077</v>
      </c>
      <c r="T99" s="86">
        <v>600000</v>
      </c>
      <c r="U99" s="86">
        <v>6330</v>
      </c>
      <c r="V99" s="86" t="s">
        <v>1096</v>
      </c>
      <c r="W99" s="86" t="s">
        <v>4073</v>
      </c>
      <c r="X99" s="86" t="s">
        <v>2576</v>
      </c>
      <c r="Y99" s="86" t="s">
        <v>5901</v>
      </c>
      <c r="Z99" s="86" t="s">
        <v>6340</v>
      </c>
      <c r="AB99" s="85" t="s">
        <v>5747</v>
      </c>
      <c r="AC99" s="85" t="str">
        <f t="shared" si="6"/>
        <v>AT10</v>
      </c>
      <c r="AD99" s="85" t="str">
        <f t="shared" si="7"/>
        <v xml:space="preserve"> 363</v>
      </c>
      <c r="AE99" s="85" t="str">
        <f t="shared" si="8"/>
        <v>5 80</v>
      </c>
      <c r="AF99" s="85" t="str">
        <f t="shared" si="9"/>
        <v>00 0</v>
      </c>
      <c r="AG99" s="85" t="str">
        <f t="shared" si="10"/>
        <v xml:space="preserve">021 </v>
      </c>
      <c r="AH99" s="85" t="str">
        <f t="shared" si="11"/>
        <v xml:space="preserve">AT10  363 5 80 00 0 021 </v>
      </c>
    </row>
    <row r="100" spans="1:34" ht="15" customHeight="1" x14ac:dyDescent="0.25">
      <c r="A100" s="86">
        <v>705037</v>
      </c>
      <c r="B100" s="86" t="s">
        <v>1706</v>
      </c>
      <c r="C100" s="86" t="s">
        <v>1919</v>
      </c>
      <c r="D100" s="86" t="s">
        <v>1919</v>
      </c>
      <c r="E100" s="86">
        <v>70513</v>
      </c>
      <c r="F100" s="86">
        <v>6330</v>
      </c>
      <c r="G100" s="86" t="s">
        <v>1096</v>
      </c>
      <c r="H100" s="86" t="s">
        <v>4004</v>
      </c>
      <c r="I100" s="86" t="s">
        <v>2580</v>
      </c>
      <c r="J100" s="86" t="s">
        <v>6341</v>
      </c>
      <c r="K100" s="86" t="s">
        <v>3906</v>
      </c>
      <c r="L100" s="86" t="s">
        <v>1</v>
      </c>
      <c r="M100" s="86" t="s">
        <v>4023</v>
      </c>
      <c r="N100" s="86" t="s">
        <v>4002</v>
      </c>
      <c r="O100" s="86" t="s">
        <v>2187</v>
      </c>
      <c r="P100" s="87">
        <v>36770</v>
      </c>
      <c r="Q100" s="87">
        <v>401768</v>
      </c>
      <c r="R100" s="86" t="s">
        <v>2416</v>
      </c>
      <c r="S100" s="86" t="s">
        <v>1445</v>
      </c>
      <c r="T100" s="86">
        <v>600257</v>
      </c>
      <c r="U100" s="86">
        <v>6330</v>
      </c>
      <c r="V100" s="86" t="s">
        <v>1096</v>
      </c>
      <c r="W100" s="86" t="s">
        <v>4004</v>
      </c>
      <c r="X100" s="86" t="s">
        <v>4005</v>
      </c>
      <c r="Y100" s="86" t="s">
        <v>913</v>
      </c>
      <c r="Z100" s="86" t="s">
        <v>6342</v>
      </c>
      <c r="AB100" s="85" t="s">
        <v>2187</v>
      </c>
      <c r="AC100" s="85" t="str">
        <f t="shared" si="6"/>
        <v>AT93</v>
      </c>
      <c r="AD100" s="85" t="str">
        <f t="shared" si="7"/>
        <v xml:space="preserve"> 205</v>
      </c>
      <c r="AE100" s="85" t="str">
        <f t="shared" si="8"/>
        <v>0 60</v>
      </c>
      <c r="AF100" s="85" t="str">
        <f t="shared" si="9"/>
        <v>00 0</v>
      </c>
      <c r="AG100" s="85" t="str">
        <f t="shared" si="10"/>
        <v xml:space="preserve">002 </v>
      </c>
      <c r="AH100" s="85" t="str">
        <f t="shared" si="11"/>
        <v xml:space="preserve">AT93  205 0 60 00 0 002 </v>
      </c>
    </row>
    <row r="101" spans="1:34" ht="15" customHeight="1" x14ac:dyDescent="0.25">
      <c r="A101" s="86">
        <v>703013</v>
      </c>
      <c r="B101" s="86" t="s">
        <v>838</v>
      </c>
      <c r="C101" s="86" t="s">
        <v>1919</v>
      </c>
      <c r="D101" s="86" t="s">
        <v>1919</v>
      </c>
      <c r="E101" s="86">
        <v>70315</v>
      </c>
      <c r="F101" s="86">
        <v>6095</v>
      </c>
      <c r="G101" s="86" t="s">
        <v>1036</v>
      </c>
      <c r="H101" s="86" t="s">
        <v>2955</v>
      </c>
      <c r="I101" s="86" t="s">
        <v>2509</v>
      </c>
      <c r="J101" s="86" t="s">
        <v>6343</v>
      </c>
      <c r="K101" s="86" t="s">
        <v>3166</v>
      </c>
      <c r="L101" s="86" t="s">
        <v>1</v>
      </c>
      <c r="M101" s="86" t="s">
        <v>3286</v>
      </c>
      <c r="N101" s="86" t="s">
        <v>3287</v>
      </c>
      <c r="O101" s="86" t="s">
        <v>7238</v>
      </c>
      <c r="P101" s="87">
        <v>36770</v>
      </c>
      <c r="Q101" s="87">
        <v>401768</v>
      </c>
      <c r="R101" s="86" t="s">
        <v>2416</v>
      </c>
      <c r="S101" s="86" t="s">
        <v>1781</v>
      </c>
      <c r="T101" s="86">
        <v>401256</v>
      </c>
      <c r="U101" s="86">
        <v>6095</v>
      </c>
      <c r="V101" s="86" t="s">
        <v>1036</v>
      </c>
      <c r="W101" s="86" t="s">
        <v>3289</v>
      </c>
      <c r="X101" s="86" t="s">
        <v>2499</v>
      </c>
      <c r="Y101" s="86" t="s">
        <v>1662</v>
      </c>
      <c r="Z101" s="86" t="s">
        <v>6344</v>
      </c>
      <c r="AB101" s="85" t="s">
        <v>7238</v>
      </c>
      <c r="AC101" s="85" t="str">
        <f t="shared" si="6"/>
        <v>AT89</v>
      </c>
      <c r="AD101" s="85" t="str">
        <f t="shared" si="7"/>
        <v xml:space="preserve"> 363</v>
      </c>
      <c r="AE101" s="85" t="str">
        <f t="shared" si="8"/>
        <v>3 60</v>
      </c>
      <c r="AF101" s="85" t="str">
        <f t="shared" si="9"/>
        <v>00 0</v>
      </c>
      <c r="AG101" s="85" t="str">
        <f t="shared" si="10"/>
        <v xml:space="preserve">242 </v>
      </c>
      <c r="AH101" s="85" t="str">
        <f t="shared" si="11"/>
        <v xml:space="preserve">AT89  363 3 60 00 0 242 </v>
      </c>
    </row>
    <row r="102" spans="1:34" ht="15" customHeight="1" x14ac:dyDescent="0.25">
      <c r="A102" s="86">
        <v>703015</v>
      </c>
      <c r="B102" s="86" t="s">
        <v>154</v>
      </c>
      <c r="C102" s="86" t="s">
        <v>1919</v>
      </c>
      <c r="D102" s="86" t="s">
        <v>1919</v>
      </c>
      <c r="E102" s="86">
        <v>70319</v>
      </c>
      <c r="F102" s="86">
        <v>6401</v>
      </c>
      <c r="G102" s="86" t="s">
        <v>1037</v>
      </c>
      <c r="H102" s="86" t="s">
        <v>2955</v>
      </c>
      <c r="I102" s="86" t="s">
        <v>2617</v>
      </c>
      <c r="J102" s="86" t="s">
        <v>6345</v>
      </c>
      <c r="K102" s="86" t="s">
        <v>3166</v>
      </c>
      <c r="L102" s="86" t="s">
        <v>3</v>
      </c>
      <c r="M102" s="86" t="s">
        <v>3327</v>
      </c>
      <c r="N102" s="86" t="s">
        <v>5902</v>
      </c>
      <c r="O102" s="86" t="s">
        <v>2059</v>
      </c>
      <c r="P102" s="87">
        <v>36770</v>
      </c>
      <c r="Q102" s="87">
        <v>401768</v>
      </c>
      <c r="R102" s="86" t="s">
        <v>2416</v>
      </c>
      <c r="S102" s="86" t="s">
        <v>143</v>
      </c>
      <c r="T102" s="86">
        <v>970319</v>
      </c>
      <c r="U102" s="86">
        <v>6401</v>
      </c>
      <c r="V102" s="86" t="s">
        <v>1037</v>
      </c>
      <c r="W102" s="86" t="s">
        <v>3280</v>
      </c>
      <c r="X102" s="86" t="s">
        <v>2499</v>
      </c>
      <c r="Y102" s="86" t="s">
        <v>5903</v>
      </c>
      <c r="Z102" s="86" t="s">
        <v>6346</v>
      </c>
      <c r="AB102" s="85" t="s">
        <v>2059</v>
      </c>
      <c r="AC102" s="85" t="str">
        <f t="shared" si="6"/>
        <v>AT36</v>
      </c>
      <c r="AD102" s="85" t="str">
        <f t="shared" si="7"/>
        <v xml:space="preserve"> 363</v>
      </c>
      <c r="AE102" s="85" t="str">
        <f t="shared" si="8"/>
        <v>3 60</v>
      </c>
      <c r="AF102" s="85" t="str">
        <f t="shared" si="9"/>
        <v>00 0</v>
      </c>
      <c r="AG102" s="85" t="str">
        <f t="shared" si="10"/>
        <v xml:space="preserve">772 </v>
      </c>
      <c r="AH102" s="85" t="str">
        <f t="shared" si="11"/>
        <v xml:space="preserve">AT36  363 3 60 00 0 772 </v>
      </c>
    </row>
    <row r="103" spans="1:34" ht="15" customHeight="1" x14ac:dyDescent="0.25">
      <c r="A103" s="86">
        <v>703017</v>
      </c>
      <c r="B103" s="86" t="s">
        <v>3329</v>
      </c>
      <c r="C103" s="86" t="s">
        <v>2708</v>
      </c>
      <c r="D103" s="86" t="s">
        <v>2708</v>
      </c>
      <c r="E103" s="86">
        <v>70319</v>
      </c>
      <c r="F103" s="86">
        <v>6401</v>
      </c>
      <c r="G103" s="86" t="s">
        <v>1037</v>
      </c>
      <c r="H103" s="86" t="s">
        <v>3280</v>
      </c>
      <c r="I103" s="86" t="s">
        <v>2499</v>
      </c>
      <c r="J103" s="86" t="s">
        <v>6346</v>
      </c>
      <c r="K103" s="86" t="s">
        <v>3166</v>
      </c>
      <c r="L103" s="86" t="s">
        <v>3</v>
      </c>
      <c r="M103" s="86" t="s">
        <v>3330</v>
      </c>
      <c r="N103" s="86" t="s">
        <v>3331</v>
      </c>
      <c r="O103" s="86" t="s">
        <v>5739</v>
      </c>
      <c r="P103" s="87">
        <v>36770</v>
      </c>
      <c r="Q103" s="87">
        <v>44138</v>
      </c>
      <c r="R103" s="86" t="s">
        <v>2592</v>
      </c>
      <c r="S103" s="86" t="s">
        <v>143</v>
      </c>
      <c r="T103" s="86">
        <v>970319</v>
      </c>
      <c r="U103" s="86">
        <v>6401</v>
      </c>
      <c r="V103" s="86" t="s">
        <v>1037</v>
      </c>
      <c r="W103" s="86" t="s">
        <v>3280</v>
      </c>
      <c r="X103" s="86" t="s">
        <v>2499</v>
      </c>
      <c r="Y103" s="86" t="s">
        <v>5903</v>
      </c>
      <c r="Z103" s="86" t="s">
        <v>6346</v>
      </c>
      <c r="AB103" s="85" t="s">
        <v>5739</v>
      </c>
      <c r="AC103" s="85" t="str">
        <f t="shared" si="6"/>
        <v xml:space="preserve">    </v>
      </c>
      <c r="AD103" s="85" t="str">
        <f t="shared" si="7"/>
        <v/>
      </c>
      <c r="AE103" s="85" t="str">
        <f t="shared" si="8"/>
        <v/>
      </c>
      <c r="AF103" s="85" t="str">
        <f t="shared" si="9"/>
        <v/>
      </c>
      <c r="AG103" s="85" t="str">
        <f t="shared" si="10"/>
        <v/>
      </c>
      <c r="AH103" s="85" t="str">
        <f t="shared" si="11"/>
        <v xml:space="preserve">        </v>
      </c>
    </row>
    <row r="104" spans="1:34" ht="15" customHeight="1" x14ac:dyDescent="0.25">
      <c r="A104" s="86">
        <v>703022</v>
      </c>
      <c r="B104" s="86" t="s">
        <v>1348</v>
      </c>
      <c r="C104" s="86" t="s">
        <v>1919</v>
      </c>
      <c r="D104" s="86" t="s">
        <v>1919</v>
      </c>
      <c r="E104" s="86">
        <v>70325</v>
      </c>
      <c r="F104" s="86">
        <v>6072</v>
      </c>
      <c r="G104" s="86" t="s">
        <v>1038</v>
      </c>
      <c r="H104" s="86" t="s">
        <v>5721</v>
      </c>
      <c r="I104" s="86" t="s">
        <v>5726</v>
      </c>
      <c r="J104" s="86" t="s">
        <v>6347</v>
      </c>
      <c r="K104" s="86" t="s">
        <v>3166</v>
      </c>
      <c r="L104" s="86" t="s">
        <v>3</v>
      </c>
      <c r="M104" s="86" t="s">
        <v>5729</v>
      </c>
      <c r="N104" s="86" t="s">
        <v>5904</v>
      </c>
      <c r="O104" s="86" t="s">
        <v>2061</v>
      </c>
      <c r="P104" s="87">
        <v>36770</v>
      </c>
      <c r="Q104" s="87">
        <v>401768</v>
      </c>
      <c r="R104" s="86" t="s">
        <v>2416</v>
      </c>
      <c r="S104" s="86" t="s">
        <v>132</v>
      </c>
      <c r="T104" s="86">
        <v>970325</v>
      </c>
      <c r="U104" s="86">
        <v>6072</v>
      </c>
      <c r="V104" s="86" t="s">
        <v>1038</v>
      </c>
      <c r="W104" s="86" t="s">
        <v>2849</v>
      </c>
      <c r="X104" s="86" t="s">
        <v>2623</v>
      </c>
      <c r="Y104" s="86" t="s">
        <v>1349</v>
      </c>
      <c r="Z104" s="86" t="s">
        <v>6348</v>
      </c>
      <c r="AB104" s="85" t="s">
        <v>2061</v>
      </c>
      <c r="AC104" s="85" t="str">
        <f t="shared" si="6"/>
        <v>AT06</v>
      </c>
      <c r="AD104" s="85" t="str">
        <f t="shared" si="7"/>
        <v xml:space="preserve"> 205</v>
      </c>
      <c r="AE104" s="85" t="str">
        <f t="shared" si="8"/>
        <v>0 30</v>
      </c>
      <c r="AF104" s="85" t="str">
        <f t="shared" si="9"/>
        <v>07 0</v>
      </c>
      <c r="AG104" s="85" t="str">
        <f t="shared" si="10"/>
        <v xml:space="preserve">000 </v>
      </c>
      <c r="AH104" s="85" t="str">
        <f t="shared" si="11"/>
        <v xml:space="preserve">AT06  205 0 30 07 0 000 </v>
      </c>
    </row>
    <row r="105" spans="1:34" ht="15" customHeight="1" x14ac:dyDescent="0.25">
      <c r="A105" s="86">
        <v>703028</v>
      </c>
      <c r="B105" s="86" t="s">
        <v>1621</v>
      </c>
      <c r="C105" s="86" t="s">
        <v>1919</v>
      </c>
      <c r="D105" s="86" t="s">
        <v>1919</v>
      </c>
      <c r="E105" s="86">
        <v>70332</v>
      </c>
      <c r="F105" s="86">
        <v>6161</v>
      </c>
      <c r="G105" s="86" t="s">
        <v>1062</v>
      </c>
      <c r="H105" s="86" t="s">
        <v>3307</v>
      </c>
      <c r="I105" s="86" t="s">
        <v>2580</v>
      </c>
      <c r="J105" s="86" t="s">
        <v>6349</v>
      </c>
      <c r="K105" s="86" t="s">
        <v>3166</v>
      </c>
      <c r="L105" s="86" t="s">
        <v>3</v>
      </c>
      <c r="M105" s="86" t="s">
        <v>3348</v>
      </c>
      <c r="N105" s="86" t="s">
        <v>3349</v>
      </c>
      <c r="O105" s="86" t="s">
        <v>2064</v>
      </c>
      <c r="P105" s="87">
        <v>36770</v>
      </c>
      <c r="Q105" s="87">
        <v>401768</v>
      </c>
      <c r="R105" s="86" t="s">
        <v>2416</v>
      </c>
      <c r="S105" s="86" t="s">
        <v>216</v>
      </c>
      <c r="T105" s="86">
        <v>970332</v>
      </c>
      <c r="U105" s="86">
        <v>6161</v>
      </c>
      <c r="V105" s="86" t="s">
        <v>1062</v>
      </c>
      <c r="W105" s="86" t="s">
        <v>3173</v>
      </c>
      <c r="X105" s="86" t="s">
        <v>2576</v>
      </c>
      <c r="Y105" s="86" t="s">
        <v>217</v>
      </c>
      <c r="Z105" s="86" t="s">
        <v>6350</v>
      </c>
      <c r="AB105" s="85" t="s">
        <v>2064</v>
      </c>
      <c r="AC105" s="85" t="str">
        <f t="shared" si="6"/>
        <v>AT71</v>
      </c>
      <c r="AD105" s="85" t="str">
        <f t="shared" si="7"/>
        <v xml:space="preserve"> 362</v>
      </c>
      <c r="AE105" s="85" t="str">
        <f t="shared" si="8"/>
        <v>8 10</v>
      </c>
      <c r="AF105" s="85" t="str">
        <f t="shared" si="9"/>
        <v>00 0</v>
      </c>
      <c r="AG105" s="85" t="str">
        <f t="shared" si="10"/>
        <v xml:space="preserve">012 </v>
      </c>
      <c r="AH105" s="85" t="str">
        <f t="shared" si="11"/>
        <v xml:space="preserve">AT71  362 8 10 00 0 012 </v>
      </c>
    </row>
    <row r="106" spans="1:34" ht="15" customHeight="1" x14ac:dyDescent="0.25">
      <c r="A106" s="86">
        <v>703030</v>
      </c>
      <c r="B106" s="86" t="s">
        <v>961</v>
      </c>
      <c r="C106" s="86" t="s">
        <v>1919</v>
      </c>
      <c r="D106" s="86" t="s">
        <v>1919</v>
      </c>
      <c r="E106" s="86">
        <v>70334</v>
      </c>
      <c r="F106" s="86">
        <v>6167</v>
      </c>
      <c r="G106" s="86" t="s">
        <v>3424</v>
      </c>
      <c r="H106" s="86" t="s">
        <v>5263</v>
      </c>
      <c r="I106" s="86" t="s">
        <v>2480</v>
      </c>
      <c r="J106" s="86" t="s">
        <v>6351</v>
      </c>
      <c r="K106" s="86" t="s">
        <v>3166</v>
      </c>
      <c r="L106" s="86" t="s">
        <v>3</v>
      </c>
      <c r="M106" s="86" t="s">
        <v>5266</v>
      </c>
      <c r="N106" s="86" t="s">
        <v>7239</v>
      </c>
      <c r="O106" s="86" t="s">
        <v>2065</v>
      </c>
      <c r="P106" s="87">
        <v>36770</v>
      </c>
      <c r="Q106" s="87">
        <v>401768</v>
      </c>
      <c r="R106" s="86" t="s">
        <v>2416</v>
      </c>
      <c r="S106" s="86" t="s">
        <v>162</v>
      </c>
      <c r="T106" s="86">
        <v>970334</v>
      </c>
      <c r="U106" s="86">
        <v>6167</v>
      </c>
      <c r="V106" s="86" t="s">
        <v>3424</v>
      </c>
      <c r="W106" s="86" t="s">
        <v>3140</v>
      </c>
      <c r="X106" s="86" t="s">
        <v>2480</v>
      </c>
      <c r="Y106" s="86" t="s">
        <v>163</v>
      </c>
      <c r="Z106" s="86" t="s">
        <v>7240</v>
      </c>
      <c r="AB106" s="85" t="s">
        <v>2065</v>
      </c>
      <c r="AC106" s="85" t="str">
        <f t="shared" si="6"/>
        <v>AT56</v>
      </c>
      <c r="AD106" s="85" t="str">
        <f t="shared" si="7"/>
        <v xml:space="preserve"> 362</v>
      </c>
      <c r="AE106" s="85" t="str">
        <f t="shared" si="8"/>
        <v>8 50</v>
      </c>
      <c r="AF106" s="85" t="str">
        <f t="shared" si="9"/>
        <v>00 0</v>
      </c>
      <c r="AG106" s="85" t="str">
        <f t="shared" si="10"/>
        <v xml:space="preserve">004 </v>
      </c>
      <c r="AH106" s="85" t="str">
        <f t="shared" si="11"/>
        <v xml:space="preserve">AT56  362 8 50 00 0 004 </v>
      </c>
    </row>
    <row r="107" spans="1:34" ht="15" customHeight="1" x14ac:dyDescent="0.25">
      <c r="A107" s="86">
        <v>703031</v>
      </c>
      <c r="B107" s="86" t="s">
        <v>800</v>
      </c>
      <c r="C107" s="86" t="s">
        <v>1919</v>
      </c>
      <c r="D107" s="86" t="s">
        <v>1919</v>
      </c>
      <c r="E107" s="86">
        <v>70335</v>
      </c>
      <c r="F107" s="86">
        <v>6406</v>
      </c>
      <c r="G107" s="86" t="s">
        <v>3392</v>
      </c>
      <c r="H107" s="86" t="s">
        <v>3430</v>
      </c>
      <c r="I107" s="86" t="s">
        <v>2411</v>
      </c>
      <c r="J107" s="86" t="s">
        <v>6352</v>
      </c>
      <c r="K107" s="86" t="s">
        <v>3166</v>
      </c>
      <c r="L107" s="86" t="s">
        <v>3</v>
      </c>
      <c r="M107" s="86" t="s">
        <v>3431</v>
      </c>
      <c r="N107" s="86" t="s">
        <v>3432</v>
      </c>
      <c r="O107" s="86" t="s">
        <v>6194</v>
      </c>
      <c r="P107" s="87">
        <v>36770</v>
      </c>
      <c r="Q107" s="87">
        <v>401768</v>
      </c>
      <c r="R107" s="86" t="s">
        <v>2416</v>
      </c>
      <c r="S107" s="86" t="s">
        <v>799</v>
      </c>
      <c r="T107" s="86">
        <v>970335</v>
      </c>
      <c r="U107" s="86">
        <v>6406</v>
      </c>
      <c r="V107" s="86" t="s">
        <v>5905</v>
      </c>
      <c r="W107" s="86" t="s">
        <v>3393</v>
      </c>
      <c r="X107" s="86" t="s">
        <v>2449</v>
      </c>
      <c r="Y107" s="86" t="s">
        <v>7241</v>
      </c>
      <c r="Z107" s="86" t="s">
        <v>6353</v>
      </c>
      <c r="AB107" s="85" t="s">
        <v>6194</v>
      </c>
      <c r="AC107" s="85" t="str">
        <f t="shared" si="6"/>
        <v>AT13</v>
      </c>
      <c r="AD107" s="85" t="str">
        <f t="shared" si="7"/>
        <v xml:space="preserve"> 363</v>
      </c>
      <c r="AE107" s="85" t="str">
        <f t="shared" si="8"/>
        <v>3 60</v>
      </c>
      <c r="AF107" s="85" t="str">
        <f t="shared" si="9"/>
        <v>00 0</v>
      </c>
      <c r="AG107" s="85" t="str">
        <f t="shared" si="10"/>
        <v xml:space="preserve">380 </v>
      </c>
      <c r="AH107" s="85" t="str">
        <f t="shared" si="11"/>
        <v xml:space="preserve">AT13  363 3 60 00 0 380 </v>
      </c>
    </row>
    <row r="108" spans="1:34" ht="15" customHeight="1" x14ac:dyDescent="0.25">
      <c r="A108" s="86">
        <v>703033</v>
      </c>
      <c r="B108" s="86" t="s">
        <v>1668</v>
      </c>
      <c r="C108" s="86" t="s">
        <v>1919</v>
      </c>
      <c r="D108" s="86" t="s">
        <v>1919</v>
      </c>
      <c r="E108" s="86">
        <v>70340</v>
      </c>
      <c r="F108" s="86">
        <v>6405</v>
      </c>
      <c r="G108" s="86" t="s">
        <v>1041</v>
      </c>
      <c r="H108" s="86" t="s">
        <v>3218</v>
      </c>
      <c r="I108" s="86" t="s">
        <v>4350</v>
      </c>
      <c r="J108" s="86" t="s">
        <v>6354</v>
      </c>
      <c r="K108" s="86" t="s">
        <v>3166</v>
      </c>
      <c r="L108" s="86" t="s">
        <v>3</v>
      </c>
      <c r="M108" s="86" t="s">
        <v>5324</v>
      </c>
      <c r="N108" s="86" t="s">
        <v>5906</v>
      </c>
      <c r="O108" s="86" t="s">
        <v>2098</v>
      </c>
      <c r="P108" s="87">
        <v>36770</v>
      </c>
      <c r="Q108" s="87">
        <v>401768</v>
      </c>
      <c r="R108" s="86" t="s">
        <v>2416</v>
      </c>
      <c r="S108" s="86" t="s">
        <v>904</v>
      </c>
      <c r="T108" s="86">
        <v>970340</v>
      </c>
      <c r="U108" s="86">
        <v>6405</v>
      </c>
      <c r="V108" s="86" t="s">
        <v>1041</v>
      </c>
      <c r="W108" s="86" t="s">
        <v>5323</v>
      </c>
      <c r="X108" s="86" t="s">
        <v>2480</v>
      </c>
      <c r="Y108" s="86" t="s">
        <v>905</v>
      </c>
      <c r="Z108" s="86" t="s">
        <v>6355</v>
      </c>
      <c r="AB108" s="85" t="s">
        <v>2098</v>
      </c>
      <c r="AC108" s="85" t="str">
        <f t="shared" si="6"/>
        <v>AT08</v>
      </c>
      <c r="AD108" s="85" t="str">
        <f t="shared" si="7"/>
        <v xml:space="preserve"> 363</v>
      </c>
      <c r="AE108" s="85" t="str">
        <f t="shared" si="8"/>
        <v>3 60</v>
      </c>
      <c r="AF108" s="85" t="str">
        <f t="shared" si="9"/>
        <v>00 0</v>
      </c>
      <c r="AG108" s="85" t="str">
        <f t="shared" si="10"/>
        <v xml:space="preserve">034 </v>
      </c>
      <c r="AH108" s="85" t="str">
        <f t="shared" si="11"/>
        <v xml:space="preserve">AT08  363 3 60 00 0 034 </v>
      </c>
    </row>
    <row r="109" spans="1:34" ht="15" customHeight="1" x14ac:dyDescent="0.25">
      <c r="A109" s="86">
        <v>703034</v>
      </c>
      <c r="B109" s="86" t="s">
        <v>1665</v>
      </c>
      <c r="C109" s="86" t="s">
        <v>1919</v>
      </c>
      <c r="D109" s="86" t="s">
        <v>1919</v>
      </c>
      <c r="E109" s="86">
        <v>70370</v>
      </c>
      <c r="F109" s="86">
        <v>6143</v>
      </c>
      <c r="G109" s="86" t="s">
        <v>5907</v>
      </c>
      <c r="H109" s="86" t="s">
        <v>3386</v>
      </c>
      <c r="I109" s="86" t="s">
        <v>3136</v>
      </c>
      <c r="J109" s="86" t="s">
        <v>6356</v>
      </c>
      <c r="K109" s="86" t="s">
        <v>3166</v>
      </c>
      <c r="L109" s="86" t="s">
        <v>3</v>
      </c>
      <c r="M109" s="86" t="s">
        <v>3390</v>
      </c>
      <c r="N109" s="86"/>
      <c r="O109" s="86" t="s">
        <v>5908</v>
      </c>
      <c r="P109" s="87">
        <v>44562</v>
      </c>
      <c r="Q109" s="87">
        <v>401768</v>
      </c>
      <c r="R109" s="86" t="s">
        <v>2416</v>
      </c>
      <c r="S109" s="86" t="s">
        <v>5909</v>
      </c>
      <c r="T109" s="86">
        <v>970962</v>
      </c>
      <c r="U109" s="86">
        <v>6143</v>
      </c>
      <c r="V109" s="86" t="s">
        <v>5907</v>
      </c>
      <c r="W109" s="86" t="s">
        <v>3386</v>
      </c>
      <c r="X109" s="86" t="s">
        <v>3136</v>
      </c>
      <c r="Y109" s="86" t="s">
        <v>5910</v>
      </c>
      <c r="Z109" s="86" t="s">
        <v>6356</v>
      </c>
      <c r="AB109" s="85" t="s">
        <v>5908</v>
      </c>
      <c r="AC109" s="85" t="str">
        <f t="shared" si="6"/>
        <v>AT79</v>
      </c>
      <c r="AD109" s="85" t="str">
        <f t="shared" si="7"/>
        <v xml:space="preserve"> 362</v>
      </c>
      <c r="AE109" s="85" t="str">
        <f t="shared" si="8"/>
        <v>7 30</v>
      </c>
      <c r="AF109" s="85" t="str">
        <f t="shared" si="9"/>
        <v>00 0</v>
      </c>
      <c r="AG109" s="85" t="str">
        <f t="shared" si="10"/>
        <v xml:space="preserve">016 </v>
      </c>
      <c r="AH109" s="85" t="str">
        <f t="shared" si="11"/>
        <v xml:space="preserve">AT79  362 7 30 00 0 016 </v>
      </c>
    </row>
    <row r="110" spans="1:34" ht="15" customHeight="1" x14ac:dyDescent="0.25">
      <c r="A110" s="86">
        <v>703040</v>
      </c>
      <c r="B110" s="86" t="s">
        <v>5169</v>
      </c>
      <c r="C110" s="86" t="s">
        <v>2708</v>
      </c>
      <c r="D110" s="86" t="s">
        <v>2708</v>
      </c>
      <c r="E110" s="86">
        <v>70346</v>
      </c>
      <c r="F110" s="86">
        <v>6063</v>
      </c>
      <c r="G110" s="86" t="s">
        <v>1056</v>
      </c>
      <c r="H110" s="86" t="s">
        <v>5170</v>
      </c>
      <c r="I110" s="86" t="s">
        <v>2580</v>
      </c>
      <c r="J110" s="86" t="s">
        <v>6357</v>
      </c>
      <c r="K110" s="86" t="s">
        <v>3166</v>
      </c>
      <c r="L110" s="86" t="s">
        <v>3</v>
      </c>
      <c r="M110" s="86" t="s">
        <v>5171</v>
      </c>
      <c r="N110" s="86" t="s">
        <v>5172</v>
      </c>
      <c r="O110" s="86" t="s">
        <v>5763</v>
      </c>
      <c r="P110" s="87">
        <v>36770</v>
      </c>
      <c r="Q110" s="87">
        <v>43708</v>
      </c>
      <c r="R110" s="86" t="s">
        <v>2592</v>
      </c>
      <c r="S110" s="86" t="s">
        <v>5174</v>
      </c>
      <c r="T110" s="86"/>
      <c r="U110" s="86">
        <v>6063</v>
      </c>
      <c r="V110" s="86" t="s">
        <v>1056</v>
      </c>
      <c r="W110" s="86" t="s">
        <v>5175</v>
      </c>
      <c r="X110" s="86" t="s">
        <v>2428</v>
      </c>
      <c r="Y110" s="107"/>
      <c r="Z110" s="86" t="s">
        <v>6358</v>
      </c>
      <c r="AB110" s="85" t="s">
        <v>5763</v>
      </c>
      <c r="AC110" s="85" t="str">
        <f t="shared" si="6"/>
        <v>AT75</v>
      </c>
      <c r="AD110" s="85" t="str">
        <f t="shared" si="7"/>
        <v xml:space="preserve"> 363</v>
      </c>
      <c r="AE110" s="85" t="str">
        <f t="shared" si="8"/>
        <v>1 00</v>
      </c>
      <c r="AF110" s="85" t="str">
        <f t="shared" si="9"/>
        <v>00 0</v>
      </c>
      <c r="AG110" s="85" t="str">
        <f t="shared" si="10"/>
        <v xml:space="preserve">002 </v>
      </c>
      <c r="AH110" s="85" t="str">
        <f t="shared" si="11"/>
        <v xml:space="preserve">AT75  363 1 00 00 0 002 </v>
      </c>
    </row>
    <row r="111" spans="1:34" ht="15" customHeight="1" x14ac:dyDescent="0.25">
      <c r="A111" s="86">
        <v>703042</v>
      </c>
      <c r="B111" s="86" t="s">
        <v>1353</v>
      </c>
      <c r="C111" s="86" t="s">
        <v>1919</v>
      </c>
      <c r="D111" s="86" t="s">
        <v>1919</v>
      </c>
      <c r="E111" s="86">
        <v>70309</v>
      </c>
      <c r="F111" s="86">
        <v>6122</v>
      </c>
      <c r="G111" s="86" t="s">
        <v>1043</v>
      </c>
      <c r="H111" s="86" t="s">
        <v>2849</v>
      </c>
      <c r="I111" s="86" t="s">
        <v>2580</v>
      </c>
      <c r="J111" s="86" t="s">
        <v>6359</v>
      </c>
      <c r="K111" s="86" t="s">
        <v>3166</v>
      </c>
      <c r="L111" s="86" t="s">
        <v>3</v>
      </c>
      <c r="M111" s="86" t="s">
        <v>3264</v>
      </c>
      <c r="N111" s="86" t="s">
        <v>3265</v>
      </c>
      <c r="O111" s="86" t="s">
        <v>7242</v>
      </c>
      <c r="P111" s="87">
        <v>36770</v>
      </c>
      <c r="Q111" s="87">
        <v>401768</v>
      </c>
      <c r="R111" s="86" t="s">
        <v>2416</v>
      </c>
      <c r="S111" s="86" t="s">
        <v>123</v>
      </c>
      <c r="T111" s="86">
        <v>970309</v>
      </c>
      <c r="U111" s="86">
        <v>6122</v>
      </c>
      <c r="V111" s="86" t="s">
        <v>1043</v>
      </c>
      <c r="W111" s="86" t="s">
        <v>3263</v>
      </c>
      <c r="X111" s="86" t="s">
        <v>2499</v>
      </c>
      <c r="Y111" s="86" t="s">
        <v>124</v>
      </c>
      <c r="Z111" s="86" t="s">
        <v>6360</v>
      </c>
      <c r="AB111" s="85" t="s">
        <v>7242</v>
      </c>
      <c r="AC111" s="85" t="str">
        <f t="shared" si="6"/>
        <v>AT83</v>
      </c>
      <c r="AD111" s="85" t="str">
        <f t="shared" si="7"/>
        <v xml:space="preserve"> 363</v>
      </c>
      <c r="AE111" s="85" t="str">
        <f t="shared" si="8"/>
        <v>2 20</v>
      </c>
      <c r="AF111" s="85" t="str">
        <f t="shared" si="9"/>
        <v>00 0</v>
      </c>
      <c r="AG111" s="85" t="str">
        <f t="shared" si="10"/>
        <v xml:space="preserve">722 </v>
      </c>
      <c r="AH111" s="85" t="str">
        <f t="shared" si="11"/>
        <v xml:space="preserve">AT83  363 2 20 00 0 722 </v>
      </c>
    </row>
    <row r="112" spans="1:34" ht="15" customHeight="1" x14ac:dyDescent="0.25">
      <c r="A112" s="86">
        <v>703044</v>
      </c>
      <c r="B112" s="86" t="s">
        <v>250</v>
      </c>
      <c r="C112" s="86" t="s">
        <v>1919</v>
      </c>
      <c r="D112" s="86" t="s">
        <v>1919</v>
      </c>
      <c r="E112" s="86">
        <v>70355</v>
      </c>
      <c r="F112" s="86">
        <v>6150</v>
      </c>
      <c r="G112" s="86" t="s">
        <v>3571</v>
      </c>
      <c r="H112" s="86" t="s">
        <v>3572</v>
      </c>
      <c r="I112" s="86" t="s">
        <v>2411</v>
      </c>
      <c r="J112" s="86" t="s">
        <v>6361</v>
      </c>
      <c r="K112" s="86" t="s">
        <v>3166</v>
      </c>
      <c r="L112" s="86" t="s">
        <v>3</v>
      </c>
      <c r="M112" s="86" t="s">
        <v>3577</v>
      </c>
      <c r="N112" s="86" t="s">
        <v>3578</v>
      </c>
      <c r="O112" s="86" t="s">
        <v>2069</v>
      </c>
      <c r="P112" s="87">
        <v>36770</v>
      </c>
      <c r="Q112" s="87">
        <v>401768</v>
      </c>
      <c r="R112" s="86" t="s">
        <v>2416</v>
      </c>
      <c r="S112" s="86" t="s">
        <v>1782</v>
      </c>
      <c r="T112" s="86">
        <v>970355</v>
      </c>
      <c r="U112" s="86">
        <v>6150</v>
      </c>
      <c r="V112" s="86" t="s">
        <v>3576</v>
      </c>
      <c r="W112" s="86" t="s">
        <v>3455</v>
      </c>
      <c r="X112" s="86" t="s">
        <v>2480</v>
      </c>
      <c r="Y112" s="86" t="s">
        <v>249</v>
      </c>
      <c r="Z112" s="86" t="s">
        <v>6362</v>
      </c>
      <c r="AB112" s="85" t="s">
        <v>2069</v>
      </c>
      <c r="AC112" s="85" t="str">
        <f t="shared" si="6"/>
        <v>AT96</v>
      </c>
      <c r="AD112" s="85" t="str">
        <f t="shared" si="7"/>
        <v xml:space="preserve"> 363</v>
      </c>
      <c r="AE112" s="85" t="str">
        <f t="shared" si="8"/>
        <v>2 90</v>
      </c>
      <c r="AF112" s="85" t="str">
        <f t="shared" si="9"/>
        <v>00 0</v>
      </c>
      <c r="AG112" s="85" t="str">
        <f t="shared" si="10"/>
        <v xml:space="preserve">002 </v>
      </c>
      <c r="AH112" s="85" t="str">
        <f t="shared" si="11"/>
        <v xml:space="preserve">AT96  363 2 90 00 0 002 </v>
      </c>
    </row>
    <row r="113" spans="1:34" ht="15" customHeight="1" x14ac:dyDescent="0.25">
      <c r="A113" s="86">
        <v>703048</v>
      </c>
      <c r="B113" s="86" t="s">
        <v>5788</v>
      </c>
      <c r="C113" s="86" t="s">
        <v>2708</v>
      </c>
      <c r="D113" s="86" t="s">
        <v>2708</v>
      </c>
      <c r="E113" s="86">
        <v>70358</v>
      </c>
      <c r="F113" s="86">
        <v>6065</v>
      </c>
      <c r="G113" s="86" t="s">
        <v>1064</v>
      </c>
      <c r="H113" s="86" t="s">
        <v>3356</v>
      </c>
      <c r="I113" s="86" t="s">
        <v>2480</v>
      </c>
      <c r="J113" s="86" t="s">
        <v>6363</v>
      </c>
      <c r="K113" s="86" t="s">
        <v>3166</v>
      </c>
      <c r="L113" s="86" t="s">
        <v>1</v>
      </c>
      <c r="M113" s="86" t="s">
        <v>3631</v>
      </c>
      <c r="N113" s="86" t="s">
        <v>3632</v>
      </c>
      <c r="O113" s="86" t="s">
        <v>5739</v>
      </c>
      <c r="P113" s="87">
        <v>36770</v>
      </c>
      <c r="Q113" s="87">
        <v>45113</v>
      </c>
      <c r="R113" s="86" t="s">
        <v>2592</v>
      </c>
      <c r="S113" s="86" t="s">
        <v>3633</v>
      </c>
      <c r="T113" s="86"/>
      <c r="U113" s="86"/>
      <c r="V113" s="86"/>
      <c r="W113" s="86"/>
      <c r="X113" s="86"/>
      <c r="Y113" s="107"/>
      <c r="Z113" s="86" t="s">
        <v>6264</v>
      </c>
      <c r="AB113" s="85" t="s">
        <v>5739</v>
      </c>
      <c r="AC113" s="85" t="str">
        <f t="shared" si="6"/>
        <v xml:space="preserve">    </v>
      </c>
      <c r="AD113" s="85" t="str">
        <f t="shared" si="7"/>
        <v/>
      </c>
      <c r="AE113" s="85" t="str">
        <f t="shared" si="8"/>
        <v/>
      </c>
      <c r="AF113" s="85" t="str">
        <f t="shared" si="9"/>
        <v/>
      </c>
      <c r="AG113" s="85" t="str">
        <f t="shared" si="10"/>
        <v/>
      </c>
      <c r="AH113" s="85" t="str">
        <f t="shared" si="11"/>
        <v xml:space="preserve">        </v>
      </c>
    </row>
    <row r="114" spans="1:34" ht="15" customHeight="1" x14ac:dyDescent="0.25">
      <c r="A114" s="86">
        <v>703049</v>
      </c>
      <c r="B114" s="86" t="s">
        <v>3662</v>
      </c>
      <c r="C114" s="86" t="s">
        <v>2746</v>
      </c>
      <c r="D114" s="86" t="s">
        <v>2746</v>
      </c>
      <c r="E114" s="86">
        <v>70364</v>
      </c>
      <c r="F114" s="86">
        <v>6176</v>
      </c>
      <c r="G114" s="86" t="s">
        <v>1033</v>
      </c>
      <c r="H114" s="86" t="s">
        <v>3307</v>
      </c>
      <c r="I114" s="86" t="s">
        <v>2576</v>
      </c>
      <c r="J114" s="86" t="s">
        <v>6364</v>
      </c>
      <c r="K114" s="86" t="s">
        <v>3166</v>
      </c>
      <c r="L114" s="86" t="s">
        <v>3</v>
      </c>
      <c r="M114" s="86" t="s">
        <v>3663</v>
      </c>
      <c r="N114" s="86" t="s">
        <v>3664</v>
      </c>
      <c r="O114" s="86" t="s">
        <v>5739</v>
      </c>
      <c r="P114" s="87">
        <v>36770</v>
      </c>
      <c r="Q114" s="87">
        <v>44452</v>
      </c>
      <c r="R114" s="86" t="s">
        <v>2592</v>
      </c>
      <c r="S114" s="86" t="s">
        <v>280</v>
      </c>
      <c r="T114" s="86">
        <v>970364</v>
      </c>
      <c r="U114" s="86">
        <v>6176</v>
      </c>
      <c r="V114" s="86" t="s">
        <v>1033</v>
      </c>
      <c r="W114" s="86" t="s">
        <v>2849</v>
      </c>
      <c r="X114" s="86" t="s">
        <v>2778</v>
      </c>
      <c r="Y114" s="86" t="s">
        <v>281</v>
      </c>
      <c r="Z114" s="86" t="s">
        <v>6365</v>
      </c>
      <c r="AB114" s="85" t="s">
        <v>5739</v>
      </c>
      <c r="AC114" s="85" t="str">
        <f t="shared" si="6"/>
        <v xml:space="preserve">    </v>
      </c>
      <c r="AD114" s="85" t="str">
        <f t="shared" si="7"/>
        <v/>
      </c>
      <c r="AE114" s="85" t="str">
        <f t="shared" si="8"/>
        <v/>
      </c>
      <c r="AF114" s="85" t="str">
        <f t="shared" si="9"/>
        <v/>
      </c>
      <c r="AG114" s="85" t="str">
        <f t="shared" si="10"/>
        <v/>
      </c>
      <c r="AH114" s="85" t="str">
        <f t="shared" si="11"/>
        <v xml:space="preserve">        </v>
      </c>
    </row>
    <row r="115" spans="1:34" ht="15" customHeight="1" x14ac:dyDescent="0.25">
      <c r="A115" s="86">
        <v>703051</v>
      </c>
      <c r="B115" s="86" t="s">
        <v>3683</v>
      </c>
      <c r="C115" s="86" t="s">
        <v>2708</v>
      </c>
      <c r="D115" s="86" t="s">
        <v>2708</v>
      </c>
      <c r="E115" s="86">
        <v>70365</v>
      </c>
      <c r="F115" s="86">
        <v>6111</v>
      </c>
      <c r="G115" s="86" t="s">
        <v>1046</v>
      </c>
      <c r="H115" s="86" t="s">
        <v>3684</v>
      </c>
      <c r="I115" s="86" t="s">
        <v>3685</v>
      </c>
      <c r="J115" s="86" t="s">
        <v>6366</v>
      </c>
      <c r="K115" s="86" t="s">
        <v>3166</v>
      </c>
      <c r="L115" s="86" t="s">
        <v>1</v>
      </c>
      <c r="M115" s="86" t="s">
        <v>3686</v>
      </c>
      <c r="N115" s="86" t="s">
        <v>3687</v>
      </c>
      <c r="O115" s="86" t="s">
        <v>5739</v>
      </c>
      <c r="P115" s="87">
        <v>36770</v>
      </c>
      <c r="Q115" s="87">
        <v>44021</v>
      </c>
      <c r="R115" s="86" t="s">
        <v>2592</v>
      </c>
      <c r="S115" s="86" t="s">
        <v>3688</v>
      </c>
      <c r="T115" s="86"/>
      <c r="U115" s="86"/>
      <c r="V115" s="86"/>
      <c r="W115" s="86"/>
      <c r="X115" s="86"/>
      <c r="Y115" s="107"/>
      <c r="Z115" s="86" t="s">
        <v>6264</v>
      </c>
      <c r="AB115" s="85" t="s">
        <v>5739</v>
      </c>
      <c r="AC115" s="85" t="str">
        <f t="shared" si="6"/>
        <v xml:space="preserve">    </v>
      </c>
      <c r="AD115" s="85" t="str">
        <f t="shared" si="7"/>
        <v/>
      </c>
      <c r="AE115" s="85" t="str">
        <f t="shared" si="8"/>
        <v/>
      </c>
      <c r="AF115" s="85" t="str">
        <f t="shared" si="9"/>
        <v/>
      </c>
      <c r="AG115" s="85" t="str">
        <f t="shared" si="10"/>
        <v/>
      </c>
      <c r="AH115" s="85" t="str">
        <f t="shared" si="11"/>
        <v xml:space="preserve">        </v>
      </c>
    </row>
    <row r="116" spans="1:34" ht="15" customHeight="1" x14ac:dyDescent="0.25">
      <c r="A116" s="86">
        <v>703057</v>
      </c>
      <c r="B116" s="86" t="s">
        <v>3694</v>
      </c>
      <c r="C116" s="86" t="s">
        <v>2708</v>
      </c>
      <c r="D116" s="86" t="s">
        <v>2708</v>
      </c>
      <c r="E116" s="86">
        <v>70367</v>
      </c>
      <c r="F116" s="86">
        <v>6112</v>
      </c>
      <c r="G116" s="86" t="s">
        <v>1031</v>
      </c>
      <c r="H116" s="86" t="s">
        <v>3695</v>
      </c>
      <c r="I116" s="86" t="s">
        <v>2665</v>
      </c>
      <c r="J116" s="86" t="s">
        <v>6322</v>
      </c>
      <c r="K116" s="86" t="s">
        <v>3166</v>
      </c>
      <c r="L116" s="86" t="s">
        <v>3</v>
      </c>
      <c r="M116" s="86" t="s">
        <v>3696</v>
      </c>
      <c r="N116" s="86" t="s">
        <v>3697</v>
      </c>
      <c r="O116" s="86" t="s">
        <v>5739</v>
      </c>
      <c r="P116" s="87">
        <v>36770</v>
      </c>
      <c r="Q116" s="87">
        <v>44131</v>
      </c>
      <c r="R116" s="86" t="s">
        <v>2592</v>
      </c>
      <c r="S116" s="86" t="s">
        <v>251</v>
      </c>
      <c r="T116" s="86">
        <v>400378</v>
      </c>
      <c r="U116" s="86">
        <v>6112</v>
      </c>
      <c r="V116" s="86" t="s">
        <v>1031</v>
      </c>
      <c r="W116" s="86" t="s">
        <v>3695</v>
      </c>
      <c r="X116" s="86" t="s">
        <v>2665</v>
      </c>
      <c r="Y116" s="86" t="s">
        <v>5894</v>
      </c>
      <c r="Z116" s="86" t="s">
        <v>6322</v>
      </c>
      <c r="AB116" s="85" t="s">
        <v>5739</v>
      </c>
      <c r="AC116" s="85" t="str">
        <f t="shared" si="6"/>
        <v xml:space="preserve">    </v>
      </c>
      <c r="AD116" s="85" t="str">
        <f t="shared" si="7"/>
        <v/>
      </c>
      <c r="AE116" s="85" t="str">
        <f t="shared" si="8"/>
        <v/>
      </c>
      <c r="AF116" s="85" t="str">
        <f t="shared" si="9"/>
        <v/>
      </c>
      <c r="AG116" s="85" t="str">
        <f t="shared" si="10"/>
        <v/>
      </c>
      <c r="AH116" s="85" t="str">
        <f t="shared" si="11"/>
        <v xml:space="preserve">        </v>
      </c>
    </row>
    <row r="117" spans="1:34" ht="15" customHeight="1" x14ac:dyDescent="0.25">
      <c r="A117" s="86">
        <v>703059</v>
      </c>
      <c r="B117" s="86" t="s">
        <v>5789</v>
      </c>
      <c r="C117" s="86" t="s">
        <v>2708</v>
      </c>
      <c r="D117" s="86" t="s">
        <v>2708</v>
      </c>
      <c r="E117" s="86">
        <v>70367</v>
      </c>
      <c r="F117" s="86">
        <v>6112</v>
      </c>
      <c r="G117" s="86" t="s">
        <v>1031</v>
      </c>
      <c r="H117" s="86" t="s">
        <v>3695</v>
      </c>
      <c r="I117" s="86" t="s">
        <v>2665</v>
      </c>
      <c r="J117" s="86" t="s">
        <v>6322</v>
      </c>
      <c r="K117" s="86" t="s">
        <v>3166</v>
      </c>
      <c r="L117" s="86" t="s">
        <v>1</v>
      </c>
      <c r="M117" s="86" t="s">
        <v>3702</v>
      </c>
      <c r="N117" s="86" t="s">
        <v>3697</v>
      </c>
      <c r="O117" s="86" t="s">
        <v>5739</v>
      </c>
      <c r="P117" s="87">
        <v>36770</v>
      </c>
      <c r="Q117" s="87">
        <v>401768</v>
      </c>
      <c r="R117" s="86" t="s">
        <v>2416</v>
      </c>
      <c r="S117" s="86" t="s">
        <v>251</v>
      </c>
      <c r="T117" s="86">
        <v>400378</v>
      </c>
      <c r="U117" s="86">
        <v>6112</v>
      </c>
      <c r="V117" s="86" t="s">
        <v>1031</v>
      </c>
      <c r="W117" s="86" t="s">
        <v>3695</v>
      </c>
      <c r="X117" s="86" t="s">
        <v>2665</v>
      </c>
      <c r="Y117" s="86" t="s">
        <v>5894</v>
      </c>
      <c r="Z117" s="86" t="s">
        <v>6322</v>
      </c>
      <c r="AB117" s="85" t="s">
        <v>5739</v>
      </c>
      <c r="AC117" s="85" t="str">
        <f t="shared" si="6"/>
        <v xml:space="preserve">    </v>
      </c>
      <c r="AD117" s="85" t="str">
        <f t="shared" si="7"/>
        <v/>
      </c>
      <c r="AE117" s="85" t="str">
        <f t="shared" si="8"/>
        <v/>
      </c>
      <c r="AF117" s="85" t="str">
        <f t="shared" si="9"/>
        <v/>
      </c>
      <c r="AG117" s="85" t="str">
        <f t="shared" si="10"/>
        <v/>
      </c>
      <c r="AH117" s="85" t="str">
        <f t="shared" si="11"/>
        <v xml:space="preserve">        </v>
      </c>
    </row>
    <row r="118" spans="1:34" ht="15" customHeight="1" x14ac:dyDescent="0.25">
      <c r="A118" s="86">
        <v>703060</v>
      </c>
      <c r="B118" s="86" t="s">
        <v>5790</v>
      </c>
      <c r="C118" s="86" t="s">
        <v>2708</v>
      </c>
      <c r="D118" s="86" t="s">
        <v>2708</v>
      </c>
      <c r="E118" s="86">
        <v>70367</v>
      </c>
      <c r="F118" s="86">
        <v>6112</v>
      </c>
      <c r="G118" s="86" t="s">
        <v>1031</v>
      </c>
      <c r="H118" s="86" t="s">
        <v>3695</v>
      </c>
      <c r="I118" s="86" t="s">
        <v>2665</v>
      </c>
      <c r="J118" s="86" t="s">
        <v>6322</v>
      </c>
      <c r="K118" s="86" t="s">
        <v>3166</v>
      </c>
      <c r="L118" s="86" t="s">
        <v>1</v>
      </c>
      <c r="M118" s="86" t="s">
        <v>3699</v>
      </c>
      <c r="N118" s="86" t="s">
        <v>3697</v>
      </c>
      <c r="O118" s="86" t="s">
        <v>5739</v>
      </c>
      <c r="P118" s="87">
        <v>36770</v>
      </c>
      <c r="Q118" s="87">
        <v>401768</v>
      </c>
      <c r="R118" s="86" t="s">
        <v>2416</v>
      </c>
      <c r="S118" s="86" t="s">
        <v>251</v>
      </c>
      <c r="T118" s="86">
        <v>400378</v>
      </c>
      <c r="U118" s="86">
        <v>6112</v>
      </c>
      <c r="V118" s="86" t="s">
        <v>1031</v>
      </c>
      <c r="W118" s="86" t="s">
        <v>3695</v>
      </c>
      <c r="X118" s="86" t="s">
        <v>2665</v>
      </c>
      <c r="Y118" s="86" t="s">
        <v>5894</v>
      </c>
      <c r="Z118" s="86" t="s">
        <v>6322</v>
      </c>
      <c r="AB118" s="85" t="s">
        <v>5739</v>
      </c>
      <c r="AC118" s="85" t="str">
        <f t="shared" si="6"/>
        <v xml:space="preserve">    </v>
      </c>
      <c r="AD118" s="85" t="str">
        <f t="shared" si="7"/>
        <v/>
      </c>
      <c r="AE118" s="85" t="str">
        <f t="shared" si="8"/>
        <v/>
      </c>
      <c r="AF118" s="85" t="str">
        <f t="shared" si="9"/>
        <v/>
      </c>
      <c r="AG118" s="85" t="str">
        <f t="shared" si="10"/>
        <v/>
      </c>
      <c r="AH118" s="85" t="str">
        <f t="shared" si="11"/>
        <v xml:space="preserve">        </v>
      </c>
    </row>
    <row r="119" spans="1:34" ht="15" customHeight="1" x14ac:dyDescent="0.25">
      <c r="A119" s="86">
        <v>703062</v>
      </c>
      <c r="B119" s="86" t="s">
        <v>5791</v>
      </c>
      <c r="C119" s="86" t="s">
        <v>1920</v>
      </c>
      <c r="D119" s="86" t="s">
        <v>1920</v>
      </c>
      <c r="E119" s="86">
        <v>70369</v>
      </c>
      <c r="F119" s="86">
        <v>6170</v>
      </c>
      <c r="G119" s="86" t="s">
        <v>1040</v>
      </c>
      <c r="H119" s="86" t="s">
        <v>2953</v>
      </c>
      <c r="I119" s="86" t="s">
        <v>2411</v>
      </c>
      <c r="J119" s="86" t="s">
        <v>6367</v>
      </c>
      <c r="K119" s="86" t="s">
        <v>3166</v>
      </c>
      <c r="L119" s="86" t="s">
        <v>1</v>
      </c>
      <c r="M119" s="86" t="s">
        <v>5911</v>
      </c>
      <c r="N119" s="86" t="s">
        <v>5912</v>
      </c>
      <c r="O119" s="86" t="s">
        <v>5913</v>
      </c>
      <c r="P119" s="87">
        <v>44440</v>
      </c>
      <c r="Q119" s="87">
        <v>401768</v>
      </c>
      <c r="R119" s="86" t="s">
        <v>2416</v>
      </c>
      <c r="S119" s="86" t="s">
        <v>5914</v>
      </c>
      <c r="T119" s="86">
        <v>601293</v>
      </c>
      <c r="U119" s="86">
        <v>6170</v>
      </c>
      <c r="V119" s="86" t="s">
        <v>1040</v>
      </c>
      <c r="W119" s="86" t="s">
        <v>2953</v>
      </c>
      <c r="X119" s="86" t="s">
        <v>2411</v>
      </c>
      <c r="Y119" s="86" t="s">
        <v>5915</v>
      </c>
      <c r="Z119" s="86" t="s">
        <v>6367</v>
      </c>
      <c r="AB119" s="85" t="s">
        <v>5913</v>
      </c>
      <c r="AC119" s="85" t="str">
        <f t="shared" si="6"/>
        <v>AT81</v>
      </c>
      <c r="AD119" s="85" t="str">
        <f t="shared" si="7"/>
        <v xml:space="preserve"> 360</v>
      </c>
      <c r="AE119" s="85" t="str">
        <f t="shared" si="8"/>
        <v>0 00</v>
      </c>
      <c r="AF119" s="85" t="str">
        <f t="shared" si="9"/>
        <v>00 0</v>
      </c>
      <c r="AG119" s="85" t="str">
        <f t="shared" si="10"/>
        <v xml:space="preserve">413 </v>
      </c>
      <c r="AH119" s="85" t="str">
        <f t="shared" si="11"/>
        <v xml:space="preserve">AT81  360 0 00 00 0 413 </v>
      </c>
    </row>
    <row r="120" spans="1:34" ht="15" customHeight="1" x14ac:dyDescent="0.25">
      <c r="A120" s="86">
        <v>703068</v>
      </c>
      <c r="B120" s="86" t="s">
        <v>1492</v>
      </c>
      <c r="C120" s="86" t="s">
        <v>1919</v>
      </c>
      <c r="D120" s="86" t="s">
        <v>1919</v>
      </c>
      <c r="E120" s="86">
        <v>70303</v>
      </c>
      <c r="F120" s="86">
        <v>6070</v>
      </c>
      <c r="G120" s="86" t="s">
        <v>1045</v>
      </c>
      <c r="H120" s="86" t="s">
        <v>3186</v>
      </c>
      <c r="I120" s="86" t="s">
        <v>3062</v>
      </c>
      <c r="J120" s="86" t="s">
        <v>6368</v>
      </c>
      <c r="K120" s="86" t="s">
        <v>3166</v>
      </c>
      <c r="L120" s="86" t="s">
        <v>3</v>
      </c>
      <c r="M120" s="86" t="s">
        <v>3187</v>
      </c>
      <c r="N120" s="86" t="s">
        <v>5916</v>
      </c>
      <c r="O120" s="86" t="s">
        <v>2108</v>
      </c>
      <c r="P120" s="87">
        <v>44440</v>
      </c>
      <c r="Q120" s="87">
        <v>401768</v>
      </c>
      <c r="R120" s="86" t="s">
        <v>2416</v>
      </c>
      <c r="S120" s="86" t="s">
        <v>942</v>
      </c>
      <c r="T120" s="86">
        <v>970303</v>
      </c>
      <c r="U120" s="86">
        <v>6070</v>
      </c>
      <c r="V120" s="86" t="s">
        <v>1045</v>
      </c>
      <c r="W120" s="86" t="s">
        <v>3186</v>
      </c>
      <c r="X120" s="86" t="s">
        <v>3062</v>
      </c>
      <c r="Y120" s="86" t="s">
        <v>943</v>
      </c>
      <c r="Z120" s="86" t="s">
        <v>6368</v>
      </c>
      <c r="AB120" s="85" t="s">
        <v>2108</v>
      </c>
      <c r="AC120" s="85" t="str">
        <f t="shared" si="6"/>
        <v>AT77</v>
      </c>
      <c r="AD120" s="85" t="str">
        <f t="shared" si="7"/>
        <v xml:space="preserve"> 363</v>
      </c>
      <c r="AE120" s="85" t="str">
        <f t="shared" si="8"/>
        <v>6 20</v>
      </c>
      <c r="AF120" s="85" t="str">
        <f t="shared" si="9"/>
        <v>00 0</v>
      </c>
      <c r="AG120" s="85" t="str">
        <f t="shared" si="10"/>
        <v xml:space="preserve">702 </v>
      </c>
      <c r="AH120" s="85" t="str">
        <f t="shared" si="11"/>
        <v xml:space="preserve">AT77  363 6 20 00 0 702 </v>
      </c>
    </row>
    <row r="121" spans="1:34" ht="15" customHeight="1" x14ac:dyDescent="0.25">
      <c r="A121" s="86">
        <v>703075</v>
      </c>
      <c r="B121" s="86" t="s">
        <v>180</v>
      </c>
      <c r="C121" s="86" t="s">
        <v>1919</v>
      </c>
      <c r="D121" s="86" t="s">
        <v>1919</v>
      </c>
      <c r="E121" s="86">
        <v>70345</v>
      </c>
      <c r="F121" s="86">
        <v>6074</v>
      </c>
      <c r="G121" s="86" t="s">
        <v>1048</v>
      </c>
      <c r="H121" s="86" t="s">
        <v>2849</v>
      </c>
      <c r="I121" s="86" t="s">
        <v>2576</v>
      </c>
      <c r="J121" s="86" t="s">
        <v>6369</v>
      </c>
      <c r="K121" s="86" t="s">
        <v>3166</v>
      </c>
      <c r="L121" s="86" t="s">
        <v>3</v>
      </c>
      <c r="M121" s="86" t="s">
        <v>3467</v>
      </c>
      <c r="N121" s="86" t="s">
        <v>5917</v>
      </c>
      <c r="O121" s="86" t="s">
        <v>2077</v>
      </c>
      <c r="P121" s="87">
        <v>36770</v>
      </c>
      <c r="Q121" s="87">
        <v>401768</v>
      </c>
      <c r="R121" s="86" t="s">
        <v>2416</v>
      </c>
      <c r="S121" s="86" t="s">
        <v>178</v>
      </c>
      <c r="T121" s="86">
        <v>970345</v>
      </c>
      <c r="U121" s="86">
        <v>6074</v>
      </c>
      <c r="V121" s="86" t="s">
        <v>1048</v>
      </c>
      <c r="W121" s="86" t="s">
        <v>2849</v>
      </c>
      <c r="X121" s="86" t="s">
        <v>2647</v>
      </c>
      <c r="Y121" s="86" t="s">
        <v>179</v>
      </c>
      <c r="Z121" s="86" t="s">
        <v>6370</v>
      </c>
      <c r="AB121" s="85" t="s">
        <v>2077</v>
      </c>
      <c r="AC121" s="85" t="str">
        <f t="shared" si="6"/>
        <v>AT44</v>
      </c>
      <c r="AD121" s="85" t="str">
        <f t="shared" si="7"/>
        <v xml:space="preserve"> 363</v>
      </c>
      <c r="AE121" s="85" t="str">
        <f t="shared" si="8"/>
        <v>6 20</v>
      </c>
      <c r="AF121" s="85" t="str">
        <f t="shared" si="9"/>
        <v>00 0</v>
      </c>
      <c r="AG121" s="85" t="str">
        <f t="shared" si="10"/>
        <v xml:space="preserve">602 </v>
      </c>
      <c r="AH121" s="85" t="str">
        <f t="shared" si="11"/>
        <v xml:space="preserve">AT44  363 6 20 00 0 602 </v>
      </c>
    </row>
    <row r="122" spans="1:34" ht="15" customHeight="1" x14ac:dyDescent="0.25">
      <c r="A122" s="86">
        <v>703078</v>
      </c>
      <c r="B122" s="86" t="s">
        <v>1590</v>
      </c>
      <c r="C122" s="86" t="s">
        <v>1922</v>
      </c>
      <c r="D122" s="86" t="s">
        <v>1922</v>
      </c>
      <c r="E122" s="86">
        <v>70305</v>
      </c>
      <c r="F122" s="86">
        <v>6121</v>
      </c>
      <c r="G122" s="86" t="s">
        <v>1049</v>
      </c>
      <c r="H122" s="86" t="s">
        <v>2849</v>
      </c>
      <c r="I122" s="86" t="s">
        <v>2617</v>
      </c>
      <c r="J122" s="86" t="s">
        <v>6371</v>
      </c>
      <c r="K122" s="86" t="s">
        <v>3166</v>
      </c>
      <c r="L122" s="86" t="s">
        <v>1</v>
      </c>
      <c r="M122" s="86" t="s">
        <v>3243</v>
      </c>
      <c r="N122" s="86" t="s">
        <v>3244</v>
      </c>
      <c r="O122" s="86" t="s">
        <v>2078</v>
      </c>
      <c r="P122" s="87">
        <v>36770</v>
      </c>
      <c r="Q122" s="87">
        <v>401768</v>
      </c>
      <c r="R122" s="86" t="s">
        <v>2416</v>
      </c>
      <c r="S122" s="86" t="s">
        <v>75</v>
      </c>
      <c r="T122" s="86">
        <v>406146</v>
      </c>
      <c r="U122" s="86">
        <v>4840</v>
      </c>
      <c r="V122" s="86" t="s">
        <v>3041</v>
      </c>
      <c r="W122" s="86" t="s">
        <v>3042</v>
      </c>
      <c r="X122" s="86" t="s">
        <v>3043</v>
      </c>
      <c r="Y122" s="86" t="s">
        <v>76</v>
      </c>
      <c r="Z122" s="86" t="s">
        <v>6312</v>
      </c>
      <c r="AB122" s="85" t="s">
        <v>2078</v>
      </c>
      <c r="AC122" s="85" t="str">
        <f t="shared" si="6"/>
        <v>AT61</v>
      </c>
      <c r="AD122" s="85" t="str">
        <f t="shared" si="7"/>
        <v xml:space="preserve"> 360</v>
      </c>
      <c r="AE122" s="85" t="str">
        <f t="shared" si="8"/>
        <v>0 00</v>
      </c>
      <c r="AF122" s="85" t="str">
        <f t="shared" si="9"/>
        <v>00 0</v>
      </c>
      <c r="AG122" s="85" t="str">
        <f t="shared" si="10"/>
        <v xml:space="preserve">074 </v>
      </c>
      <c r="AH122" s="85" t="str">
        <f t="shared" si="11"/>
        <v xml:space="preserve">AT61  360 0 00 00 0 074 </v>
      </c>
    </row>
    <row r="123" spans="1:34" ht="15" customHeight="1" x14ac:dyDescent="0.25">
      <c r="A123" s="86">
        <v>703248</v>
      </c>
      <c r="B123" s="86" t="s">
        <v>1673</v>
      </c>
      <c r="C123" s="86" t="s">
        <v>1920</v>
      </c>
      <c r="D123" s="86" t="s">
        <v>1920</v>
      </c>
      <c r="E123" s="86">
        <v>70353</v>
      </c>
      <c r="F123" s="86">
        <v>6073</v>
      </c>
      <c r="G123" s="86" t="s">
        <v>1058</v>
      </c>
      <c r="H123" s="86" t="s">
        <v>3183</v>
      </c>
      <c r="I123" s="86" t="s">
        <v>2943</v>
      </c>
      <c r="J123" s="86" t="s">
        <v>6372</v>
      </c>
      <c r="K123" s="86" t="s">
        <v>3166</v>
      </c>
      <c r="L123" s="86" t="s">
        <v>1</v>
      </c>
      <c r="M123" s="86" t="s">
        <v>3567</v>
      </c>
      <c r="N123" s="86" t="s">
        <v>3568</v>
      </c>
      <c r="O123" s="86" t="s">
        <v>2103</v>
      </c>
      <c r="P123" s="87">
        <v>36770</v>
      </c>
      <c r="Q123" s="87">
        <v>401768</v>
      </c>
      <c r="R123" s="86" t="s">
        <v>2416</v>
      </c>
      <c r="S123" s="86" t="s">
        <v>1789</v>
      </c>
      <c r="T123" s="86">
        <v>402795</v>
      </c>
      <c r="U123" s="86">
        <v>6073</v>
      </c>
      <c r="V123" s="86" t="s">
        <v>1058</v>
      </c>
      <c r="W123" s="86" t="s">
        <v>3183</v>
      </c>
      <c r="X123" s="86" t="s">
        <v>2943</v>
      </c>
      <c r="Y123" s="86" t="s">
        <v>3570</v>
      </c>
      <c r="Z123" s="86" t="s">
        <v>6372</v>
      </c>
      <c r="AB123" s="85" t="s">
        <v>2103</v>
      </c>
      <c r="AC123" s="85" t="str">
        <f t="shared" si="6"/>
        <v>AT47</v>
      </c>
      <c r="AD123" s="85" t="str">
        <f t="shared" si="7"/>
        <v xml:space="preserve"> 205</v>
      </c>
      <c r="AE123" s="85" t="str">
        <f t="shared" si="8"/>
        <v>0 30</v>
      </c>
      <c r="AF123" s="85" t="str">
        <f t="shared" si="9"/>
        <v>07 0</v>
      </c>
      <c r="AG123" s="85" t="str">
        <f t="shared" si="10"/>
        <v xml:space="preserve">102 </v>
      </c>
      <c r="AH123" s="85" t="str">
        <f t="shared" si="11"/>
        <v xml:space="preserve">AT47  205 0 30 07 0 102 </v>
      </c>
    </row>
    <row r="124" spans="1:34" ht="15" customHeight="1" x14ac:dyDescent="0.25">
      <c r="A124" s="86">
        <v>704007</v>
      </c>
      <c r="B124" s="86" t="s">
        <v>1370</v>
      </c>
      <c r="C124" s="86" t="s">
        <v>1919</v>
      </c>
      <c r="D124" s="86" t="s">
        <v>1919</v>
      </c>
      <c r="E124" s="86">
        <v>70402</v>
      </c>
      <c r="F124" s="86">
        <v>6364</v>
      </c>
      <c r="G124" s="86" t="s">
        <v>3733</v>
      </c>
      <c r="H124" s="86" t="s">
        <v>2849</v>
      </c>
      <c r="I124" s="86" t="s">
        <v>3734</v>
      </c>
      <c r="J124" s="86" t="s">
        <v>6373</v>
      </c>
      <c r="K124" s="86" t="s">
        <v>3735</v>
      </c>
      <c r="L124" s="86" t="s">
        <v>1</v>
      </c>
      <c r="M124" s="86" t="s">
        <v>3736</v>
      </c>
      <c r="N124" s="86" t="s">
        <v>3737</v>
      </c>
      <c r="O124" s="86" t="s">
        <v>2142</v>
      </c>
      <c r="P124" s="87">
        <v>36770</v>
      </c>
      <c r="Q124" s="87">
        <v>401768</v>
      </c>
      <c r="R124" s="86" t="s">
        <v>2416</v>
      </c>
      <c r="S124" s="86" t="s">
        <v>1800</v>
      </c>
      <c r="T124" s="86">
        <v>900359</v>
      </c>
      <c r="U124" s="86">
        <v>6363</v>
      </c>
      <c r="V124" s="86" t="s">
        <v>1079</v>
      </c>
      <c r="W124" s="86" t="s">
        <v>2849</v>
      </c>
      <c r="X124" s="86" t="s">
        <v>3739</v>
      </c>
      <c r="Y124" s="86" t="s">
        <v>266</v>
      </c>
      <c r="Z124" s="86" t="s">
        <v>6374</v>
      </c>
      <c r="AB124" s="85" t="s">
        <v>2142</v>
      </c>
      <c r="AC124" s="85" t="str">
        <f t="shared" si="6"/>
        <v>AT47</v>
      </c>
      <c r="AD124" s="85" t="str">
        <f t="shared" si="7"/>
        <v xml:space="preserve"> 362</v>
      </c>
      <c r="AE124" s="85" t="str">
        <f t="shared" si="8"/>
        <v>1 50</v>
      </c>
      <c r="AF124" s="85" t="str">
        <f t="shared" si="9"/>
        <v>00 0</v>
      </c>
      <c r="AG124" s="85" t="str">
        <f t="shared" si="10"/>
        <v xml:space="preserve">005 </v>
      </c>
      <c r="AH124" s="85" t="str">
        <f t="shared" si="11"/>
        <v xml:space="preserve">AT47  362 1 50 00 0 005 </v>
      </c>
    </row>
    <row r="125" spans="1:34" ht="15" customHeight="1" x14ac:dyDescent="0.25">
      <c r="A125" s="86">
        <v>704010</v>
      </c>
      <c r="B125" s="86" t="s">
        <v>5811</v>
      </c>
      <c r="C125" s="86" t="s">
        <v>2746</v>
      </c>
      <c r="D125" s="86" t="s">
        <v>2746</v>
      </c>
      <c r="E125" s="86">
        <v>70409</v>
      </c>
      <c r="F125" s="86">
        <v>6365</v>
      </c>
      <c r="G125" s="86" t="s">
        <v>3802</v>
      </c>
      <c r="H125" s="86" t="s">
        <v>3814</v>
      </c>
      <c r="I125" s="86" t="s">
        <v>2499</v>
      </c>
      <c r="J125" s="86" t="s">
        <v>6375</v>
      </c>
      <c r="K125" s="86" t="s">
        <v>3735</v>
      </c>
      <c r="L125" s="86" t="s">
        <v>1</v>
      </c>
      <c r="M125" s="86" t="s">
        <v>3815</v>
      </c>
      <c r="N125" s="86" t="s">
        <v>3816</v>
      </c>
      <c r="O125" s="86" t="s">
        <v>5739</v>
      </c>
      <c r="P125" s="87">
        <v>36770</v>
      </c>
      <c r="Q125" s="87">
        <v>401768</v>
      </c>
      <c r="R125" s="86" t="s">
        <v>2416</v>
      </c>
      <c r="S125" s="86" t="s">
        <v>3817</v>
      </c>
      <c r="T125" s="86"/>
      <c r="U125" s="86">
        <v>6365</v>
      </c>
      <c r="V125" s="86" t="s">
        <v>3812</v>
      </c>
      <c r="W125" s="86" t="s">
        <v>3814</v>
      </c>
      <c r="X125" s="86" t="s">
        <v>2499</v>
      </c>
      <c r="Y125" s="107"/>
      <c r="Z125" s="86" t="s">
        <v>6376</v>
      </c>
      <c r="AB125" s="85" t="s">
        <v>5739</v>
      </c>
      <c r="AC125" s="85" t="str">
        <f t="shared" si="6"/>
        <v xml:space="preserve">    </v>
      </c>
      <c r="AD125" s="85" t="str">
        <f t="shared" si="7"/>
        <v/>
      </c>
      <c r="AE125" s="85" t="str">
        <f t="shared" si="8"/>
        <v/>
      </c>
      <c r="AF125" s="85" t="str">
        <f t="shared" si="9"/>
        <v/>
      </c>
      <c r="AG125" s="85" t="str">
        <f t="shared" si="10"/>
        <v/>
      </c>
      <c r="AH125" s="85" t="str">
        <f t="shared" si="11"/>
        <v xml:space="preserve">        </v>
      </c>
    </row>
    <row r="126" spans="1:34" x14ac:dyDescent="0.25">
      <c r="A126" s="86">
        <v>704011</v>
      </c>
      <c r="B126" s="86" t="s">
        <v>302</v>
      </c>
      <c r="C126" s="86" t="s">
        <v>1919</v>
      </c>
      <c r="D126" s="86" t="s">
        <v>1919</v>
      </c>
      <c r="E126" s="86">
        <v>70409</v>
      </c>
      <c r="F126" s="86">
        <v>6365</v>
      </c>
      <c r="G126" s="86" t="s">
        <v>3802</v>
      </c>
      <c r="H126" s="86" t="s">
        <v>3818</v>
      </c>
      <c r="I126" s="86" t="s">
        <v>2603</v>
      </c>
      <c r="J126" s="86" t="s">
        <v>6377</v>
      </c>
      <c r="K126" s="86" t="s">
        <v>3735</v>
      </c>
      <c r="L126" s="86" t="s">
        <v>1</v>
      </c>
      <c r="M126" s="86" t="s">
        <v>3819</v>
      </c>
      <c r="N126" s="86"/>
      <c r="O126" s="86" t="s">
        <v>2139</v>
      </c>
      <c r="P126" s="87">
        <v>44456</v>
      </c>
      <c r="Q126" s="87">
        <v>401768</v>
      </c>
      <c r="R126" s="86" t="s">
        <v>2416</v>
      </c>
      <c r="S126" s="86" t="s">
        <v>5895</v>
      </c>
      <c r="T126" s="107"/>
      <c r="U126" s="86">
        <v>6380</v>
      </c>
      <c r="V126" s="86" t="s">
        <v>3790</v>
      </c>
      <c r="W126" s="86" t="s">
        <v>5896</v>
      </c>
      <c r="X126" s="86" t="s">
        <v>5897</v>
      </c>
      <c r="Y126" s="86" t="s">
        <v>289</v>
      </c>
      <c r="Z126" s="86" t="s">
        <v>6330</v>
      </c>
      <c r="AB126" s="85" t="s">
        <v>2139</v>
      </c>
      <c r="AC126" s="85" t="str">
        <f t="shared" ref="AC126:AC187" si="12">LEFT(AB126,4)</f>
        <v>AT35</v>
      </c>
      <c r="AD126" s="85" t="str">
        <f t="shared" ref="AD126:AD187" si="13">MID(AB126,5,4)</f>
        <v xml:space="preserve"> 362</v>
      </c>
      <c r="AE126" s="85" t="str">
        <f t="shared" ref="AE126:AE187" si="14">MID(AB126,9,4)</f>
        <v>6 20</v>
      </c>
      <c r="AF126" s="85" t="str">
        <f t="shared" ref="AF126:AF187" si="15">MID(AB126,13,4)</f>
        <v>00 0</v>
      </c>
      <c r="AG126" s="85" t="str">
        <f t="shared" ref="AG126:AG187" si="16">MID(AB126,17,4)</f>
        <v xml:space="preserve">004 </v>
      </c>
      <c r="AH126" s="85" t="str">
        <f t="shared" ref="AH126:AH187" si="17">AC126&amp;" "&amp;AD126&amp;" "&amp;AE126&amp;" "&amp;AF126&amp;" "&amp;AG126</f>
        <v xml:space="preserve">AT35  362 6 20 00 0 004 </v>
      </c>
    </row>
    <row r="127" spans="1:34" ht="15" customHeight="1" x14ac:dyDescent="0.25">
      <c r="A127" s="86">
        <v>704012</v>
      </c>
      <c r="B127" s="86" t="s">
        <v>7243</v>
      </c>
      <c r="C127" s="86" t="s">
        <v>1919</v>
      </c>
      <c r="D127" s="86" t="s">
        <v>1919</v>
      </c>
      <c r="E127" s="86">
        <v>70410</v>
      </c>
      <c r="F127" s="86">
        <v>6382</v>
      </c>
      <c r="G127" s="86" t="s">
        <v>3831</v>
      </c>
      <c r="H127" s="86" t="s">
        <v>3218</v>
      </c>
      <c r="I127" s="86" t="s">
        <v>3062</v>
      </c>
      <c r="J127" s="86" t="s">
        <v>6378</v>
      </c>
      <c r="K127" s="86" t="s">
        <v>3735</v>
      </c>
      <c r="L127" s="86" t="s">
        <v>1</v>
      </c>
      <c r="M127" s="86" t="s">
        <v>1372</v>
      </c>
      <c r="N127" s="86" t="s">
        <v>5383</v>
      </c>
      <c r="O127" s="86" t="s">
        <v>7244</v>
      </c>
      <c r="P127" s="87">
        <v>36770</v>
      </c>
      <c r="Q127" s="87">
        <v>401768</v>
      </c>
      <c r="R127" s="86" t="s">
        <v>2416</v>
      </c>
      <c r="S127" s="86" t="s">
        <v>1801</v>
      </c>
      <c r="T127" s="86">
        <v>404192</v>
      </c>
      <c r="U127" s="86">
        <v>6382</v>
      </c>
      <c r="V127" s="86" t="s">
        <v>5385</v>
      </c>
      <c r="W127" s="86" t="s">
        <v>3218</v>
      </c>
      <c r="X127" s="86" t="s">
        <v>3062</v>
      </c>
      <c r="Y127" s="86" t="s">
        <v>1372</v>
      </c>
      <c r="Z127" s="86" t="s">
        <v>6379</v>
      </c>
      <c r="AB127" s="85" t="s">
        <v>7244</v>
      </c>
      <c r="AC127" s="85" t="str">
        <f t="shared" si="12"/>
        <v>AT71</v>
      </c>
      <c r="AD127" s="85" t="str">
        <f t="shared" si="13"/>
        <v xml:space="preserve"> 362</v>
      </c>
      <c r="AE127" s="85" t="str">
        <f t="shared" si="14"/>
        <v>6 40</v>
      </c>
      <c r="AF127" s="85" t="str">
        <f t="shared" si="15"/>
        <v>00 0</v>
      </c>
      <c r="AG127" s="85" t="str">
        <f t="shared" si="16"/>
        <v xml:space="preserve">024 </v>
      </c>
      <c r="AH127" s="85" t="str">
        <f t="shared" si="17"/>
        <v xml:space="preserve">AT71  362 6 40 00 0 024 </v>
      </c>
    </row>
    <row r="128" spans="1:34" ht="15" customHeight="1" x14ac:dyDescent="0.25">
      <c r="A128" s="86">
        <v>704034</v>
      </c>
      <c r="B128" s="86" t="s">
        <v>308</v>
      </c>
      <c r="C128" s="86" t="s">
        <v>1919</v>
      </c>
      <c r="D128" s="86" t="s">
        <v>1919</v>
      </c>
      <c r="E128" s="86">
        <v>70411</v>
      </c>
      <c r="F128" s="86">
        <v>6370</v>
      </c>
      <c r="G128" s="86" t="s">
        <v>1076</v>
      </c>
      <c r="H128" s="86" t="s">
        <v>3823</v>
      </c>
      <c r="I128" s="86" t="s">
        <v>2488</v>
      </c>
      <c r="J128" s="86" t="s">
        <v>6380</v>
      </c>
      <c r="K128" s="86" t="s">
        <v>3735</v>
      </c>
      <c r="L128" s="86" t="s">
        <v>1</v>
      </c>
      <c r="M128" s="86" t="s">
        <v>3824</v>
      </c>
      <c r="N128" s="86" t="s">
        <v>3825</v>
      </c>
      <c r="O128" s="86" t="s">
        <v>2138</v>
      </c>
      <c r="P128" s="87">
        <v>36770</v>
      </c>
      <c r="Q128" s="87">
        <v>401768</v>
      </c>
      <c r="R128" s="86" t="s">
        <v>2416</v>
      </c>
      <c r="S128" s="86" t="s">
        <v>1442</v>
      </c>
      <c r="T128" s="86">
        <v>900370</v>
      </c>
      <c r="U128" s="86">
        <v>6370</v>
      </c>
      <c r="V128" s="86" t="s">
        <v>1076</v>
      </c>
      <c r="W128" s="86" t="s">
        <v>3823</v>
      </c>
      <c r="X128" s="86" t="s">
        <v>2435</v>
      </c>
      <c r="Y128" s="86" t="s">
        <v>309</v>
      </c>
      <c r="Z128" s="86" t="s">
        <v>6328</v>
      </c>
      <c r="AB128" s="85" t="s">
        <v>2138</v>
      </c>
      <c r="AC128" s="85" t="str">
        <f t="shared" si="12"/>
        <v>AT87</v>
      </c>
      <c r="AD128" s="85" t="str">
        <f t="shared" si="13"/>
        <v xml:space="preserve"> 205</v>
      </c>
      <c r="AE128" s="85" t="str">
        <f t="shared" si="14"/>
        <v>0 50</v>
      </c>
      <c r="AF128" s="85" t="str">
        <f t="shared" si="15"/>
        <v>00 0</v>
      </c>
      <c r="AG128" s="85" t="str">
        <f t="shared" si="16"/>
        <v xml:space="preserve">002 </v>
      </c>
      <c r="AH128" s="85" t="str">
        <f t="shared" si="17"/>
        <v xml:space="preserve">AT87  205 0 50 00 0 002 </v>
      </c>
    </row>
    <row r="129" spans="1:34" ht="15" customHeight="1" x14ac:dyDescent="0.25">
      <c r="A129" s="86">
        <v>704021</v>
      </c>
      <c r="B129" s="86" t="s">
        <v>352</v>
      </c>
      <c r="C129" s="86" t="s">
        <v>1919</v>
      </c>
      <c r="D129" s="86" t="s">
        <v>1919</v>
      </c>
      <c r="E129" s="86">
        <v>70419</v>
      </c>
      <c r="F129" s="86">
        <v>6384</v>
      </c>
      <c r="G129" s="86" t="s">
        <v>1078</v>
      </c>
      <c r="H129" s="86" t="s">
        <v>3919</v>
      </c>
      <c r="I129" s="86" t="s">
        <v>2480</v>
      </c>
      <c r="J129" s="86" t="s">
        <v>6381</v>
      </c>
      <c r="K129" s="86" t="s">
        <v>3735</v>
      </c>
      <c r="L129" s="86" t="s">
        <v>3</v>
      </c>
      <c r="M129" s="86" t="s">
        <v>3920</v>
      </c>
      <c r="N129" s="86" t="s">
        <v>3921</v>
      </c>
      <c r="O129" s="86" t="s">
        <v>2146</v>
      </c>
      <c r="P129" s="87">
        <v>36770</v>
      </c>
      <c r="Q129" s="87">
        <v>401768</v>
      </c>
      <c r="R129" s="86" t="s">
        <v>2416</v>
      </c>
      <c r="S129" s="86" t="s">
        <v>324</v>
      </c>
      <c r="T129" s="86">
        <v>970419</v>
      </c>
      <c r="U129" s="86">
        <v>6384</v>
      </c>
      <c r="V129" s="86" t="s">
        <v>1078</v>
      </c>
      <c r="W129" s="86" t="s">
        <v>2849</v>
      </c>
      <c r="X129" s="86" t="s">
        <v>2609</v>
      </c>
      <c r="Y129" s="86" t="s">
        <v>325</v>
      </c>
      <c r="Z129" s="86" t="s">
        <v>6382</v>
      </c>
      <c r="AB129" s="85" t="s">
        <v>2146</v>
      </c>
      <c r="AC129" s="85" t="str">
        <f t="shared" si="12"/>
        <v>AT66</v>
      </c>
      <c r="AD129" s="85" t="str">
        <f t="shared" si="13"/>
        <v xml:space="preserve"> 363</v>
      </c>
      <c r="AE129" s="85" t="str">
        <f t="shared" si="14"/>
        <v>4 90</v>
      </c>
      <c r="AF129" s="85" t="str">
        <f t="shared" si="15"/>
        <v>00 0</v>
      </c>
      <c r="AG129" s="85" t="str">
        <f t="shared" si="16"/>
        <v xml:space="preserve">002 </v>
      </c>
      <c r="AH129" s="85" t="str">
        <f t="shared" si="17"/>
        <v xml:space="preserve">AT66  363 4 90 00 0 002 </v>
      </c>
    </row>
    <row r="130" spans="1:34" ht="15" customHeight="1" x14ac:dyDescent="0.25">
      <c r="A130" s="86">
        <v>706009</v>
      </c>
      <c r="B130" s="86" t="s">
        <v>4316</v>
      </c>
      <c r="C130" s="86" t="s">
        <v>2746</v>
      </c>
      <c r="D130" s="86" t="s">
        <v>2746</v>
      </c>
      <c r="E130" s="86">
        <v>70614</v>
      </c>
      <c r="F130" s="86">
        <v>6500</v>
      </c>
      <c r="G130" s="86" t="s">
        <v>1107</v>
      </c>
      <c r="H130" s="86" t="s">
        <v>2709</v>
      </c>
      <c r="I130" s="86" t="s">
        <v>4131</v>
      </c>
      <c r="J130" s="86" t="s">
        <v>6383</v>
      </c>
      <c r="K130" s="86" t="s">
        <v>4183</v>
      </c>
      <c r="L130" s="86" t="s">
        <v>3</v>
      </c>
      <c r="M130" s="86" t="s">
        <v>4317</v>
      </c>
      <c r="N130" s="86" t="s">
        <v>4318</v>
      </c>
      <c r="O130" s="86" t="s">
        <v>5753</v>
      </c>
      <c r="P130" s="87">
        <v>36770</v>
      </c>
      <c r="Q130" s="87">
        <v>43708</v>
      </c>
      <c r="R130" s="86" t="s">
        <v>2592</v>
      </c>
      <c r="S130" s="86" t="s">
        <v>438</v>
      </c>
      <c r="T130" s="86">
        <v>401006</v>
      </c>
      <c r="U130" s="86">
        <v>6500</v>
      </c>
      <c r="V130" s="86" t="s">
        <v>1107</v>
      </c>
      <c r="W130" s="86" t="s">
        <v>5918</v>
      </c>
      <c r="X130" s="86" t="s">
        <v>5919</v>
      </c>
      <c r="Y130" s="86" t="s">
        <v>1962</v>
      </c>
      <c r="Z130" s="86" t="s">
        <v>6384</v>
      </c>
      <c r="AB130" s="85" t="s">
        <v>5753</v>
      </c>
      <c r="AC130" s="85" t="str">
        <f t="shared" si="12"/>
        <v>AT95</v>
      </c>
      <c r="AD130" s="85" t="str">
        <f t="shared" si="13"/>
        <v xml:space="preserve"> 423</v>
      </c>
      <c r="AE130" s="85" t="str">
        <f t="shared" si="14"/>
        <v>9 00</v>
      </c>
      <c r="AF130" s="85" t="str">
        <f t="shared" si="15"/>
        <v>05 0</v>
      </c>
      <c r="AG130" s="85" t="str">
        <f t="shared" si="16"/>
        <v xml:space="preserve">015 </v>
      </c>
      <c r="AH130" s="85" t="str">
        <f t="shared" si="17"/>
        <v xml:space="preserve">AT95  423 9 00 05 0 015 </v>
      </c>
    </row>
    <row r="131" spans="1:34" ht="15" customHeight="1" x14ac:dyDescent="0.25">
      <c r="A131" s="86">
        <v>706010</v>
      </c>
      <c r="B131" s="86" t="s">
        <v>5834</v>
      </c>
      <c r="C131" s="86" t="s">
        <v>2708</v>
      </c>
      <c r="D131" s="86" t="s">
        <v>2708</v>
      </c>
      <c r="E131" s="86">
        <v>70619</v>
      </c>
      <c r="F131" s="86">
        <v>6522</v>
      </c>
      <c r="G131" s="86" t="s">
        <v>1112</v>
      </c>
      <c r="H131" s="86" t="s">
        <v>4415</v>
      </c>
      <c r="I131" s="86" t="s">
        <v>2428</v>
      </c>
      <c r="J131" s="86" t="s">
        <v>6385</v>
      </c>
      <c r="K131" s="86" t="s">
        <v>4183</v>
      </c>
      <c r="L131" s="86" t="s">
        <v>1</v>
      </c>
      <c r="M131" s="86" t="s">
        <v>4416</v>
      </c>
      <c r="N131" s="86" t="s">
        <v>4417</v>
      </c>
      <c r="O131" s="86" t="s">
        <v>5739</v>
      </c>
      <c r="P131" s="87">
        <v>36770</v>
      </c>
      <c r="Q131" s="87">
        <v>45199</v>
      </c>
      <c r="R131" s="86" t="s">
        <v>2592</v>
      </c>
      <c r="S131" s="86" t="s">
        <v>4419</v>
      </c>
      <c r="T131" s="86"/>
      <c r="U131" s="86">
        <v>6522</v>
      </c>
      <c r="V131" s="86" t="s">
        <v>1112</v>
      </c>
      <c r="W131" s="86" t="s">
        <v>4415</v>
      </c>
      <c r="X131" s="86" t="s">
        <v>2428</v>
      </c>
      <c r="Y131" s="107"/>
      <c r="Z131" s="86" t="s">
        <v>6385</v>
      </c>
      <c r="AB131" s="85" t="s">
        <v>5739</v>
      </c>
      <c r="AC131" s="85" t="str">
        <f t="shared" si="12"/>
        <v xml:space="preserve">    </v>
      </c>
      <c r="AD131" s="85" t="str">
        <f t="shared" si="13"/>
        <v/>
      </c>
      <c r="AE131" s="85" t="str">
        <f t="shared" si="14"/>
        <v/>
      </c>
      <c r="AF131" s="85" t="str">
        <f t="shared" si="15"/>
        <v/>
      </c>
      <c r="AG131" s="85" t="str">
        <f t="shared" si="16"/>
        <v/>
      </c>
      <c r="AH131" s="85" t="str">
        <f t="shared" si="17"/>
        <v xml:space="preserve">        </v>
      </c>
    </row>
    <row r="132" spans="1:34" ht="15" customHeight="1" x14ac:dyDescent="0.25">
      <c r="A132" s="86">
        <v>704023</v>
      </c>
      <c r="B132" s="86" t="s">
        <v>316</v>
      </c>
      <c r="C132" s="86" t="s">
        <v>1919</v>
      </c>
      <c r="D132" s="86" t="s">
        <v>1919</v>
      </c>
      <c r="E132" s="86">
        <v>70420</v>
      </c>
      <c r="F132" s="86">
        <v>6363</v>
      </c>
      <c r="G132" s="86" t="s">
        <v>1079</v>
      </c>
      <c r="H132" s="86" t="s">
        <v>2849</v>
      </c>
      <c r="I132" s="86" t="s">
        <v>5479</v>
      </c>
      <c r="J132" s="86" t="s">
        <v>6386</v>
      </c>
      <c r="K132" s="86" t="s">
        <v>3735</v>
      </c>
      <c r="L132" s="86" t="s">
        <v>1</v>
      </c>
      <c r="M132" s="86" t="s">
        <v>5480</v>
      </c>
      <c r="N132" s="86" t="s">
        <v>5481</v>
      </c>
      <c r="O132" s="86" t="s">
        <v>2147</v>
      </c>
      <c r="P132" s="87">
        <v>36770</v>
      </c>
      <c r="Q132" s="87">
        <v>401768</v>
      </c>
      <c r="R132" s="86" t="s">
        <v>2416</v>
      </c>
      <c r="S132" s="86" t="s">
        <v>1800</v>
      </c>
      <c r="T132" s="86">
        <v>900359</v>
      </c>
      <c r="U132" s="86">
        <v>6363</v>
      </c>
      <c r="V132" s="86" t="s">
        <v>1079</v>
      </c>
      <c r="W132" s="86" t="s">
        <v>2849</v>
      </c>
      <c r="X132" s="86" t="s">
        <v>3739</v>
      </c>
      <c r="Y132" s="86" t="s">
        <v>266</v>
      </c>
      <c r="Z132" s="86" t="s">
        <v>6374</v>
      </c>
      <c r="AB132" s="85" t="s">
        <v>2147</v>
      </c>
      <c r="AC132" s="85" t="str">
        <f t="shared" si="12"/>
        <v>AT12</v>
      </c>
      <c r="AD132" s="85" t="str">
        <f t="shared" si="13"/>
        <v xml:space="preserve"> 205</v>
      </c>
      <c r="AE132" s="85" t="str">
        <f t="shared" si="14"/>
        <v>0 50</v>
      </c>
      <c r="AF132" s="85" t="str">
        <f t="shared" si="15"/>
        <v>05 0</v>
      </c>
      <c r="AG132" s="85" t="str">
        <f t="shared" si="16"/>
        <v xml:space="preserve">000 </v>
      </c>
      <c r="AH132" s="85" t="str">
        <f t="shared" si="17"/>
        <v xml:space="preserve">AT12  205 0 50 05 0 000 </v>
      </c>
    </row>
    <row r="133" spans="1:34" ht="15" customHeight="1" x14ac:dyDescent="0.25">
      <c r="A133" s="86">
        <v>704027</v>
      </c>
      <c r="B133" s="86" t="s">
        <v>5812</v>
      </c>
      <c r="C133" s="86" t="s">
        <v>2708</v>
      </c>
      <c r="D133" s="86" t="s">
        <v>2708</v>
      </c>
      <c r="E133" s="86">
        <v>70406</v>
      </c>
      <c r="F133" s="86">
        <v>6361</v>
      </c>
      <c r="G133" s="86" t="s">
        <v>3794</v>
      </c>
      <c r="H133" s="86" t="s">
        <v>3795</v>
      </c>
      <c r="I133" s="86" t="s">
        <v>5632</v>
      </c>
      <c r="J133" s="86" t="s">
        <v>6387</v>
      </c>
      <c r="K133" s="86" t="s">
        <v>3735</v>
      </c>
      <c r="L133" s="86" t="s">
        <v>1</v>
      </c>
      <c r="M133" s="86" t="s">
        <v>5633</v>
      </c>
      <c r="N133" s="86" t="s">
        <v>5634</v>
      </c>
      <c r="O133" s="86" t="s">
        <v>5739</v>
      </c>
      <c r="P133" s="87">
        <v>36770</v>
      </c>
      <c r="Q133" s="87">
        <v>401768</v>
      </c>
      <c r="R133" s="86" t="s">
        <v>2416</v>
      </c>
      <c r="S133" s="86" t="s">
        <v>5635</v>
      </c>
      <c r="T133" s="86"/>
      <c r="U133" s="86">
        <v>6361</v>
      </c>
      <c r="V133" s="86" t="s">
        <v>3794</v>
      </c>
      <c r="W133" s="86" t="s">
        <v>5636</v>
      </c>
      <c r="X133" s="86" t="s">
        <v>5637</v>
      </c>
      <c r="Y133" s="107"/>
      <c r="Z133" s="86" t="s">
        <v>6388</v>
      </c>
      <c r="AB133" s="85" t="s">
        <v>5739</v>
      </c>
      <c r="AC133" s="85" t="str">
        <f t="shared" si="12"/>
        <v xml:space="preserve">    </v>
      </c>
      <c r="AD133" s="85" t="str">
        <f t="shared" si="13"/>
        <v/>
      </c>
      <c r="AE133" s="85" t="str">
        <f t="shared" si="14"/>
        <v/>
      </c>
      <c r="AF133" s="85" t="str">
        <f t="shared" si="15"/>
        <v/>
      </c>
      <c r="AG133" s="85" t="str">
        <f t="shared" si="16"/>
        <v/>
      </c>
      <c r="AH133" s="85" t="str">
        <f t="shared" si="17"/>
        <v xml:space="preserve">        </v>
      </c>
    </row>
    <row r="134" spans="1:34" ht="15" customHeight="1" x14ac:dyDescent="0.25">
      <c r="A134" s="86">
        <v>704033</v>
      </c>
      <c r="B134" s="86" t="s">
        <v>1482</v>
      </c>
      <c r="C134" s="86" t="s">
        <v>1919</v>
      </c>
      <c r="D134" s="86" t="s">
        <v>1919</v>
      </c>
      <c r="E134" s="86">
        <v>70408</v>
      </c>
      <c r="F134" s="86">
        <v>6373</v>
      </c>
      <c r="G134" s="86" t="s">
        <v>1081</v>
      </c>
      <c r="H134" s="86" t="s">
        <v>5647</v>
      </c>
      <c r="I134" s="86" t="s">
        <v>2617</v>
      </c>
      <c r="J134" s="86" t="s">
        <v>6389</v>
      </c>
      <c r="K134" s="86" t="s">
        <v>3735</v>
      </c>
      <c r="L134" s="86" t="s">
        <v>1</v>
      </c>
      <c r="M134" s="86" t="s">
        <v>5648</v>
      </c>
      <c r="N134" s="86" t="s">
        <v>5649</v>
      </c>
      <c r="O134" s="86" t="s">
        <v>2151</v>
      </c>
      <c r="P134" s="87">
        <v>36770</v>
      </c>
      <c r="Q134" s="87">
        <v>401768</v>
      </c>
      <c r="R134" s="86" t="s">
        <v>2416</v>
      </c>
      <c r="S134" s="86" t="s">
        <v>1805</v>
      </c>
      <c r="T134" s="86">
        <v>405006</v>
      </c>
      <c r="U134" s="86">
        <v>6373</v>
      </c>
      <c r="V134" s="86" t="s">
        <v>1081</v>
      </c>
      <c r="W134" s="86" t="s">
        <v>5647</v>
      </c>
      <c r="X134" s="86" t="s">
        <v>2617</v>
      </c>
      <c r="Y134" s="86" t="s">
        <v>296</v>
      </c>
      <c r="Z134" s="86" t="s">
        <v>6389</v>
      </c>
      <c r="AB134" s="85" t="s">
        <v>2151</v>
      </c>
      <c r="AC134" s="85" t="str">
        <f t="shared" si="12"/>
        <v>AT54</v>
      </c>
      <c r="AD134" s="85" t="str">
        <f t="shared" si="13"/>
        <v xml:space="preserve"> 362</v>
      </c>
      <c r="AE134" s="85" t="str">
        <f t="shared" si="14"/>
        <v>6 30</v>
      </c>
      <c r="AF134" s="85" t="str">
        <f t="shared" si="15"/>
        <v>00 0</v>
      </c>
      <c r="AG134" s="85" t="str">
        <f t="shared" si="16"/>
        <v xml:space="preserve">406 </v>
      </c>
      <c r="AH134" s="85" t="str">
        <f t="shared" si="17"/>
        <v xml:space="preserve">AT54  362 6 30 00 0 406 </v>
      </c>
    </row>
    <row r="135" spans="1:34" ht="15" customHeight="1" x14ac:dyDescent="0.25">
      <c r="A135" s="86">
        <v>705002</v>
      </c>
      <c r="B135" s="86" t="s">
        <v>5386</v>
      </c>
      <c r="C135" s="86" t="s">
        <v>2708</v>
      </c>
      <c r="D135" s="86" t="s">
        <v>2708</v>
      </c>
      <c r="E135" s="86">
        <v>70503</v>
      </c>
      <c r="F135" s="86">
        <v>6323</v>
      </c>
      <c r="G135" s="86" t="s">
        <v>1092</v>
      </c>
      <c r="H135" s="86" t="s">
        <v>5387</v>
      </c>
      <c r="I135" s="86" t="s">
        <v>2499</v>
      </c>
      <c r="J135" s="86" t="s">
        <v>6390</v>
      </c>
      <c r="K135" s="86" t="s">
        <v>3906</v>
      </c>
      <c r="L135" s="86" t="s">
        <v>3</v>
      </c>
      <c r="M135" s="86" t="s">
        <v>5388</v>
      </c>
      <c r="N135" s="86" t="s">
        <v>5389</v>
      </c>
      <c r="O135" s="86" t="s">
        <v>5765</v>
      </c>
      <c r="P135" s="87">
        <v>36770</v>
      </c>
      <c r="Q135" s="87">
        <v>43343</v>
      </c>
      <c r="R135" s="86" t="s">
        <v>2592</v>
      </c>
      <c r="S135" s="86" t="s">
        <v>5149</v>
      </c>
      <c r="T135" s="86"/>
      <c r="U135" s="86">
        <v>5061</v>
      </c>
      <c r="V135" s="86" t="s">
        <v>5150</v>
      </c>
      <c r="W135" s="86" t="s">
        <v>5151</v>
      </c>
      <c r="X135" s="86" t="s">
        <v>2499</v>
      </c>
      <c r="Y135" s="107"/>
      <c r="Z135" s="86" t="s">
        <v>6391</v>
      </c>
      <c r="AB135" s="85" t="s">
        <v>5765</v>
      </c>
      <c r="AC135" s="85" t="str">
        <f t="shared" si="12"/>
        <v>AT90</v>
      </c>
      <c r="AD135" s="85" t="str">
        <f t="shared" si="13"/>
        <v xml:space="preserve"> 363</v>
      </c>
      <c r="AE135" s="85" t="str">
        <f t="shared" si="14"/>
        <v>5 80</v>
      </c>
      <c r="AF135" s="85" t="str">
        <f t="shared" si="15"/>
        <v>00 0</v>
      </c>
      <c r="AG135" s="85" t="str">
        <f t="shared" si="16"/>
        <v xml:space="preserve">629 </v>
      </c>
      <c r="AH135" s="85" t="str">
        <f t="shared" si="17"/>
        <v xml:space="preserve">AT90  363 5 80 00 0 629 </v>
      </c>
    </row>
    <row r="136" spans="1:34" ht="15" customHeight="1" x14ac:dyDescent="0.25">
      <c r="A136" s="86">
        <v>705007</v>
      </c>
      <c r="B136" s="86" t="s">
        <v>1583</v>
      </c>
      <c r="C136" s="86" t="s">
        <v>1919</v>
      </c>
      <c r="D136" s="86" t="s">
        <v>1919</v>
      </c>
      <c r="E136" s="86">
        <v>70503</v>
      </c>
      <c r="F136" s="86">
        <v>6323</v>
      </c>
      <c r="G136" s="86" t="s">
        <v>1092</v>
      </c>
      <c r="H136" s="86" t="s">
        <v>3914</v>
      </c>
      <c r="I136" s="86" t="s">
        <v>2499</v>
      </c>
      <c r="J136" s="86" t="s">
        <v>6392</v>
      </c>
      <c r="K136" s="86" t="s">
        <v>3906</v>
      </c>
      <c r="L136" s="86" t="s">
        <v>1</v>
      </c>
      <c r="M136" s="86" t="s">
        <v>3915</v>
      </c>
      <c r="N136" s="86" t="s">
        <v>3916</v>
      </c>
      <c r="O136" s="86" t="s">
        <v>2175</v>
      </c>
      <c r="P136" s="87">
        <v>36770</v>
      </c>
      <c r="Q136" s="87">
        <v>401768</v>
      </c>
      <c r="R136" s="86" t="s">
        <v>2416</v>
      </c>
      <c r="S136" s="86" t="s">
        <v>3918</v>
      </c>
      <c r="T136" s="86">
        <v>403800</v>
      </c>
      <c r="U136" s="86">
        <v>6323</v>
      </c>
      <c r="V136" s="86" t="s">
        <v>1092</v>
      </c>
      <c r="W136" s="86" t="s">
        <v>3914</v>
      </c>
      <c r="X136" s="86" t="s">
        <v>2499</v>
      </c>
      <c r="Y136" s="86" t="s">
        <v>1610</v>
      </c>
      <c r="Z136" s="86" t="s">
        <v>6392</v>
      </c>
      <c r="AB136" s="85" t="s">
        <v>2175</v>
      </c>
      <c r="AC136" s="85" t="str">
        <f t="shared" si="12"/>
        <v>AT31</v>
      </c>
      <c r="AD136" s="85" t="str">
        <f t="shared" si="13"/>
        <v xml:space="preserve"> 205</v>
      </c>
      <c r="AE136" s="85" t="str">
        <f t="shared" si="14"/>
        <v>0 60</v>
      </c>
      <c r="AF136" s="85" t="str">
        <f t="shared" si="15"/>
        <v>77 0</v>
      </c>
      <c r="AG136" s="85" t="str">
        <f t="shared" si="16"/>
        <v xml:space="preserve">001 </v>
      </c>
      <c r="AH136" s="85" t="str">
        <f t="shared" si="17"/>
        <v xml:space="preserve">AT31  205 0 60 77 0 001 </v>
      </c>
    </row>
    <row r="137" spans="1:34" ht="15" customHeight="1" x14ac:dyDescent="0.25">
      <c r="A137" s="86">
        <v>705008</v>
      </c>
      <c r="B137" s="86" t="s">
        <v>1459</v>
      </c>
      <c r="C137" s="86" t="s">
        <v>1919</v>
      </c>
      <c r="D137" s="86" t="s">
        <v>1919</v>
      </c>
      <c r="E137" s="86">
        <v>70504</v>
      </c>
      <c r="F137" s="86">
        <v>6234</v>
      </c>
      <c r="G137" s="86" t="s">
        <v>1088</v>
      </c>
      <c r="H137" s="86" t="s">
        <v>1088</v>
      </c>
      <c r="I137" s="86" t="s">
        <v>2435</v>
      </c>
      <c r="J137" s="86" t="s">
        <v>6393</v>
      </c>
      <c r="K137" s="86" t="s">
        <v>3906</v>
      </c>
      <c r="L137" s="86" t="s">
        <v>1</v>
      </c>
      <c r="M137" s="86" t="s">
        <v>3922</v>
      </c>
      <c r="N137" s="86"/>
      <c r="O137" s="86" t="s">
        <v>2176</v>
      </c>
      <c r="P137" s="87">
        <v>36770</v>
      </c>
      <c r="Q137" s="87">
        <v>401768</v>
      </c>
      <c r="R137" s="86" t="s">
        <v>2416</v>
      </c>
      <c r="S137" s="86" t="s">
        <v>783</v>
      </c>
      <c r="T137" s="86">
        <v>403592</v>
      </c>
      <c r="U137" s="86">
        <v>6233</v>
      </c>
      <c r="V137" s="86" t="s">
        <v>3925</v>
      </c>
      <c r="W137" s="86" t="s">
        <v>3925</v>
      </c>
      <c r="X137" s="86" t="s">
        <v>3179</v>
      </c>
      <c r="Y137" s="86" t="s">
        <v>1593</v>
      </c>
      <c r="Z137" s="86" t="s">
        <v>6394</v>
      </c>
      <c r="AB137" s="85" t="s">
        <v>2176</v>
      </c>
      <c r="AC137" s="85" t="str">
        <f t="shared" si="12"/>
        <v>AT37</v>
      </c>
      <c r="AD137" s="85" t="str">
        <f t="shared" si="13"/>
        <v xml:space="preserve"> 205</v>
      </c>
      <c r="AE137" s="85" t="str">
        <f t="shared" si="14"/>
        <v>0 80</v>
      </c>
      <c r="AF137" s="85" t="str">
        <f t="shared" si="15"/>
        <v>00 0</v>
      </c>
      <c r="AG137" s="85" t="str">
        <f t="shared" si="16"/>
        <v xml:space="preserve">141 </v>
      </c>
      <c r="AH137" s="85" t="str">
        <f t="shared" si="17"/>
        <v xml:space="preserve">AT37  205 0 80 00 0 141 </v>
      </c>
    </row>
    <row r="138" spans="1:34" ht="15" customHeight="1" x14ac:dyDescent="0.25">
      <c r="A138" s="86">
        <v>705009</v>
      </c>
      <c r="B138" s="86" t="s">
        <v>986</v>
      </c>
      <c r="C138" s="86" t="s">
        <v>1919</v>
      </c>
      <c r="D138" s="86" t="s">
        <v>1919</v>
      </c>
      <c r="E138" s="86">
        <v>70506</v>
      </c>
      <c r="F138" s="86">
        <v>6230</v>
      </c>
      <c r="G138" s="86" t="s">
        <v>1089</v>
      </c>
      <c r="H138" s="86" t="s">
        <v>3949</v>
      </c>
      <c r="I138" s="86" t="s">
        <v>2647</v>
      </c>
      <c r="J138" s="86" t="s">
        <v>6395</v>
      </c>
      <c r="K138" s="86" t="s">
        <v>3906</v>
      </c>
      <c r="L138" s="86" t="s">
        <v>1</v>
      </c>
      <c r="M138" s="86" t="s">
        <v>3950</v>
      </c>
      <c r="N138" s="86" t="s">
        <v>3951</v>
      </c>
      <c r="O138" s="86" t="s">
        <v>2177</v>
      </c>
      <c r="P138" s="87">
        <v>36770</v>
      </c>
      <c r="Q138" s="87">
        <v>401768</v>
      </c>
      <c r="R138" s="86" t="s">
        <v>2416</v>
      </c>
      <c r="S138" s="86" t="s">
        <v>1814</v>
      </c>
      <c r="T138" s="86">
        <v>402147</v>
      </c>
      <c r="U138" s="86">
        <v>6230</v>
      </c>
      <c r="V138" s="86" t="s">
        <v>1089</v>
      </c>
      <c r="W138" s="86" t="s">
        <v>3949</v>
      </c>
      <c r="X138" s="86" t="s">
        <v>2647</v>
      </c>
      <c r="Y138" s="86" t="s">
        <v>987</v>
      </c>
      <c r="Z138" s="86" t="s">
        <v>6395</v>
      </c>
      <c r="AB138" s="85" t="s">
        <v>2177</v>
      </c>
      <c r="AC138" s="85" t="str">
        <f t="shared" si="12"/>
        <v>AT03</v>
      </c>
      <c r="AD138" s="85" t="str">
        <f t="shared" si="13"/>
        <v xml:space="preserve"> 205</v>
      </c>
      <c r="AE138" s="85" t="str">
        <f t="shared" si="14"/>
        <v>0 80</v>
      </c>
      <c r="AF138" s="85" t="str">
        <f t="shared" si="15"/>
        <v>00 0</v>
      </c>
      <c r="AG138" s="85" t="str">
        <f t="shared" si="16"/>
        <v xml:space="preserve">001 </v>
      </c>
      <c r="AH138" s="85" t="str">
        <f t="shared" si="17"/>
        <v xml:space="preserve">AT03  205 0 80 00 0 001 </v>
      </c>
    </row>
    <row r="139" spans="1:34" ht="15" customHeight="1" x14ac:dyDescent="0.25">
      <c r="A139" s="86">
        <v>705011</v>
      </c>
      <c r="B139" s="86" t="s">
        <v>1381</v>
      </c>
      <c r="C139" s="86" t="s">
        <v>1919</v>
      </c>
      <c r="D139" s="86" t="s">
        <v>1919</v>
      </c>
      <c r="E139" s="86">
        <v>70508</v>
      </c>
      <c r="F139" s="86">
        <v>6341</v>
      </c>
      <c r="G139" s="86" t="s">
        <v>1090</v>
      </c>
      <c r="H139" s="86" t="s">
        <v>3948</v>
      </c>
      <c r="I139" s="86" t="s">
        <v>3899</v>
      </c>
      <c r="J139" s="86" t="s">
        <v>6396</v>
      </c>
      <c r="K139" s="86" t="s">
        <v>3906</v>
      </c>
      <c r="L139" s="86" t="s">
        <v>1</v>
      </c>
      <c r="M139" s="86" t="s">
        <v>3973</v>
      </c>
      <c r="N139" s="86"/>
      <c r="O139" s="86" t="s">
        <v>2178</v>
      </c>
      <c r="P139" s="87">
        <v>36770</v>
      </c>
      <c r="Q139" s="87">
        <v>401768</v>
      </c>
      <c r="R139" s="86" t="s">
        <v>2416</v>
      </c>
      <c r="S139" s="86" t="s">
        <v>1815</v>
      </c>
      <c r="T139" s="86">
        <v>404128</v>
      </c>
      <c r="U139" s="86">
        <v>6341</v>
      </c>
      <c r="V139" s="86" t="s">
        <v>1090</v>
      </c>
      <c r="W139" s="86" t="s">
        <v>3948</v>
      </c>
      <c r="X139" s="86" t="s">
        <v>3899</v>
      </c>
      <c r="Y139" s="86" t="s">
        <v>347</v>
      </c>
      <c r="Z139" s="86" t="s">
        <v>6396</v>
      </c>
      <c r="AB139" s="85" t="s">
        <v>2178</v>
      </c>
      <c r="AC139" s="85" t="str">
        <f t="shared" si="12"/>
        <v>AT12</v>
      </c>
      <c r="AD139" s="85" t="str">
        <f t="shared" si="13"/>
        <v xml:space="preserve"> 205</v>
      </c>
      <c r="AE139" s="85" t="str">
        <f t="shared" si="14"/>
        <v>0 60</v>
      </c>
      <c r="AF139" s="85" t="str">
        <f t="shared" si="15"/>
        <v>77 0</v>
      </c>
      <c r="AG139" s="85" t="str">
        <f t="shared" si="16"/>
        <v xml:space="preserve">003 </v>
      </c>
      <c r="AH139" s="85" t="str">
        <f t="shared" si="17"/>
        <v xml:space="preserve">AT12  205 0 60 77 0 003 </v>
      </c>
    </row>
    <row r="140" spans="1:34" ht="15" customHeight="1" x14ac:dyDescent="0.25">
      <c r="A140" s="86">
        <v>705015</v>
      </c>
      <c r="B140" s="86" t="s">
        <v>7245</v>
      </c>
      <c r="C140" s="86" t="s">
        <v>2708</v>
      </c>
      <c r="D140" s="86" t="s">
        <v>2708</v>
      </c>
      <c r="E140" s="86">
        <v>70512</v>
      </c>
      <c r="F140" s="86">
        <v>6233</v>
      </c>
      <c r="G140" s="86" t="s">
        <v>3925</v>
      </c>
      <c r="H140" s="86" t="s">
        <v>3925</v>
      </c>
      <c r="I140" s="86" t="s">
        <v>3179</v>
      </c>
      <c r="J140" s="86" t="s">
        <v>6394</v>
      </c>
      <c r="K140" s="86" t="s">
        <v>3906</v>
      </c>
      <c r="L140" s="86" t="s">
        <v>1</v>
      </c>
      <c r="M140" s="86" t="s">
        <v>5314</v>
      </c>
      <c r="N140" s="86" t="s">
        <v>5312</v>
      </c>
      <c r="O140" s="86" t="s">
        <v>5739</v>
      </c>
      <c r="P140" s="87">
        <v>36770</v>
      </c>
      <c r="Q140" s="87">
        <v>45199</v>
      </c>
      <c r="R140" s="86" t="s">
        <v>2592</v>
      </c>
      <c r="S140" s="86" t="s">
        <v>783</v>
      </c>
      <c r="T140" s="86">
        <v>403592</v>
      </c>
      <c r="U140" s="86">
        <v>6233</v>
      </c>
      <c r="V140" s="86" t="s">
        <v>3925</v>
      </c>
      <c r="W140" s="86" t="s">
        <v>3925</v>
      </c>
      <c r="X140" s="86" t="s">
        <v>3179</v>
      </c>
      <c r="Y140" s="86" t="s">
        <v>1593</v>
      </c>
      <c r="Z140" s="86" t="s">
        <v>6394</v>
      </c>
      <c r="AB140" s="85" t="s">
        <v>5739</v>
      </c>
      <c r="AC140" s="85" t="str">
        <f t="shared" si="12"/>
        <v xml:space="preserve">    </v>
      </c>
      <c r="AD140" s="85" t="str">
        <f t="shared" si="13"/>
        <v/>
      </c>
      <c r="AE140" s="85" t="str">
        <f t="shared" si="14"/>
        <v/>
      </c>
      <c r="AF140" s="85" t="str">
        <f t="shared" si="15"/>
        <v/>
      </c>
      <c r="AG140" s="85" t="str">
        <f t="shared" si="16"/>
        <v/>
      </c>
      <c r="AH140" s="85" t="str">
        <f t="shared" si="17"/>
        <v xml:space="preserve">        </v>
      </c>
    </row>
    <row r="141" spans="1:34" ht="15" customHeight="1" x14ac:dyDescent="0.25">
      <c r="A141" s="86">
        <v>705017</v>
      </c>
      <c r="B141" s="86" t="s">
        <v>5820</v>
      </c>
      <c r="C141" s="86" t="s">
        <v>2746</v>
      </c>
      <c r="D141" s="86" t="s">
        <v>2746</v>
      </c>
      <c r="E141" s="86">
        <v>70513</v>
      </c>
      <c r="F141" s="86">
        <v>6330</v>
      </c>
      <c r="G141" s="86" t="s">
        <v>1096</v>
      </c>
      <c r="H141" s="86" t="s">
        <v>4004</v>
      </c>
      <c r="I141" s="86" t="s">
        <v>3623</v>
      </c>
      <c r="J141" s="86" t="s">
        <v>6397</v>
      </c>
      <c r="K141" s="86" t="s">
        <v>3906</v>
      </c>
      <c r="L141" s="86" t="s">
        <v>1</v>
      </c>
      <c r="M141" s="86" t="s">
        <v>5453</v>
      </c>
      <c r="N141" s="86" t="s">
        <v>4002</v>
      </c>
      <c r="O141" s="86" t="s">
        <v>5739</v>
      </c>
      <c r="P141" s="87">
        <v>36770</v>
      </c>
      <c r="Q141" s="87">
        <v>401768</v>
      </c>
      <c r="R141" s="86" t="s">
        <v>2416</v>
      </c>
      <c r="S141" s="86" t="s">
        <v>1445</v>
      </c>
      <c r="T141" s="86">
        <v>600257</v>
      </c>
      <c r="U141" s="86">
        <v>6330</v>
      </c>
      <c r="V141" s="86" t="s">
        <v>1096</v>
      </c>
      <c r="W141" s="86" t="s">
        <v>4004</v>
      </c>
      <c r="X141" s="86" t="s">
        <v>4005</v>
      </c>
      <c r="Y141" s="86" t="s">
        <v>913</v>
      </c>
      <c r="Z141" s="86" t="s">
        <v>6342</v>
      </c>
      <c r="AB141" s="85" t="s">
        <v>5739</v>
      </c>
      <c r="AC141" s="85" t="str">
        <f t="shared" si="12"/>
        <v xml:space="preserve">    </v>
      </c>
      <c r="AD141" s="85" t="str">
        <f t="shared" si="13"/>
        <v/>
      </c>
      <c r="AE141" s="85" t="str">
        <f t="shared" si="14"/>
        <v/>
      </c>
      <c r="AF141" s="85" t="str">
        <f t="shared" si="15"/>
        <v/>
      </c>
      <c r="AG141" s="85" t="str">
        <f t="shared" si="16"/>
        <v/>
      </c>
      <c r="AH141" s="85" t="str">
        <f t="shared" si="17"/>
        <v xml:space="preserve">        </v>
      </c>
    </row>
    <row r="142" spans="1:34" ht="15" customHeight="1" x14ac:dyDescent="0.25">
      <c r="A142" s="86">
        <v>705021</v>
      </c>
      <c r="B142" s="86" t="s">
        <v>1486</v>
      </c>
      <c r="C142" s="86" t="s">
        <v>1920</v>
      </c>
      <c r="D142" s="86" t="s">
        <v>1920</v>
      </c>
      <c r="E142" s="86">
        <v>70520</v>
      </c>
      <c r="F142" s="86">
        <v>6241</v>
      </c>
      <c r="G142" s="86" t="s">
        <v>1091</v>
      </c>
      <c r="H142" s="86" t="s">
        <v>4115</v>
      </c>
      <c r="I142" s="86" t="s">
        <v>4116</v>
      </c>
      <c r="J142" s="86" t="s">
        <v>6398</v>
      </c>
      <c r="K142" s="86" t="s">
        <v>3906</v>
      </c>
      <c r="L142" s="86" t="s">
        <v>1</v>
      </c>
      <c r="M142" s="86" t="s">
        <v>4120</v>
      </c>
      <c r="N142" s="86" t="s">
        <v>4121</v>
      </c>
      <c r="O142" s="86" t="s">
        <v>2180</v>
      </c>
      <c r="P142" s="87">
        <v>36770</v>
      </c>
      <c r="Q142" s="87">
        <v>401768</v>
      </c>
      <c r="R142" s="86" t="s">
        <v>2416</v>
      </c>
      <c r="S142" s="86" t="s">
        <v>1817</v>
      </c>
      <c r="T142" s="86">
        <v>401204</v>
      </c>
      <c r="U142" s="86">
        <v>6241</v>
      </c>
      <c r="V142" s="86" t="s">
        <v>1091</v>
      </c>
      <c r="W142" s="86" t="s">
        <v>4115</v>
      </c>
      <c r="X142" s="86" t="s">
        <v>4123</v>
      </c>
      <c r="Y142" s="86" t="s">
        <v>414</v>
      </c>
      <c r="Z142" s="86" t="s">
        <v>6399</v>
      </c>
      <c r="AB142" s="85" t="s">
        <v>2180</v>
      </c>
      <c r="AC142" s="85" t="str">
        <f t="shared" si="12"/>
        <v>AT78</v>
      </c>
      <c r="AD142" s="85" t="str">
        <f t="shared" si="13"/>
        <v xml:space="preserve"> 363</v>
      </c>
      <c r="AE142" s="85" t="str">
        <f t="shared" si="14"/>
        <v>5 80</v>
      </c>
      <c r="AF142" s="85" t="str">
        <f t="shared" si="15"/>
        <v>00 0</v>
      </c>
      <c r="AG142" s="85" t="str">
        <f t="shared" si="16"/>
        <v xml:space="preserve">902 </v>
      </c>
      <c r="AH142" s="85" t="str">
        <f t="shared" si="17"/>
        <v xml:space="preserve">AT78  363 5 80 00 0 902 </v>
      </c>
    </row>
    <row r="143" spans="1:34" ht="15" customHeight="1" x14ac:dyDescent="0.25">
      <c r="A143" s="86">
        <v>705022</v>
      </c>
      <c r="B143" s="86" t="s">
        <v>392</v>
      </c>
      <c r="C143" s="86" t="s">
        <v>1919</v>
      </c>
      <c r="D143" s="86" t="s">
        <v>1919</v>
      </c>
      <c r="E143" s="86">
        <v>70522</v>
      </c>
      <c r="F143" s="86">
        <v>6235</v>
      </c>
      <c r="G143" s="86" t="s">
        <v>4089</v>
      </c>
      <c r="H143" s="86" t="s">
        <v>3140</v>
      </c>
      <c r="I143" s="86" t="s">
        <v>4099</v>
      </c>
      <c r="J143" s="86" t="s">
        <v>6400</v>
      </c>
      <c r="K143" s="86" t="s">
        <v>3906</v>
      </c>
      <c r="L143" s="86" t="s">
        <v>3</v>
      </c>
      <c r="M143" s="86" t="s">
        <v>4100</v>
      </c>
      <c r="N143" s="86" t="s">
        <v>4101</v>
      </c>
      <c r="O143" s="86" t="s">
        <v>2181</v>
      </c>
      <c r="P143" s="87">
        <v>36770</v>
      </c>
      <c r="Q143" s="87">
        <v>401768</v>
      </c>
      <c r="R143" s="86" t="s">
        <v>2416</v>
      </c>
      <c r="S143" s="86" t="s">
        <v>1818</v>
      </c>
      <c r="T143" s="86">
        <v>970522</v>
      </c>
      <c r="U143" s="86">
        <v>6235</v>
      </c>
      <c r="V143" s="86" t="s">
        <v>4089</v>
      </c>
      <c r="W143" s="86" t="s">
        <v>3140</v>
      </c>
      <c r="X143" s="86" t="s">
        <v>2480</v>
      </c>
      <c r="Y143" s="86" t="s">
        <v>393</v>
      </c>
      <c r="Z143" s="86" t="s">
        <v>6401</v>
      </c>
      <c r="AB143" s="85" t="s">
        <v>2181</v>
      </c>
      <c r="AC143" s="85" t="str">
        <f t="shared" si="12"/>
        <v>AT07</v>
      </c>
      <c r="AD143" s="85" t="str">
        <f t="shared" si="13"/>
        <v xml:space="preserve"> 362</v>
      </c>
      <c r="AE143" s="85" t="str">
        <f t="shared" si="14"/>
        <v>0 30</v>
      </c>
      <c r="AF143" s="85" t="str">
        <f t="shared" si="15"/>
        <v>00 0</v>
      </c>
      <c r="AG143" s="85" t="str">
        <f t="shared" si="16"/>
        <v xml:space="preserve">202 </v>
      </c>
      <c r="AH143" s="85" t="str">
        <f t="shared" si="17"/>
        <v xml:space="preserve">AT07  362 0 30 00 0 202 </v>
      </c>
    </row>
    <row r="144" spans="1:34" ht="15" customHeight="1" x14ac:dyDescent="0.25">
      <c r="A144" s="86">
        <v>705023</v>
      </c>
      <c r="B144" s="86" t="s">
        <v>418</v>
      </c>
      <c r="C144" s="86" t="s">
        <v>1919</v>
      </c>
      <c r="D144" s="86" t="s">
        <v>1919</v>
      </c>
      <c r="E144" s="86">
        <v>70524</v>
      </c>
      <c r="F144" s="86">
        <v>6351</v>
      </c>
      <c r="G144" s="86" t="s">
        <v>4106</v>
      </c>
      <c r="H144" s="86" t="s">
        <v>3140</v>
      </c>
      <c r="I144" s="86" t="s">
        <v>4099</v>
      </c>
      <c r="J144" s="86" t="s">
        <v>6402</v>
      </c>
      <c r="K144" s="86" t="s">
        <v>3906</v>
      </c>
      <c r="L144" s="86" t="s">
        <v>1</v>
      </c>
      <c r="M144" s="86" t="s">
        <v>4111</v>
      </c>
      <c r="N144" s="86" t="s">
        <v>4112</v>
      </c>
      <c r="O144" s="86" t="s">
        <v>2149</v>
      </c>
      <c r="P144" s="87">
        <v>36770</v>
      </c>
      <c r="Q144" s="87">
        <v>401768</v>
      </c>
      <c r="R144" s="86" t="s">
        <v>2416</v>
      </c>
      <c r="S144" s="86" t="s">
        <v>1803</v>
      </c>
      <c r="T144" s="86">
        <v>401239</v>
      </c>
      <c r="U144" s="86">
        <v>6352</v>
      </c>
      <c r="V144" s="86" t="s">
        <v>1095</v>
      </c>
      <c r="W144" s="86" t="s">
        <v>3140</v>
      </c>
      <c r="X144" s="86" t="s">
        <v>2492</v>
      </c>
      <c r="Y144" s="86" t="s">
        <v>3769</v>
      </c>
      <c r="Z144" s="86" t="s">
        <v>6335</v>
      </c>
      <c r="AB144" s="85" t="s">
        <v>2149</v>
      </c>
      <c r="AC144" s="85" t="str">
        <f t="shared" si="12"/>
        <v>AT68</v>
      </c>
      <c r="AD144" s="85" t="str">
        <f t="shared" si="13"/>
        <v xml:space="preserve"> 205</v>
      </c>
      <c r="AE144" s="85" t="str">
        <f t="shared" si="14"/>
        <v>0 60</v>
      </c>
      <c r="AF144" s="85" t="str">
        <f t="shared" si="15"/>
        <v>04 0</v>
      </c>
      <c r="AG144" s="85" t="str">
        <f t="shared" si="16"/>
        <v xml:space="preserve">000 </v>
      </c>
      <c r="AH144" s="85" t="str">
        <f t="shared" si="17"/>
        <v xml:space="preserve">AT68  205 0 60 04 0 000 </v>
      </c>
    </row>
    <row r="145" spans="1:34" ht="15" customHeight="1" x14ac:dyDescent="0.25">
      <c r="A145" s="86">
        <v>705027</v>
      </c>
      <c r="B145" s="86" t="s">
        <v>1218</v>
      </c>
      <c r="C145" s="86" t="s">
        <v>1919</v>
      </c>
      <c r="D145" s="86" t="s">
        <v>1919</v>
      </c>
      <c r="E145" s="86">
        <v>70531</v>
      </c>
      <c r="F145" s="86">
        <v>6300</v>
      </c>
      <c r="G145" s="86" t="s">
        <v>1093</v>
      </c>
      <c r="H145" s="86" t="s">
        <v>4198</v>
      </c>
      <c r="I145" s="86" t="s">
        <v>2609</v>
      </c>
      <c r="J145" s="86" t="s">
        <v>6403</v>
      </c>
      <c r="K145" s="86" t="s">
        <v>3906</v>
      </c>
      <c r="L145" s="86" t="s">
        <v>1</v>
      </c>
      <c r="M145" s="86" t="s">
        <v>4214</v>
      </c>
      <c r="N145" s="86" t="s">
        <v>5920</v>
      </c>
      <c r="O145" s="86" t="s">
        <v>2183</v>
      </c>
      <c r="P145" s="87">
        <v>36770</v>
      </c>
      <c r="Q145" s="87">
        <v>401768</v>
      </c>
      <c r="R145" s="86" t="s">
        <v>2416</v>
      </c>
      <c r="S145" s="86" t="s">
        <v>1819</v>
      </c>
      <c r="T145" s="86">
        <v>400905</v>
      </c>
      <c r="U145" s="86">
        <v>6300</v>
      </c>
      <c r="V145" s="86" t="s">
        <v>1093</v>
      </c>
      <c r="W145" s="86" t="s">
        <v>4198</v>
      </c>
      <c r="X145" s="86" t="s">
        <v>2609</v>
      </c>
      <c r="Y145" s="86" t="s">
        <v>472</v>
      </c>
      <c r="Z145" s="86" t="s">
        <v>6403</v>
      </c>
      <c r="AB145" s="85" t="s">
        <v>2183</v>
      </c>
      <c r="AC145" s="85" t="str">
        <f t="shared" si="12"/>
        <v>AT53</v>
      </c>
      <c r="AD145" s="85" t="str">
        <f t="shared" si="13"/>
        <v xml:space="preserve"> 363</v>
      </c>
      <c r="AE145" s="85" t="str">
        <f t="shared" si="14"/>
        <v>5 80</v>
      </c>
      <c r="AF145" s="85" t="str">
        <f t="shared" si="15"/>
        <v>00 0</v>
      </c>
      <c r="AG145" s="85" t="str">
        <f t="shared" si="16"/>
        <v xml:space="preserve">069 </v>
      </c>
      <c r="AH145" s="85" t="str">
        <f t="shared" si="17"/>
        <v xml:space="preserve">AT53  363 5 80 00 0 069 </v>
      </c>
    </row>
    <row r="146" spans="1:34" ht="15" customHeight="1" x14ac:dyDescent="0.25">
      <c r="A146" s="86">
        <v>705029</v>
      </c>
      <c r="B146" s="86" t="s">
        <v>4259</v>
      </c>
      <c r="C146" s="86" t="s">
        <v>2746</v>
      </c>
      <c r="D146" s="86" t="s">
        <v>2746</v>
      </c>
      <c r="E146" s="86">
        <v>70531</v>
      </c>
      <c r="F146" s="86">
        <v>6300</v>
      </c>
      <c r="G146" s="86" t="s">
        <v>1093</v>
      </c>
      <c r="H146" s="86" t="s">
        <v>4260</v>
      </c>
      <c r="I146" s="86" t="s">
        <v>2647</v>
      </c>
      <c r="J146" s="86" t="s">
        <v>6404</v>
      </c>
      <c r="K146" s="86" t="s">
        <v>3906</v>
      </c>
      <c r="L146" s="86" t="s">
        <v>3</v>
      </c>
      <c r="M146" s="86" t="s">
        <v>4261</v>
      </c>
      <c r="N146" s="86" t="s">
        <v>4262</v>
      </c>
      <c r="O146" s="86" t="s">
        <v>2206</v>
      </c>
      <c r="P146" s="87">
        <v>36770</v>
      </c>
      <c r="Q146" s="87">
        <v>43708</v>
      </c>
      <c r="R146" s="86" t="s">
        <v>2592</v>
      </c>
      <c r="S146" s="86" t="s">
        <v>394</v>
      </c>
      <c r="T146" s="86">
        <v>970531</v>
      </c>
      <c r="U146" s="86">
        <v>6300</v>
      </c>
      <c r="V146" s="86" t="s">
        <v>1093</v>
      </c>
      <c r="W146" s="86" t="s">
        <v>3307</v>
      </c>
      <c r="X146" s="86" t="s">
        <v>2588</v>
      </c>
      <c r="Y146" s="86" t="s">
        <v>1389</v>
      </c>
      <c r="Z146" s="86" t="s">
        <v>6405</v>
      </c>
      <c r="AB146" s="85" t="s">
        <v>2206</v>
      </c>
      <c r="AC146" s="85" t="str">
        <f t="shared" si="12"/>
        <v>AT09</v>
      </c>
      <c r="AD146" s="85" t="str">
        <f t="shared" si="13"/>
        <v xml:space="preserve"> 363</v>
      </c>
      <c r="AE146" s="85" t="str">
        <f t="shared" si="14"/>
        <v>5 80</v>
      </c>
      <c r="AF146" s="85" t="str">
        <f t="shared" si="15"/>
        <v>00 0</v>
      </c>
      <c r="AG146" s="85" t="str">
        <f t="shared" si="16"/>
        <v xml:space="preserve">086 </v>
      </c>
      <c r="AH146" s="85" t="str">
        <f t="shared" si="17"/>
        <v xml:space="preserve">AT09  363 5 80 00 0 086 </v>
      </c>
    </row>
    <row r="147" spans="1:34" ht="15" customHeight="1" x14ac:dyDescent="0.25">
      <c r="A147" s="86">
        <v>705041</v>
      </c>
      <c r="B147" s="86" t="s">
        <v>5823</v>
      </c>
      <c r="C147" s="86" t="s">
        <v>2746</v>
      </c>
      <c r="D147" s="86" t="s">
        <v>2746</v>
      </c>
      <c r="E147" s="86">
        <v>70515</v>
      </c>
      <c r="F147" s="86">
        <v>6336</v>
      </c>
      <c r="G147" s="86" t="s">
        <v>5290</v>
      </c>
      <c r="H147" s="86" t="s">
        <v>4066</v>
      </c>
      <c r="I147" s="86" t="s">
        <v>2576</v>
      </c>
      <c r="J147" s="86" t="s">
        <v>6406</v>
      </c>
      <c r="K147" s="86" t="s">
        <v>3906</v>
      </c>
      <c r="L147" s="86" t="s">
        <v>1</v>
      </c>
      <c r="M147" s="86" t="s">
        <v>5291</v>
      </c>
      <c r="N147" s="86" t="s">
        <v>5292</v>
      </c>
      <c r="O147" s="86" t="s">
        <v>5739</v>
      </c>
      <c r="P147" s="87">
        <v>36770</v>
      </c>
      <c r="Q147" s="87">
        <v>401768</v>
      </c>
      <c r="R147" s="86" t="s">
        <v>2416</v>
      </c>
      <c r="S147" s="86" t="s">
        <v>1822</v>
      </c>
      <c r="T147" s="86">
        <v>600417</v>
      </c>
      <c r="U147" s="86">
        <v>6336</v>
      </c>
      <c r="V147" s="86" t="s">
        <v>1213</v>
      </c>
      <c r="W147" s="86" t="s">
        <v>4066</v>
      </c>
      <c r="X147" s="86" t="s">
        <v>2576</v>
      </c>
      <c r="Y147" s="86" t="s">
        <v>7246</v>
      </c>
      <c r="Z147" s="86" t="s">
        <v>6407</v>
      </c>
      <c r="AB147" s="85" t="s">
        <v>5739</v>
      </c>
      <c r="AC147" s="85" t="str">
        <f t="shared" si="12"/>
        <v xml:space="preserve">    </v>
      </c>
      <c r="AD147" s="85" t="str">
        <f t="shared" si="13"/>
        <v/>
      </c>
      <c r="AE147" s="85" t="str">
        <f t="shared" si="14"/>
        <v/>
      </c>
      <c r="AF147" s="85" t="str">
        <f t="shared" si="15"/>
        <v/>
      </c>
      <c r="AG147" s="85" t="str">
        <f t="shared" si="16"/>
        <v/>
      </c>
      <c r="AH147" s="85" t="str">
        <f t="shared" si="17"/>
        <v xml:space="preserve">        </v>
      </c>
    </row>
    <row r="148" spans="1:34" ht="15" customHeight="1" x14ac:dyDescent="0.25">
      <c r="A148" s="86">
        <v>705048</v>
      </c>
      <c r="B148" s="86" t="s">
        <v>927</v>
      </c>
      <c r="C148" s="86" t="s">
        <v>1919</v>
      </c>
      <c r="D148" s="86" t="s">
        <v>1919</v>
      </c>
      <c r="E148" s="86">
        <v>70517</v>
      </c>
      <c r="F148" s="86">
        <v>6232</v>
      </c>
      <c r="G148" s="86" t="s">
        <v>1099</v>
      </c>
      <c r="H148" s="86" t="s">
        <v>5517</v>
      </c>
      <c r="I148" s="86" t="s">
        <v>5518</v>
      </c>
      <c r="J148" s="86" t="s">
        <v>6408</v>
      </c>
      <c r="K148" s="86" t="s">
        <v>3906</v>
      </c>
      <c r="L148" s="86" t="s">
        <v>3</v>
      </c>
      <c r="M148" s="86" t="s">
        <v>5519</v>
      </c>
      <c r="N148" s="86" t="s">
        <v>5520</v>
      </c>
      <c r="O148" s="86" t="s">
        <v>5921</v>
      </c>
      <c r="P148" s="87">
        <v>36770</v>
      </c>
      <c r="Q148" s="87">
        <v>401768</v>
      </c>
      <c r="R148" s="86" t="s">
        <v>2416</v>
      </c>
      <c r="S148" s="86" t="s">
        <v>389</v>
      </c>
      <c r="T148" s="86">
        <v>970517</v>
      </c>
      <c r="U148" s="86">
        <v>6232</v>
      </c>
      <c r="V148" s="86" t="s">
        <v>1099</v>
      </c>
      <c r="W148" s="86" t="s">
        <v>3140</v>
      </c>
      <c r="X148" s="86" t="s">
        <v>4040</v>
      </c>
      <c r="Y148" s="86" t="s">
        <v>390</v>
      </c>
      <c r="Z148" s="86" t="s">
        <v>6409</v>
      </c>
      <c r="AB148" s="85" t="s">
        <v>5921</v>
      </c>
      <c r="AC148" s="85" t="str">
        <f t="shared" si="12"/>
        <v>AT34</v>
      </c>
      <c r="AD148" s="85" t="str">
        <f t="shared" si="13"/>
        <v xml:space="preserve"> 362</v>
      </c>
      <c r="AE148" s="85" t="str">
        <f t="shared" si="14"/>
        <v>6 70</v>
      </c>
      <c r="AF148" s="85" t="str">
        <f t="shared" si="15"/>
        <v>00 0</v>
      </c>
      <c r="AG148" s="85" t="str">
        <f t="shared" si="16"/>
        <v xml:space="preserve">102 </v>
      </c>
      <c r="AH148" s="85" t="str">
        <f t="shared" si="17"/>
        <v xml:space="preserve">AT34  362 6 70 00 0 102 </v>
      </c>
    </row>
    <row r="149" spans="1:34" ht="15" customHeight="1" x14ac:dyDescent="0.25">
      <c r="A149" s="86">
        <v>705050</v>
      </c>
      <c r="B149" s="86" t="s">
        <v>5824</v>
      </c>
      <c r="C149" s="86" t="s">
        <v>1919</v>
      </c>
      <c r="D149" s="86" t="s">
        <v>1919</v>
      </c>
      <c r="E149" s="86">
        <v>70527</v>
      </c>
      <c r="F149" s="86">
        <v>6335</v>
      </c>
      <c r="G149" s="86" t="s">
        <v>4126</v>
      </c>
      <c r="H149" s="86" t="s">
        <v>4126</v>
      </c>
      <c r="I149" s="86" t="s">
        <v>2474</v>
      </c>
      <c r="J149" s="86" t="s">
        <v>6410</v>
      </c>
      <c r="K149" s="86" t="s">
        <v>3906</v>
      </c>
      <c r="L149" s="86" t="s">
        <v>1</v>
      </c>
      <c r="M149" s="86" t="s">
        <v>5922</v>
      </c>
      <c r="N149" s="86" t="s">
        <v>5923</v>
      </c>
      <c r="O149" s="86" t="s">
        <v>2035</v>
      </c>
      <c r="P149" s="87">
        <v>44440</v>
      </c>
      <c r="Q149" s="87">
        <v>401768</v>
      </c>
      <c r="R149" s="86" t="s">
        <v>2416</v>
      </c>
      <c r="S149" s="86" t="s">
        <v>1791</v>
      </c>
      <c r="T149" s="86">
        <v>406178</v>
      </c>
      <c r="U149" s="86">
        <v>6020</v>
      </c>
      <c r="V149" s="86" t="s">
        <v>1009</v>
      </c>
      <c r="W149" s="86" t="s">
        <v>3106</v>
      </c>
      <c r="X149" s="86" t="s">
        <v>3107</v>
      </c>
      <c r="Y149" s="86" t="s">
        <v>226</v>
      </c>
      <c r="Z149" s="86" t="s">
        <v>6320</v>
      </c>
      <c r="AB149" s="85" t="s">
        <v>2035</v>
      </c>
      <c r="AC149" s="85" t="str">
        <f t="shared" si="12"/>
        <v>AT63</v>
      </c>
      <c r="AD149" s="85" t="str">
        <f t="shared" si="13"/>
        <v xml:space="preserve"> 140</v>
      </c>
      <c r="AE149" s="85" t="str">
        <f t="shared" si="14"/>
        <v>0 06</v>
      </c>
      <c r="AF149" s="85" t="str">
        <f t="shared" si="15"/>
        <v>68 1</v>
      </c>
      <c r="AG149" s="85" t="str">
        <f t="shared" si="16"/>
        <v xml:space="preserve">002 </v>
      </c>
      <c r="AH149" s="85" t="str">
        <f t="shared" si="17"/>
        <v xml:space="preserve">AT63  140 0 06 68 1 002 </v>
      </c>
    </row>
    <row r="150" spans="1:34" ht="15" customHeight="1" x14ac:dyDescent="0.25">
      <c r="A150" s="86">
        <v>705053</v>
      </c>
      <c r="B150" s="86" t="s">
        <v>401</v>
      </c>
      <c r="C150" s="86" t="s">
        <v>1919</v>
      </c>
      <c r="D150" s="86" t="s">
        <v>1919</v>
      </c>
      <c r="E150" s="86">
        <v>70529</v>
      </c>
      <c r="F150" s="86">
        <v>6344</v>
      </c>
      <c r="G150" s="86" t="s">
        <v>1103</v>
      </c>
      <c r="H150" s="86" t="s">
        <v>4157</v>
      </c>
      <c r="I150" s="86" t="s">
        <v>2588</v>
      </c>
      <c r="J150" s="86" t="s">
        <v>6411</v>
      </c>
      <c r="K150" s="86" t="s">
        <v>3906</v>
      </c>
      <c r="L150" s="86" t="s">
        <v>1</v>
      </c>
      <c r="M150" s="86" t="s">
        <v>4158</v>
      </c>
      <c r="N150" s="86" t="s">
        <v>4159</v>
      </c>
      <c r="O150" s="86" t="s">
        <v>2195</v>
      </c>
      <c r="P150" s="87">
        <v>36770</v>
      </c>
      <c r="Q150" s="87">
        <v>401768</v>
      </c>
      <c r="R150" s="86" t="s">
        <v>2416</v>
      </c>
      <c r="S150" s="86" t="s">
        <v>1825</v>
      </c>
      <c r="T150" s="86">
        <v>404955</v>
      </c>
      <c r="U150" s="86">
        <v>6344</v>
      </c>
      <c r="V150" s="86" t="s">
        <v>4161</v>
      </c>
      <c r="W150" s="86" t="s">
        <v>4162</v>
      </c>
      <c r="X150" s="86" t="s">
        <v>2617</v>
      </c>
      <c r="Y150" s="86" t="s">
        <v>1415</v>
      </c>
      <c r="Z150" s="86" t="s">
        <v>6412</v>
      </c>
      <c r="AB150" s="85" t="s">
        <v>2195</v>
      </c>
      <c r="AC150" s="85" t="str">
        <f t="shared" si="12"/>
        <v>AT69</v>
      </c>
      <c r="AD150" s="85" t="str">
        <f t="shared" si="13"/>
        <v xml:space="preserve"> 205</v>
      </c>
      <c r="AE150" s="85" t="str">
        <f t="shared" si="14"/>
        <v>0 60</v>
      </c>
      <c r="AF150" s="85" t="str">
        <f t="shared" si="15"/>
        <v>77 0</v>
      </c>
      <c r="AG150" s="85" t="str">
        <f t="shared" si="16"/>
        <v xml:space="preserve">010 </v>
      </c>
      <c r="AH150" s="85" t="str">
        <f t="shared" si="17"/>
        <v xml:space="preserve">AT69  205 0 60 77 0 010 </v>
      </c>
    </row>
    <row r="151" spans="1:34" ht="15" customHeight="1" x14ac:dyDescent="0.25">
      <c r="A151" s="86">
        <v>707003</v>
      </c>
      <c r="B151" s="86" t="s">
        <v>5841</v>
      </c>
      <c r="C151" s="86" t="s">
        <v>2708</v>
      </c>
      <c r="D151" s="86" t="s">
        <v>2708</v>
      </c>
      <c r="E151" s="86">
        <v>70716</v>
      </c>
      <c r="F151" s="86">
        <v>9900</v>
      </c>
      <c r="G151" s="86" t="s">
        <v>1134</v>
      </c>
      <c r="H151" s="86" t="s">
        <v>5209</v>
      </c>
      <c r="I151" s="86" t="s">
        <v>2428</v>
      </c>
      <c r="J151" s="86" t="s">
        <v>6413</v>
      </c>
      <c r="K151" s="86" t="s">
        <v>4428</v>
      </c>
      <c r="L151" s="86" t="s">
        <v>1</v>
      </c>
      <c r="M151" s="86" t="s">
        <v>5216</v>
      </c>
      <c r="N151" s="86" t="s">
        <v>5217</v>
      </c>
      <c r="O151" s="86" t="s">
        <v>5739</v>
      </c>
      <c r="P151" s="87">
        <v>36770</v>
      </c>
      <c r="Q151" s="87">
        <v>401768</v>
      </c>
      <c r="R151" s="86" t="s">
        <v>2416</v>
      </c>
      <c r="S151" s="86" t="s">
        <v>575</v>
      </c>
      <c r="T151" s="86">
        <v>400502</v>
      </c>
      <c r="U151" s="86">
        <v>9900</v>
      </c>
      <c r="V151" s="86" t="s">
        <v>1134</v>
      </c>
      <c r="W151" s="86" t="s">
        <v>5209</v>
      </c>
      <c r="X151" s="86" t="s">
        <v>2428</v>
      </c>
      <c r="Y151" s="86" t="s">
        <v>576</v>
      </c>
      <c r="Z151" s="86" t="s">
        <v>6413</v>
      </c>
      <c r="AB151" s="85" t="s">
        <v>5739</v>
      </c>
      <c r="AC151" s="85" t="str">
        <f t="shared" si="12"/>
        <v xml:space="preserve">    </v>
      </c>
      <c r="AD151" s="85" t="str">
        <f t="shared" si="13"/>
        <v/>
      </c>
      <c r="AE151" s="85" t="str">
        <f t="shared" si="14"/>
        <v/>
      </c>
      <c r="AF151" s="85" t="str">
        <f t="shared" si="15"/>
        <v/>
      </c>
      <c r="AG151" s="85" t="str">
        <f t="shared" si="16"/>
        <v/>
      </c>
      <c r="AH151" s="85" t="str">
        <f t="shared" si="17"/>
        <v xml:space="preserve">        </v>
      </c>
    </row>
    <row r="152" spans="1:34" ht="15" customHeight="1" x14ac:dyDescent="0.25">
      <c r="A152" s="86">
        <v>703095</v>
      </c>
      <c r="B152" s="86" t="s">
        <v>181</v>
      </c>
      <c r="C152" s="86" t="s">
        <v>1919</v>
      </c>
      <c r="D152" s="86" t="s">
        <v>1919</v>
      </c>
      <c r="E152" s="86">
        <v>70343</v>
      </c>
      <c r="F152" s="86">
        <v>6179</v>
      </c>
      <c r="G152" s="86" t="s">
        <v>1052</v>
      </c>
      <c r="H152" s="86" t="s">
        <v>3088</v>
      </c>
      <c r="I152" s="86" t="s">
        <v>2488</v>
      </c>
      <c r="J152" s="86" t="s">
        <v>6414</v>
      </c>
      <c r="K152" s="86" t="s">
        <v>3166</v>
      </c>
      <c r="L152" s="86" t="s">
        <v>3</v>
      </c>
      <c r="M152" s="86" t="s">
        <v>3491</v>
      </c>
      <c r="N152" s="86" t="s">
        <v>3492</v>
      </c>
      <c r="O152" s="86" t="s">
        <v>5924</v>
      </c>
      <c r="P152" s="87">
        <v>36770</v>
      </c>
      <c r="Q152" s="87">
        <v>401768</v>
      </c>
      <c r="R152" s="86" t="s">
        <v>2416</v>
      </c>
      <c r="S152" s="86" t="s">
        <v>182</v>
      </c>
      <c r="T152" s="86">
        <v>970343</v>
      </c>
      <c r="U152" s="86">
        <v>6179</v>
      </c>
      <c r="V152" s="86" t="s">
        <v>1052</v>
      </c>
      <c r="W152" s="86" t="s">
        <v>3373</v>
      </c>
      <c r="X152" s="86" t="s">
        <v>2949</v>
      </c>
      <c r="Y152" s="86" t="s">
        <v>184</v>
      </c>
      <c r="Z152" s="86" t="s">
        <v>6415</v>
      </c>
      <c r="AB152" s="85" t="s">
        <v>5924</v>
      </c>
      <c r="AC152" s="85" t="str">
        <f t="shared" si="12"/>
        <v>AT73</v>
      </c>
      <c r="AD152" s="85" t="str">
        <f t="shared" si="13"/>
        <v xml:space="preserve"> 363</v>
      </c>
      <c r="AE152" s="85" t="str">
        <f t="shared" si="14"/>
        <v>3 60</v>
      </c>
      <c r="AF152" s="85" t="str">
        <f t="shared" si="15"/>
        <v>00 0</v>
      </c>
      <c r="AG152" s="85" t="str">
        <f t="shared" si="16"/>
        <v xml:space="preserve">181 </v>
      </c>
      <c r="AH152" s="85" t="str">
        <f t="shared" si="17"/>
        <v xml:space="preserve">AT73  363 3 60 00 0 181 </v>
      </c>
    </row>
    <row r="153" spans="1:34" ht="15" customHeight="1" x14ac:dyDescent="0.25">
      <c r="A153" s="86">
        <v>705042</v>
      </c>
      <c r="B153" s="86" t="s">
        <v>1480</v>
      </c>
      <c r="C153" s="86" t="s">
        <v>1919</v>
      </c>
      <c r="D153" s="86" t="s">
        <v>1919</v>
      </c>
      <c r="E153" s="86">
        <v>70518</v>
      </c>
      <c r="F153" s="86">
        <v>6342</v>
      </c>
      <c r="G153" s="86" t="s">
        <v>1087</v>
      </c>
      <c r="H153" s="86" t="s">
        <v>4086</v>
      </c>
      <c r="I153" s="86" t="s">
        <v>2727</v>
      </c>
      <c r="J153" s="86" t="s">
        <v>6416</v>
      </c>
      <c r="K153" s="86" t="s">
        <v>3906</v>
      </c>
      <c r="L153" s="86" t="s">
        <v>1</v>
      </c>
      <c r="M153" s="86" t="s">
        <v>4087</v>
      </c>
      <c r="N153" s="86"/>
      <c r="O153" s="86" t="s">
        <v>2178</v>
      </c>
      <c r="P153" s="87">
        <v>36770</v>
      </c>
      <c r="Q153" s="87">
        <v>401768</v>
      </c>
      <c r="R153" s="86" t="s">
        <v>2416</v>
      </c>
      <c r="S153" s="86" t="s">
        <v>1815</v>
      </c>
      <c r="T153" s="86">
        <v>404128</v>
      </c>
      <c r="U153" s="86">
        <v>6341</v>
      </c>
      <c r="V153" s="86" t="s">
        <v>1090</v>
      </c>
      <c r="W153" s="86" t="s">
        <v>3948</v>
      </c>
      <c r="X153" s="86" t="s">
        <v>3899</v>
      </c>
      <c r="Y153" s="86" t="s">
        <v>347</v>
      </c>
      <c r="Z153" s="86" t="s">
        <v>6396</v>
      </c>
      <c r="AB153" s="85" t="s">
        <v>2178</v>
      </c>
      <c r="AC153" s="85" t="str">
        <f t="shared" si="12"/>
        <v>AT12</v>
      </c>
      <c r="AD153" s="85" t="str">
        <f t="shared" si="13"/>
        <v xml:space="preserve"> 205</v>
      </c>
      <c r="AE153" s="85" t="str">
        <f t="shared" si="14"/>
        <v>0 60</v>
      </c>
      <c r="AF153" s="85" t="str">
        <f t="shared" si="15"/>
        <v>77 0</v>
      </c>
      <c r="AG153" s="85" t="str">
        <f t="shared" si="16"/>
        <v xml:space="preserve">003 </v>
      </c>
      <c r="AH153" s="85" t="str">
        <f t="shared" si="17"/>
        <v xml:space="preserve">AT12  205 0 60 77 0 003 </v>
      </c>
    </row>
    <row r="154" spans="1:34" ht="15" customHeight="1" x14ac:dyDescent="0.25">
      <c r="A154" s="86">
        <v>705043</v>
      </c>
      <c r="B154" s="86" t="s">
        <v>1643</v>
      </c>
      <c r="C154" s="86" t="s">
        <v>1919</v>
      </c>
      <c r="D154" s="86" t="s">
        <v>1919</v>
      </c>
      <c r="E154" s="86">
        <v>70513</v>
      </c>
      <c r="F154" s="86">
        <v>6330</v>
      </c>
      <c r="G154" s="86" t="s">
        <v>1096</v>
      </c>
      <c r="H154" s="86" t="s">
        <v>4044</v>
      </c>
      <c r="I154" s="86" t="s">
        <v>2727</v>
      </c>
      <c r="J154" s="86" t="s">
        <v>6417</v>
      </c>
      <c r="K154" s="86" t="s">
        <v>3906</v>
      </c>
      <c r="L154" s="86" t="s">
        <v>1</v>
      </c>
      <c r="M154" s="86" t="s">
        <v>4045</v>
      </c>
      <c r="N154" s="86" t="s">
        <v>4046</v>
      </c>
      <c r="O154" s="86" t="s">
        <v>7247</v>
      </c>
      <c r="P154" s="87">
        <v>36770</v>
      </c>
      <c r="Q154" s="87">
        <v>401768</v>
      </c>
      <c r="R154" s="86" t="s">
        <v>2416</v>
      </c>
      <c r="S154" s="86" t="s">
        <v>387</v>
      </c>
      <c r="T154" s="86">
        <v>400410</v>
      </c>
      <c r="U154" s="86">
        <v>6330</v>
      </c>
      <c r="V154" s="86" t="s">
        <v>1096</v>
      </c>
      <c r="W154" s="86" t="s">
        <v>5925</v>
      </c>
      <c r="X154" s="86" t="s">
        <v>4483</v>
      </c>
      <c r="Y154" s="86" t="s">
        <v>1384</v>
      </c>
      <c r="Z154" s="86" t="s">
        <v>6418</v>
      </c>
      <c r="AB154" s="85" t="s">
        <v>7247</v>
      </c>
      <c r="AC154" s="85" t="str">
        <f t="shared" si="12"/>
        <v>AT72</v>
      </c>
      <c r="AD154" s="85" t="str">
        <f t="shared" si="13"/>
        <v xml:space="preserve"> 205</v>
      </c>
      <c r="AE154" s="85" t="str">
        <f t="shared" si="14"/>
        <v>0 60</v>
      </c>
      <c r="AF154" s="85" t="str">
        <f t="shared" si="15"/>
        <v>00 0</v>
      </c>
      <c r="AG154" s="85" t="str">
        <f t="shared" si="16"/>
        <v xml:space="preserve">002 </v>
      </c>
      <c r="AH154" s="85" t="str">
        <f t="shared" si="17"/>
        <v xml:space="preserve">AT72  205 0 60 00 0 002 </v>
      </c>
    </row>
    <row r="155" spans="1:34" ht="15" customHeight="1" x14ac:dyDescent="0.25">
      <c r="A155" s="86">
        <v>705045</v>
      </c>
      <c r="B155" s="86" t="s">
        <v>397</v>
      </c>
      <c r="C155" s="86" t="s">
        <v>1919</v>
      </c>
      <c r="D155" s="86" t="s">
        <v>1919</v>
      </c>
      <c r="E155" s="86">
        <v>70526</v>
      </c>
      <c r="F155" s="86">
        <v>6306</v>
      </c>
      <c r="G155" s="86" t="s">
        <v>1097</v>
      </c>
      <c r="H155" s="86" t="s">
        <v>3140</v>
      </c>
      <c r="I155" s="86" t="s">
        <v>3899</v>
      </c>
      <c r="J155" s="86" t="s">
        <v>6419</v>
      </c>
      <c r="K155" s="86" t="s">
        <v>3906</v>
      </c>
      <c r="L155" s="86" t="s">
        <v>1</v>
      </c>
      <c r="M155" s="86" t="s">
        <v>4173</v>
      </c>
      <c r="N155" s="86" t="s">
        <v>4174</v>
      </c>
      <c r="O155" s="86" t="s">
        <v>2190</v>
      </c>
      <c r="P155" s="87">
        <v>36770</v>
      </c>
      <c r="Q155" s="87">
        <v>401768</v>
      </c>
      <c r="R155" s="86" t="s">
        <v>2416</v>
      </c>
      <c r="S155" s="86" t="s">
        <v>1803</v>
      </c>
      <c r="T155" s="86">
        <v>401239</v>
      </c>
      <c r="U155" s="86">
        <v>6352</v>
      </c>
      <c r="V155" s="86" t="s">
        <v>1095</v>
      </c>
      <c r="W155" s="86" t="s">
        <v>3140</v>
      </c>
      <c r="X155" s="86" t="s">
        <v>2492</v>
      </c>
      <c r="Y155" s="86" t="s">
        <v>3769</v>
      </c>
      <c r="Z155" s="86" t="s">
        <v>6335</v>
      </c>
      <c r="AB155" s="85" t="s">
        <v>2190</v>
      </c>
      <c r="AC155" s="85" t="str">
        <f t="shared" si="12"/>
        <v>AT56</v>
      </c>
      <c r="AD155" s="85" t="str">
        <f t="shared" si="13"/>
        <v xml:space="preserve"> 205</v>
      </c>
      <c r="AE155" s="85" t="str">
        <f t="shared" si="14"/>
        <v>0 60</v>
      </c>
      <c r="AF155" s="85" t="str">
        <f t="shared" si="15"/>
        <v>04 0</v>
      </c>
      <c r="AG155" s="85" t="str">
        <f t="shared" si="16"/>
        <v xml:space="preserve">000 </v>
      </c>
      <c r="AH155" s="85" t="str">
        <f t="shared" si="17"/>
        <v xml:space="preserve">AT56  205 0 60 04 0 000 </v>
      </c>
    </row>
    <row r="156" spans="1:34" ht="15" customHeight="1" x14ac:dyDescent="0.25">
      <c r="A156" s="86">
        <v>705047</v>
      </c>
      <c r="B156" s="86" t="s">
        <v>939</v>
      </c>
      <c r="C156" s="86" t="s">
        <v>1920</v>
      </c>
      <c r="D156" s="86" t="s">
        <v>1920</v>
      </c>
      <c r="E156" s="86">
        <v>70513</v>
      </c>
      <c r="F156" s="86">
        <v>6330</v>
      </c>
      <c r="G156" s="86" t="s">
        <v>3999</v>
      </c>
      <c r="H156" s="86" t="s">
        <v>4000</v>
      </c>
      <c r="I156" s="86" t="s">
        <v>2580</v>
      </c>
      <c r="J156" s="86" t="s">
        <v>6420</v>
      </c>
      <c r="K156" s="86" t="s">
        <v>3906</v>
      </c>
      <c r="L156" s="86" t="s">
        <v>1</v>
      </c>
      <c r="M156" s="86" t="s">
        <v>4001</v>
      </c>
      <c r="N156" s="86" t="s">
        <v>4002</v>
      </c>
      <c r="O156" s="86" t="s">
        <v>2187</v>
      </c>
      <c r="P156" s="87">
        <v>36770</v>
      </c>
      <c r="Q156" s="87">
        <v>401768</v>
      </c>
      <c r="R156" s="86" t="s">
        <v>2416</v>
      </c>
      <c r="S156" s="86" t="s">
        <v>1445</v>
      </c>
      <c r="T156" s="86">
        <v>600257</v>
      </c>
      <c r="U156" s="86">
        <v>6330</v>
      </c>
      <c r="V156" s="86" t="s">
        <v>1096</v>
      </c>
      <c r="W156" s="86" t="s">
        <v>4004</v>
      </c>
      <c r="X156" s="86" t="s">
        <v>4005</v>
      </c>
      <c r="Y156" s="86" t="s">
        <v>913</v>
      </c>
      <c r="Z156" s="86" t="s">
        <v>6342</v>
      </c>
      <c r="AB156" s="85" t="s">
        <v>2187</v>
      </c>
      <c r="AC156" s="85" t="str">
        <f t="shared" si="12"/>
        <v>AT93</v>
      </c>
      <c r="AD156" s="85" t="str">
        <f t="shared" si="13"/>
        <v xml:space="preserve"> 205</v>
      </c>
      <c r="AE156" s="85" t="str">
        <f t="shared" si="14"/>
        <v>0 60</v>
      </c>
      <c r="AF156" s="85" t="str">
        <f t="shared" si="15"/>
        <v>00 0</v>
      </c>
      <c r="AG156" s="85" t="str">
        <f t="shared" si="16"/>
        <v xml:space="preserve">002 </v>
      </c>
      <c r="AH156" s="85" t="str">
        <f t="shared" si="17"/>
        <v xml:space="preserve">AT93  205 0 60 00 0 002 </v>
      </c>
    </row>
    <row r="157" spans="1:34" ht="15" customHeight="1" x14ac:dyDescent="0.25">
      <c r="A157" s="86">
        <v>705052</v>
      </c>
      <c r="B157" s="86" t="s">
        <v>5825</v>
      </c>
      <c r="C157" s="86" t="s">
        <v>1919</v>
      </c>
      <c r="D157" s="86" t="s">
        <v>1919</v>
      </c>
      <c r="E157" s="86">
        <v>70510</v>
      </c>
      <c r="F157" s="86">
        <v>6343</v>
      </c>
      <c r="G157" s="86" t="s">
        <v>4010</v>
      </c>
      <c r="H157" s="86" t="s">
        <v>4011</v>
      </c>
      <c r="I157" s="86" t="s">
        <v>2647</v>
      </c>
      <c r="J157" s="86" t="s">
        <v>6421</v>
      </c>
      <c r="K157" s="86" t="s">
        <v>3906</v>
      </c>
      <c r="L157" s="86" t="s">
        <v>1</v>
      </c>
      <c r="M157" s="86" t="s">
        <v>4012</v>
      </c>
      <c r="N157" s="86" t="s">
        <v>4013</v>
      </c>
      <c r="O157" s="86" t="s">
        <v>2194</v>
      </c>
      <c r="P157" s="87">
        <v>36770</v>
      </c>
      <c r="Q157" s="87">
        <v>401768</v>
      </c>
      <c r="R157" s="86" t="s">
        <v>2416</v>
      </c>
      <c r="S157" s="86" t="s">
        <v>1824</v>
      </c>
      <c r="T157" s="86">
        <v>405131</v>
      </c>
      <c r="U157" s="86">
        <v>6343</v>
      </c>
      <c r="V157" s="86" t="s">
        <v>4010</v>
      </c>
      <c r="W157" s="86" t="s">
        <v>4011</v>
      </c>
      <c r="X157" s="86" t="s">
        <v>2647</v>
      </c>
      <c r="Y157" s="86" t="s">
        <v>367</v>
      </c>
      <c r="Z157" s="86" t="s">
        <v>6421</v>
      </c>
      <c r="AB157" s="85" t="s">
        <v>2194</v>
      </c>
      <c r="AC157" s="85" t="str">
        <f t="shared" si="12"/>
        <v>AT12</v>
      </c>
      <c r="AD157" s="85" t="str">
        <f t="shared" si="13"/>
        <v xml:space="preserve"> 362</v>
      </c>
      <c r="AE157" s="85" t="str">
        <f t="shared" si="14"/>
        <v>2 30</v>
      </c>
      <c r="AF157" s="85" t="str">
        <f t="shared" si="15"/>
        <v>00 0</v>
      </c>
      <c r="AG157" s="85" t="str">
        <f t="shared" si="16"/>
        <v xml:space="preserve">003 </v>
      </c>
      <c r="AH157" s="85" t="str">
        <f t="shared" si="17"/>
        <v xml:space="preserve">AT12  362 2 30 00 0 003 </v>
      </c>
    </row>
    <row r="158" spans="1:34" ht="15" customHeight="1" x14ac:dyDescent="0.25">
      <c r="A158" s="86">
        <v>705054</v>
      </c>
      <c r="B158" s="86" t="s">
        <v>411</v>
      </c>
      <c r="C158" s="86" t="s">
        <v>1920</v>
      </c>
      <c r="D158" s="86" t="s">
        <v>1920</v>
      </c>
      <c r="E158" s="86">
        <v>70513</v>
      </c>
      <c r="F158" s="86">
        <v>6330</v>
      </c>
      <c r="G158" s="86" t="s">
        <v>1096</v>
      </c>
      <c r="H158" s="86" t="s">
        <v>5430</v>
      </c>
      <c r="I158" s="86" t="s">
        <v>2609</v>
      </c>
      <c r="J158" s="86" t="s">
        <v>6422</v>
      </c>
      <c r="K158" s="86" t="s">
        <v>3906</v>
      </c>
      <c r="L158" s="86" t="s">
        <v>1</v>
      </c>
      <c r="M158" s="86" t="s">
        <v>5431</v>
      </c>
      <c r="N158" s="86" t="s">
        <v>5432</v>
      </c>
      <c r="O158" s="86" t="s">
        <v>2196</v>
      </c>
      <c r="P158" s="87">
        <v>36770</v>
      </c>
      <c r="Q158" s="87">
        <v>401768</v>
      </c>
      <c r="R158" s="86" t="s">
        <v>2416</v>
      </c>
      <c r="S158" s="86" t="s">
        <v>1957</v>
      </c>
      <c r="T158" s="86">
        <v>404818</v>
      </c>
      <c r="U158" s="86">
        <v>6330</v>
      </c>
      <c r="V158" s="86" t="s">
        <v>1096</v>
      </c>
      <c r="W158" s="86" t="s">
        <v>5430</v>
      </c>
      <c r="X158" s="86" t="s">
        <v>2609</v>
      </c>
      <c r="Y158" s="86" t="s">
        <v>410</v>
      </c>
      <c r="Z158" s="86" t="s">
        <v>6422</v>
      </c>
      <c r="AB158" s="85" t="s">
        <v>2196</v>
      </c>
      <c r="AC158" s="85" t="str">
        <f t="shared" si="12"/>
        <v>AT77</v>
      </c>
      <c r="AD158" s="85" t="str">
        <f t="shared" si="13"/>
        <v xml:space="preserve"> 205</v>
      </c>
      <c r="AE158" s="85" t="str">
        <f t="shared" si="14"/>
        <v>0 60</v>
      </c>
      <c r="AF158" s="85" t="str">
        <f t="shared" si="15"/>
        <v>77 0</v>
      </c>
      <c r="AG158" s="85" t="str">
        <f t="shared" si="16"/>
        <v xml:space="preserve">001 </v>
      </c>
      <c r="AH158" s="85" t="str">
        <f t="shared" si="17"/>
        <v xml:space="preserve">AT77  205 0 60 77 0 001 </v>
      </c>
    </row>
    <row r="159" spans="1:34" ht="15" customHeight="1" x14ac:dyDescent="0.25">
      <c r="A159" s="86">
        <v>705055</v>
      </c>
      <c r="B159" s="86" t="s">
        <v>409</v>
      </c>
      <c r="C159" s="86" t="s">
        <v>1919</v>
      </c>
      <c r="D159" s="86" t="s">
        <v>1919</v>
      </c>
      <c r="E159" s="86">
        <v>70513</v>
      </c>
      <c r="F159" s="86">
        <v>6330</v>
      </c>
      <c r="G159" s="86" t="s">
        <v>1096</v>
      </c>
      <c r="H159" s="86" t="s">
        <v>5430</v>
      </c>
      <c r="I159" s="86" t="s">
        <v>2609</v>
      </c>
      <c r="J159" s="86" t="s">
        <v>6422</v>
      </c>
      <c r="K159" s="86" t="s">
        <v>3906</v>
      </c>
      <c r="L159" s="86" t="s">
        <v>1</v>
      </c>
      <c r="M159" s="86" t="s">
        <v>5434</v>
      </c>
      <c r="N159" s="86" t="s">
        <v>5432</v>
      </c>
      <c r="O159" s="86" t="s">
        <v>2196</v>
      </c>
      <c r="P159" s="87">
        <v>36770</v>
      </c>
      <c r="Q159" s="87">
        <v>401768</v>
      </c>
      <c r="R159" s="86" t="s">
        <v>2416</v>
      </c>
      <c r="S159" s="86" t="s">
        <v>1957</v>
      </c>
      <c r="T159" s="86">
        <v>404818</v>
      </c>
      <c r="U159" s="86">
        <v>6330</v>
      </c>
      <c r="V159" s="86" t="s">
        <v>1096</v>
      </c>
      <c r="W159" s="86" t="s">
        <v>5430</v>
      </c>
      <c r="X159" s="86" t="s">
        <v>2609</v>
      </c>
      <c r="Y159" s="86" t="s">
        <v>410</v>
      </c>
      <c r="Z159" s="86" t="s">
        <v>6422</v>
      </c>
      <c r="AB159" s="85" t="s">
        <v>2196</v>
      </c>
      <c r="AC159" s="85" t="str">
        <f t="shared" si="12"/>
        <v>AT77</v>
      </c>
      <c r="AD159" s="85" t="str">
        <f t="shared" si="13"/>
        <v xml:space="preserve"> 205</v>
      </c>
      <c r="AE159" s="85" t="str">
        <f t="shared" si="14"/>
        <v>0 60</v>
      </c>
      <c r="AF159" s="85" t="str">
        <f t="shared" si="15"/>
        <v>77 0</v>
      </c>
      <c r="AG159" s="85" t="str">
        <f t="shared" si="16"/>
        <v xml:space="preserve">001 </v>
      </c>
      <c r="AH159" s="85" t="str">
        <f t="shared" si="17"/>
        <v xml:space="preserve">AT77  205 0 60 77 0 001 </v>
      </c>
    </row>
    <row r="160" spans="1:34" ht="15" customHeight="1" x14ac:dyDescent="0.25">
      <c r="A160" s="86">
        <v>705057</v>
      </c>
      <c r="B160" s="86" t="s">
        <v>1385</v>
      </c>
      <c r="C160" s="86" t="s">
        <v>1919</v>
      </c>
      <c r="D160" s="86" t="s">
        <v>1919</v>
      </c>
      <c r="E160" s="86">
        <v>70511</v>
      </c>
      <c r="F160" s="86">
        <v>6322</v>
      </c>
      <c r="G160" s="86" t="s">
        <v>1094</v>
      </c>
      <c r="H160" s="86" t="s">
        <v>3939</v>
      </c>
      <c r="I160" s="86" t="s">
        <v>2644</v>
      </c>
      <c r="J160" s="86" t="s">
        <v>6423</v>
      </c>
      <c r="K160" s="86" t="s">
        <v>3906</v>
      </c>
      <c r="L160" s="86" t="s">
        <v>1</v>
      </c>
      <c r="M160" s="86" t="s">
        <v>5247</v>
      </c>
      <c r="N160" s="86" t="s">
        <v>5248</v>
      </c>
      <c r="O160" s="86" t="s">
        <v>2198</v>
      </c>
      <c r="P160" s="87">
        <v>36770</v>
      </c>
      <c r="Q160" s="87">
        <v>401768</v>
      </c>
      <c r="R160" s="86" t="s">
        <v>2416</v>
      </c>
      <c r="S160" s="86" t="s">
        <v>5926</v>
      </c>
      <c r="T160" s="86">
        <v>400996</v>
      </c>
      <c r="U160" s="86">
        <v>6322</v>
      </c>
      <c r="V160" s="86" t="s">
        <v>1094</v>
      </c>
      <c r="W160" s="86" t="s">
        <v>3939</v>
      </c>
      <c r="X160" s="86" t="s">
        <v>2588</v>
      </c>
      <c r="Y160" s="86" t="s">
        <v>332</v>
      </c>
      <c r="Z160" s="86" t="s">
        <v>6424</v>
      </c>
      <c r="AB160" s="85" t="s">
        <v>2198</v>
      </c>
      <c r="AC160" s="85" t="str">
        <f t="shared" si="12"/>
        <v>AT51</v>
      </c>
      <c r="AD160" s="85" t="str">
        <f t="shared" si="13"/>
        <v xml:space="preserve"> 205</v>
      </c>
      <c r="AE160" s="85" t="str">
        <f t="shared" si="14"/>
        <v>0 60</v>
      </c>
      <c r="AF160" s="85" t="str">
        <f t="shared" si="15"/>
        <v>77 0</v>
      </c>
      <c r="AG160" s="85" t="str">
        <f t="shared" si="16"/>
        <v xml:space="preserve">008 </v>
      </c>
      <c r="AH160" s="85" t="str">
        <f t="shared" si="17"/>
        <v xml:space="preserve">AT51  205 0 60 77 0 008 </v>
      </c>
    </row>
    <row r="161" spans="1:34" ht="15" customHeight="1" x14ac:dyDescent="0.25">
      <c r="A161" s="86">
        <v>705060</v>
      </c>
      <c r="B161" s="86" t="s">
        <v>1490</v>
      </c>
      <c r="C161" s="86" t="s">
        <v>1922</v>
      </c>
      <c r="D161" s="86" t="s">
        <v>1922</v>
      </c>
      <c r="E161" s="86">
        <v>70513</v>
      </c>
      <c r="F161" s="86">
        <v>6330</v>
      </c>
      <c r="G161" s="86" t="s">
        <v>1096</v>
      </c>
      <c r="H161" s="86" t="s">
        <v>4004</v>
      </c>
      <c r="I161" s="86" t="s">
        <v>3623</v>
      </c>
      <c r="J161" s="86" t="s">
        <v>6397</v>
      </c>
      <c r="K161" s="86" t="s">
        <v>3906</v>
      </c>
      <c r="L161" s="86" t="s">
        <v>1</v>
      </c>
      <c r="M161" s="86" t="s">
        <v>5454</v>
      </c>
      <c r="N161" s="86" t="s">
        <v>4153</v>
      </c>
      <c r="O161" s="86" t="s">
        <v>2187</v>
      </c>
      <c r="P161" s="87">
        <v>36770</v>
      </c>
      <c r="Q161" s="87">
        <v>401768</v>
      </c>
      <c r="R161" s="86" t="s">
        <v>2416</v>
      </c>
      <c r="S161" s="86" t="s">
        <v>1445</v>
      </c>
      <c r="T161" s="86">
        <v>600257</v>
      </c>
      <c r="U161" s="86">
        <v>6330</v>
      </c>
      <c r="V161" s="86" t="s">
        <v>1096</v>
      </c>
      <c r="W161" s="86" t="s">
        <v>4004</v>
      </c>
      <c r="X161" s="86" t="s">
        <v>4005</v>
      </c>
      <c r="Y161" s="86" t="s">
        <v>913</v>
      </c>
      <c r="Z161" s="86" t="s">
        <v>6342</v>
      </c>
      <c r="AB161" s="85" t="s">
        <v>2187</v>
      </c>
      <c r="AC161" s="85" t="str">
        <f t="shared" si="12"/>
        <v>AT93</v>
      </c>
      <c r="AD161" s="85" t="str">
        <f t="shared" si="13"/>
        <v xml:space="preserve"> 205</v>
      </c>
      <c r="AE161" s="85" t="str">
        <f t="shared" si="14"/>
        <v>0 60</v>
      </c>
      <c r="AF161" s="85" t="str">
        <f t="shared" si="15"/>
        <v>00 0</v>
      </c>
      <c r="AG161" s="85" t="str">
        <f t="shared" si="16"/>
        <v xml:space="preserve">002 </v>
      </c>
      <c r="AH161" s="85" t="str">
        <f t="shared" si="17"/>
        <v xml:space="preserve">AT93  205 0 60 00 0 002 </v>
      </c>
    </row>
    <row r="162" spans="1:34" ht="15" customHeight="1" x14ac:dyDescent="0.25">
      <c r="A162" s="86">
        <v>705058</v>
      </c>
      <c r="B162" s="86" t="s">
        <v>7248</v>
      </c>
      <c r="C162" s="86" t="s">
        <v>1919</v>
      </c>
      <c r="D162" s="86" t="s">
        <v>7226</v>
      </c>
      <c r="E162" s="86">
        <v>70514</v>
      </c>
      <c r="F162" s="86">
        <v>6250</v>
      </c>
      <c r="G162" s="86" t="s">
        <v>1086</v>
      </c>
      <c r="H162" s="86" t="s">
        <v>4067</v>
      </c>
      <c r="I162" s="86" t="s">
        <v>2617</v>
      </c>
      <c r="J162" s="86" t="s">
        <v>6425</v>
      </c>
      <c r="K162" s="86" t="s">
        <v>3906</v>
      </c>
      <c r="L162" s="86" t="s">
        <v>1</v>
      </c>
      <c r="M162" s="86" t="s">
        <v>7249</v>
      </c>
      <c r="N162" s="86" t="s">
        <v>5927</v>
      </c>
      <c r="O162" s="86" t="s">
        <v>2173</v>
      </c>
      <c r="P162" s="87">
        <v>36770</v>
      </c>
      <c r="Q162" s="87">
        <v>401768</v>
      </c>
      <c r="R162" s="86" t="s">
        <v>2416</v>
      </c>
      <c r="S162" s="86" t="s">
        <v>931</v>
      </c>
      <c r="T162" s="86">
        <v>400018</v>
      </c>
      <c r="U162" s="86">
        <v>6250</v>
      </c>
      <c r="V162" s="86" t="s">
        <v>1086</v>
      </c>
      <c r="W162" s="86" t="s">
        <v>4033</v>
      </c>
      <c r="X162" s="86" t="s">
        <v>2435</v>
      </c>
      <c r="Y162" s="86" t="s">
        <v>378</v>
      </c>
      <c r="Z162" s="86" t="s">
        <v>6426</v>
      </c>
      <c r="AB162" s="85" t="s">
        <v>2173</v>
      </c>
      <c r="AC162" s="85" t="str">
        <f t="shared" si="12"/>
        <v>AT84</v>
      </c>
      <c r="AD162" s="85" t="str">
        <f t="shared" si="13"/>
        <v xml:space="preserve"> 362</v>
      </c>
      <c r="AE162" s="85" t="str">
        <f t="shared" si="14"/>
        <v>6 70</v>
      </c>
      <c r="AF162" s="85" t="str">
        <f t="shared" si="15"/>
        <v>00 0</v>
      </c>
      <c r="AG162" s="85" t="str">
        <f t="shared" si="16"/>
        <v xml:space="preserve">005 </v>
      </c>
      <c r="AH162" s="85" t="str">
        <f t="shared" si="17"/>
        <v xml:space="preserve">AT84  362 6 70 00 0 005 </v>
      </c>
    </row>
    <row r="163" spans="1:34" ht="15" customHeight="1" x14ac:dyDescent="0.25">
      <c r="A163" s="86">
        <v>705059</v>
      </c>
      <c r="B163" s="86" t="s">
        <v>7250</v>
      </c>
      <c r="C163" s="86" t="s">
        <v>1920</v>
      </c>
      <c r="D163" s="86" t="s">
        <v>7222</v>
      </c>
      <c r="E163" s="86">
        <v>70514</v>
      </c>
      <c r="F163" s="86">
        <v>6250</v>
      </c>
      <c r="G163" s="86" t="s">
        <v>1086</v>
      </c>
      <c r="H163" s="86" t="s">
        <v>4067</v>
      </c>
      <c r="I163" s="86" t="s">
        <v>2617</v>
      </c>
      <c r="J163" s="86" t="s">
        <v>6425</v>
      </c>
      <c r="K163" s="86" t="s">
        <v>3906</v>
      </c>
      <c r="L163" s="86" t="s">
        <v>1</v>
      </c>
      <c r="M163" s="86" t="s">
        <v>7251</v>
      </c>
      <c r="N163" s="86" t="s">
        <v>4069</v>
      </c>
      <c r="O163" s="86" t="s">
        <v>2173</v>
      </c>
      <c r="P163" s="87">
        <v>36770</v>
      </c>
      <c r="Q163" s="87">
        <v>401768</v>
      </c>
      <c r="R163" s="86" t="s">
        <v>2416</v>
      </c>
      <c r="S163" s="86" t="s">
        <v>931</v>
      </c>
      <c r="T163" s="86">
        <v>400018</v>
      </c>
      <c r="U163" s="86">
        <v>6250</v>
      </c>
      <c r="V163" s="86" t="s">
        <v>1086</v>
      </c>
      <c r="W163" s="86" t="s">
        <v>4033</v>
      </c>
      <c r="X163" s="86" t="s">
        <v>2435</v>
      </c>
      <c r="Y163" s="86" t="s">
        <v>378</v>
      </c>
      <c r="Z163" s="86" t="s">
        <v>6426</v>
      </c>
      <c r="AB163" s="85" t="s">
        <v>2173</v>
      </c>
      <c r="AC163" s="85" t="str">
        <f t="shared" si="12"/>
        <v>AT84</v>
      </c>
      <c r="AD163" s="85" t="str">
        <f t="shared" si="13"/>
        <v xml:space="preserve"> 362</v>
      </c>
      <c r="AE163" s="85" t="str">
        <f t="shared" si="14"/>
        <v>6 70</v>
      </c>
      <c r="AF163" s="85" t="str">
        <f t="shared" si="15"/>
        <v>00 0</v>
      </c>
      <c r="AG163" s="85" t="str">
        <f t="shared" si="16"/>
        <v xml:space="preserve">005 </v>
      </c>
      <c r="AH163" s="85" t="str">
        <f t="shared" si="17"/>
        <v xml:space="preserve">AT84  362 6 70 00 0 005 </v>
      </c>
    </row>
    <row r="164" spans="1:34" ht="15" customHeight="1" x14ac:dyDescent="0.25">
      <c r="A164" s="86">
        <v>705177</v>
      </c>
      <c r="B164" s="86" t="s">
        <v>396</v>
      </c>
      <c r="C164" s="86" t="s">
        <v>1922</v>
      </c>
      <c r="D164" s="86" t="s">
        <v>1922</v>
      </c>
      <c r="E164" s="86">
        <v>70526</v>
      </c>
      <c r="F164" s="86">
        <v>6306</v>
      </c>
      <c r="G164" s="86" t="s">
        <v>1097</v>
      </c>
      <c r="H164" s="86" t="s">
        <v>3140</v>
      </c>
      <c r="I164" s="86" t="s">
        <v>3080</v>
      </c>
      <c r="J164" s="86" t="s">
        <v>6427</v>
      </c>
      <c r="K164" s="86" t="s">
        <v>3906</v>
      </c>
      <c r="L164" s="86" t="s">
        <v>1</v>
      </c>
      <c r="M164" s="86" t="s">
        <v>4176</v>
      </c>
      <c r="N164" s="86" t="s">
        <v>4177</v>
      </c>
      <c r="O164" s="86" t="s">
        <v>2190</v>
      </c>
      <c r="P164" s="87">
        <v>36770</v>
      </c>
      <c r="Q164" s="87">
        <v>401768</v>
      </c>
      <c r="R164" s="86" t="s">
        <v>2416</v>
      </c>
      <c r="S164" s="86" t="s">
        <v>1803</v>
      </c>
      <c r="T164" s="86">
        <v>401239</v>
      </c>
      <c r="U164" s="86">
        <v>6352</v>
      </c>
      <c r="V164" s="86" t="s">
        <v>1095</v>
      </c>
      <c r="W164" s="86" t="s">
        <v>3140</v>
      </c>
      <c r="X164" s="86" t="s">
        <v>2492</v>
      </c>
      <c r="Y164" s="86" t="s">
        <v>3769</v>
      </c>
      <c r="Z164" s="86" t="s">
        <v>6335</v>
      </c>
      <c r="AB164" s="85" t="s">
        <v>2190</v>
      </c>
      <c r="AC164" s="85" t="str">
        <f t="shared" si="12"/>
        <v>AT56</v>
      </c>
      <c r="AD164" s="85" t="str">
        <f t="shared" si="13"/>
        <v xml:space="preserve"> 205</v>
      </c>
      <c r="AE164" s="85" t="str">
        <f t="shared" si="14"/>
        <v>0 60</v>
      </c>
      <c r="AF164" s="85" t="str">
        <f t="shared" si="15"/>
        <v>04 0</v>
      </c>
      <c r="AG164" s="85" t="str">
        <f t="shared" si="16"/>
        <v xml:space="preserve">000 </v>
      </c>
      <c r="AH164" s="85" t="str">
        <f t="shared" si="17"/>
        <v xml:space="preserve">AT56  205 0 60 04 0 000 </v>
      </c>
    </row>
    <row r="165" spans="1:34" ht="15" customHeight="1" x14ac:dyDescent="0.25">
      <c r="A165" s="86">
        <v>705296</v>
      </c>
      <c r="B165" s="86" t="s">
        <v>356</v>
      </c>
      <c r="C165" s="86" t="s">
        <v>1920</v>
      </c>
      <c r="D165" s="86" t="s">
        <v>1920</v>
      </c>
      <c r="E165" s="86">
        <v>70505</v>
      </c>
      <c r="F165" s="86">
        <v>6252</v>
      </c>
      <c r="G165" s="86" t="s">
        <v>3953</v>
      </c>
      <c r="H165" s="86" t="s">
        <v>3954</v>
      </c>
      <c r="I165" s="86" t="s">
        <v>2565</v>
      </c>
      <c r="J165" s="86" t="s">
        <v>6428</v>
      </c>
      <c r="K165" s="86" t="s">
        <v>3906</v>
      </c>
      <c r="L165" s="86" t="s">
        <v>3</v>
      </c>
      <c r="M165" s="86" t="s">
        <v>3955</v>
      </c>
      <c r="N165" s="86" t="s">
        <v>3956</v>
      </c>
      <c r="O165" s="86" t="s">
        <v>2223</v>
      </c>
      <c r="P165" s="87">
        <v>36770</v>
      </c>
      <c r="Q165" s="87">
        <v>401768</v>
      </c>
      <c r="R165" s="86" t="s">
        <v>2416</v>
      </c>
      <c r="S165" s="86" t="s">
        <v>354</v>
      </c>
      <c r="T165" s="86">
        <v>970505</v>
      </c>
      <c r="U165" s="86">
        <v>6252</v>
      </c>
      <c r="V165" s="86" t="s">
        <v>3958</v>
      </c>
      <c r="W165" s="86" t="s">
        <v>3140</v>
      </c>
      <c r="X165" s="86" t="s">
        <v>3959</v>
      </c>
      <c r="Y165" s="86" t="s">
        <v>355</v>
      </c>
      <c r="Z165" s="86" t="s">
        <v>6429</v>
      </c>
      <c r="AB165" s="85" t="s">
        <v>2223</v>
      </c>
      <c r="AC165" s="85" t="str">
        <f t="shared" si="12"/>
        <v>AT82</v>
      </c>
      <c r="AD165" s="85" t="str">
        <f t="shared" si="13"/>
        <v xml:space="preserve"> 363</v>
      </c>
      <c r="AE165" s="85" t="str">
        <f t="shared" si="14"/>
        <v>5 80</v>
      </c>
      <c r="AF165" s="85" t="str">
        <f t="shared" si="15"/>
        <v>00 0</v>
      </c>
      <c r="AG165" s="85" t="str">
        <f t="shared" si="16"/>
        <v xml:space="preserve">752 </v>
      </c>
      <c r="AH165" s="85" t="str">
        <f t="shared" si="17"/>
        <v xml:space="preserve">AT82  363 5 80 00 0 752 </v>
      </c>
    </row>
    <row r="166" spans="1:34" ht="15" customHeight="1" x14ac:dyDescent="0.25">
      <c r="A166" s="86">
        <v>707456</v>
      </c>
      <c r="B166" s="86" t="s">
        <v>1646</v>
      </c>
      <c r="C166" s="86" t="s">
        <v>1919</v>
      </c>
      <c r="D166" s="86" t="s">
        <v>1919</v>
      </c>
      <c r="E166" s="86">
        <v>70716</v>
      </c>
      <c r="F166" s="86">
        <v>9900</v>
      </c>
      <c r="G166" s="86" t="s">
        <v>1134</v>
      </c>
      <c r="H166" s="86" t="s">
        <v>4504</v>
      </c>
      <c r="I166" s="86" t="s">
        <v>2647</v>
      </c>
      <c r="J166" s="86" t="s">
        <v>6250</v>
      </c>
      <c r="K166" s="86" t="s">
        <v>4428</v>
      </c>
      <c r="L166" s="86" t="s">
        <v>1</v>
      </c>
      <c r="M166" s="86" t="s">
        <v>4546</v>
      </c>
      <c r="N166" s="86" t="s">
        <v>4547</v>
      </c>
      <c r="O166" s="86" t="s">
        <v>2261</v>
      </c>
      <c r="P166" s="87">
        <v>36770</v>
      </c>
      <c r="Q166" s="87">
        <v>401768</v>
      </c>
      <c r="R166" s="86" t="s">
        <v>2416</v>
      </c>
      <c r="S166" s="86" t="s">
        <v>1836</v>
      </c>
      <c r="T166" s="86">
        <v>400154</v>
      </c>
      <c r="U166" s="86">
        <v>9900</v>
      </c>
      <c r="V166" s="86" t="s">
        <v>1134</v>
      </c>
      <c r="W166" s="86" t="s">
        <v>4504</v>
      </c>
      <c r="X166" s="86" t="s">
        <v>2647</v>
      </c>
      <c r="Y166" s="86" t="s">
        <v>540</v>
      </c>
      <c r="Z166" s="86" t="s">
        <v>6250</v>
      </c>
      <c r="AB166" s="85" t="s">
        <v>2261</v>
      </c>
      <c r="AC166" s="85" t="str">
        <f t="shared" si="12"/>
        <v>AT14</v>
      </c>
      <c r="AD166" s="85" t="str">
        <f t="shared" si="13"/>
        <v xml:space="preserve"> 360</v>
      </c>
      <c r="AE166" s="85" t="str">
        <f t="shared" si="14"/>
        <v>0 00</v>
      </c>
      <c r="AF166" s="85" t="str">
        <f t="shared" si="15"/>
        <v>00 0</v>
      </c>
      <c r="AG166" s="85" t="str">
        <f t="shared" si="16"/>
        <v xml:space="preserve">922 </v>
      </c>
      <c r="AH166" s="85" t="str">
        <f t="shared" si="17"/>
        <v xml:space="preserve">AT14  360 0 00 00 0 922 </v>
      </c>
    </row>
    <row r="167" spans="1:34" ht="15" customHeight="1" x14ac:dyDescent="0.25">
      <c r="A167" s="86">
        <v>707457</v>
      </c>
      <c r="B167" s="86" t="s">
        <v>1444</v>
      </c>
      <c r="C167" s="86" t="s">
        <v>1922</v>
      </c>
      <c r="D167" s="86" t="s">
        <v>1922</v>
      </c>
      <c r="E167" s="86">
        <v>70716</v>
      </c>
      <c r="F167" s="86">
        <v>9900</v>
      </c>
      <c r="G167" s="86" t="s">
        <v>1134</v>
      </c>
      <c r="H167" s="86" t="s">
        <v>4504</v>
      </c>
      <c r="I167" s="86" t="s">
        <v>2647</v>
      </c>
      <c r="J167" s="86" t="s">
        <v>6250</v>
      </c>
      <c r="K167" s="86" t="s">
        <v>4428</v>
      </c>
      <c r="L167" s="86" t="s">
        <v>1</v>
      </c>
      <c r="M167" s="86" t="s">
        <v>4548</v>
      </c>
      <c r="N167" s="86" t="s">
        <v>5928</v>
      </c>
      <c r="O167" s="86" t="s">
        <v>2261</v>
      </c>
      <c r="P167" s="87">
        <v>36770</v>
      </c>
      <c r="Q167" s="87">
        <v>401768</v>
      </c>
      <c r="R167" s="86" t="s">
        <v>2416</v>
      </c>
      <c r="S167" s="86" t="s">
        <v>1836</v>
      </c>
      <c r="T167" s="86">
        <v>400154</v>
      </c>
      <c r="U167" s="86">
        <v>9900</v>
      </c>
      <c r="V167" s="86" t="s">
        <v>1134</v>
      </c>
      <c r="W167" s="86" t="s">
        <v>4504</v>
      </c>
      <c r="X167" s="86" t="s">
        <v>2647</v>
      </c>
      <c r="Y167" s="86" t="s">
        <v>540</v>
      </c>
      <c r="Z167" s="86" t="s">
        <v>6250</v>
      </c>
      <c r="AB167" s="85" t="s">
        <v>2261</v>
      </c>
      <c r="AC167" s="85" t="str">
        <f t="shared" si="12"/>
        <v>AT14</v>
      </c>
      <c r="AD167" s="85" t="str">
        <f t="shared" si="13"/>
        <v xml:space="preserve"> 360</v>
      </c>
      <c r="AE167" s="85" t="str">
        <f t="shared" si="14"/>
        <v>0 00</v>
      </c>
      <c r="AF167" s="85" t="str">
        <f t="shared" si="15"/>
        <v>00 0</v>
      </c>
      <c r="AG167" s="85" t="str">
        <f t="shared" si="16"/>
        <v xml:space="preserve">922 </v>
      </c>
      <c r="AH167" s="85" t="str">
        <f t="shared" si="17"/>
        <v xml:space="preserve">AT14  360 0 00 00 0 922 </v>
      </c>
    </row>
    <row r="168" spans="1:34" ht="15" customHeight="1" x14ac:dyDescent="0.25">
      <c r="A168" s="86">
        <v>708004</v>
      </c>
      <c r="B168" s="86" t="s">
        <v>1496</v>
      </c>
      <c r="C168" s="86" t="s">
        <v>1919</v>
      </c>
      <c r="D168" s="86" t="s">
        <v>1919</v>
      </c>
      <c r="E168" s="86">
        <v>70807</v>
      </c>
      <c r="F168" s="86">
        <v>6632</v>
      </c>
      <c r="G168" s="86" t="s">
        <v>1154</v>
      </c>
      <c r="H168" s="86" t="s">
        <v>3173</v>
      </c>
      <c r="I168" s="86" t="s">
        <v>2565</v>
      </c>
      <c r="J168" s="86" t="s">
        <v>6430</v>
      </c>
      <c r="K168" s="86" t="s">
        <v>4657</v>
      </c>
      <c r="L168" s="86" t="s">
        <v>1</v>
      </c>
      <c r="M168" s="86" t="s">
        <v>4678</v>
      </c>
      <c r="N168" s="86" t="s">
        <v>4679</v>
      </c>
      <c r="O168" s="86" t="s">
        <v>1970</v>
      </c>
      <c r="P168" s="87">
        <v>36770</v>
      </c>
      <c r="Q168" s="87">
        <v>401768</v>
      </c>
      <c r="R168" s="86" t="s">
        <v>2416</v>
      </c>
      <c r="S168" s="86" t="s">
        <v>5868</v>
      </c>
      <c r="T168" s="86">
        <v>900300</v>
      </c>
      <c r="U168" s="86">
        <v>6020</v>
      </c>
      <c r="V168" s="86" t="s">
        <v>1009</v>
      </c>
      <c r="W168" s="86" t="s">
        <v>2417</v>
      </c>
      <c r="X168" s="86" t="s">
        <v>2418</v>
      </c>
      <c r="Y168" s="86" t="s">
        <v>6</v>
      </c>
      <c r="Z168" s="86" t="s">
        <v>6207</v>
      </c>
      <c r="AB168" s="85" t="s">
        <v>1970</v>
      </c>
      <c r="AC168" s="85" t="str">
        <f t="shared" si="12"/>
        <v>AT93</v>
      </c>
      <c r="AD168" s="85" t="str">
        <f t="shared" si="13"/>
        <v xml:space="preserve"> 140</v>
      </c>
      <c r="AE168" s="85" t="str">
        <f t="shared" si="14"/>
        <v>0 06</v>
      </c>
      <c r="AF168" s="85" t="str">
        <f t="shared" si="15"/>
        <v>68 1</v>
      </c>
      <c r="AG168" s="85" t="str">
        <f t="shared" si="16"/>
        <v xml:space="preserve">006 </v>
      </c>
      <c r="AH168" s="85" t="str">
        <f t="shared" si="17"/>
        <v xml:space="preserve">AT93  140 0 06 68 1 006 </v>
      </c>
    </row>
    <row r="169" spans="1:34" ht="15" customHeight="1" x14ac:dyDescent="0.25">
      <c r="A169" s="86">
        <v>708005</v>
      </c>
      <c r="B169" s="86" t="s">
        <v>1467</v>
      </c>
      <c r="C169" s="86" t="s">
        <v>1919</v>
      </c>
      <c r="D169" s="86" t="s">
        <v>1919</v>
      </c>
      <c r="E169" s="86">
        <v>70805</v>
      </c>
      <c r="F169" s="86">
        <v>6600</v>
      </c>
      <c r="G169" s="86" t="s">
        <v>1155</v>
      </c>
      <c r="H169" s="86" t="s">
        <v>4685</v>
      </c>
      <c r="I169" s="86" t="s">
        <v>2588</v>
      </c>
      <c r="J169" s="86" t="s">
        <v>6431</v>
      </c>
      <c r="K169" s="86" t="s">
        <v>4657</v>
      </c>
      <c r="L169" s="86" t="s">
        <v>1</v>
      </c>
      <c r="M169" s="86" t="s">
        <v>4689</v>
      </c>
      <c r="N169" s="86" t="s">
        <v>4687</v>
      </c>
      <c r="O169" s="86" t="s">
        <v>2292</v>
      </c>
      <c r="P169" s="87">
        <v>36770</v>
      </c>
      <c r="Q169" s="87">
        <v>401768</v>
      </c>
      <c r="R169" s="86" t="s">
        <v>2416</v>
      </c>
      <c r="S169" s="86" t="s">
        <v>1841</v>
      </c>
      <c r="T169" s="86">
        <v>405536</v>
      </c>
      <c r="U169" s="86">
        <v>6600</v>
      </c>
      <c r="V169" s="86" t="s">
        <v>1155</v>
      </c>
      <c r="W169" s="86" t="s">
        <v>4685</v>
      </c>
      <c r="X169" s="86" t="s">
        <v>2588</v>
      </c>
      <c r="Y169" s="86" t="s">
        <v>590</v>
      </c>
      <c r="Z169" s="86" t="s">
        <v>6431</v>
      </c>
      <c r="AB169" s="85" t="s">
        <v>2292</v>
      </c>
      <c r="AC169" s="85" t="str">
        <f t="shared" si="12"/>
        <v>AT58</v>
      </c>
      <c r="AD169" s="85" t="str">
        <f t="shared" si="13"/>
        <v xml:space="preserve"> 570</v>
      </c>
      <c r="AE169" s="85" t="str">
        <f t="shared" si="14"/>
        <v>0 03</v>
      </c>
      <c r="AF169" s="85" t="str">
        <f t="shared" si="15"/>
        <v>00 5</v>
      </c>
      <c r="AG169" s="85" t="str">
        <f t="shared" si="16"/>
        <v xml:space="preserve">326 </v>
      </c>
      <c r="AH169" s="85" t="str">
        <f t="shared" si="17"/>
        <v xml:space="preserve">AT58  570 0 03 00 5 326 </v>
      </c>
    </row>
    <row r="170" spans="1:34" ht="15" customHeight="1" x14ac:dyDescent="0.25">
      <c r="A170" s="86">
        <v>708011</v>
      </c>
      <c r="B170" s="86" t="s">
        <v>1498</v>
      </c>
      <c r="C170" s="86" t="s">
        <v>1919</v>
      </c>
      <c r="D170" s="86" t="s">
        <v>1919</v>
      </c>
      <c r="E170" s="86">
        <v>70805</v>
      </c>
      <c r="F170" s="86">
        <v>6600</v>
      </c>
      <c r="G170" s="86" t="s">
        <v>1155</v>
      </c>
      <c r="H170" s="86" t="s">
        <v>4665</v>
      </c>
      <c r="I170" s="86" t="s">
        <v>2435</v>
      </c>
      <c r="J170" s="86" t="s">
        <v>6432</v>
      </c>
      <c r="K170" s="86" t="s">
        <v>4657</v>
      </c>
      <c r="L170" s="86" t="s">
        <v>1</v>
      </c>
      <c r="M170" s="86" t="s">
        <v>4670</v>
      </c>
      <c r="N170" s="86" t="s">
        <v>4671</v>
      </c>
      <c r="O170" s="86" t="s">
        <v>1970</v>
      </c>
      <c r="P170" s="87">
        <v>36770</v>
      </c>
      <c r="Q170" s="87">
        <v>401768</v>
      </c>
      <c r="R170" s="86" t="s">
        <v>2416</v>
      </c>
      <c r="S170" s="86" t="s">
        <v>5868</v>
      </c>
      <c r="T170" s="86">
        <v>900300</v>
      </c>
      <c r="U170" s="86">
        <v>6020</v>
      </c>
      <c r="V170" s="86" t="s">
        <v>1009</v>
      </c>
      <c r="W170" s="86" t="s">
        <v>2417</v>
      </c>
      <c r="X170" s="86" t="s">
        <v>2418</v>
      </c>
      <c r="Y170" s="86" t="s">
        <v>6</v>
      </c>
      <c r="Z170" s="86" t="s">
        <v>6207</v>
      </c>
      <c r="AB170" s="85" t="s">
        <v>1970</v>
      </c>
      <c r="AC170" s="85" t="str">
        <f t="shared" si="12"/>
        <v>AT93</v>
      </c>
      <c r="AD170" s="85" t="str">
        <f t="shared" si="13"/>
        <v xml:space="preserve"> 140</v>
      </c>
      <c r="AE170" s="85" t="str">
        <f t="shared" si="14"/>
        <v>0 06</v>
      </c>
      <c r="AF170" s="85" t="str">
        <f t="shared" si="15"/>
        <v>68 1</v>
      </c>
      <c r="AG170" s="85" t="str">
        <f t="shared" si="16"/>
        <v xml:space="preserve">006 </v>
      </c>
      <c r="AH170" s="85" t="str">
        <f t="shared" si="17"/>
        <v xml:space="preserve">AT93  140 0 06 68 1 006 </v>
      </c>
    </row>
    <row r="171" spans="1:34" ht="15" customHeight="1" x14ac:dyDescent="0.25">
      <c r="A171" s="86">
        <v>708012</v>
      </c>
      <c r="B171" s="86" t="s">
        <v>826</v>
      </c>
      <c r="C171" s="86" t="s">
        <v>1922</v>
      </c>
      <c r="D171" s="86" t="s">
        <v>1922</v>
      </c>
      <c r="E171" s="86">
        <v>70833</v>
      </c>
      <c r="F171" s="86">
        <v>6682</v>
      </c>
      <c r="G171" s="86" t="s">
        <v>1157</v>
      </c>
      <c r="H171" s="86" t="s">
        <v>4818</v>
      </c>
      <c r="I171" s="86" t="s">
        <v>2421</v>
      </c>
      <c r="J171" s="86" t="s">
        <v>6433</v>
      </c>
      <c r="K171" s="86" t="s">
        <v>4657</v>
      </c>
      <c r="L171" s="86" t="s">
        <v>3</v>
      </c>
      <c r="M171" s="86" t="s">
        <v>4819</v>
      </c>
      <c r="N171" s="86" t="s">
        <v>4820</v>
      </c>
      <c r="O171" s="86" t="s">
        <v>2296</v>
      </c>
      <c r="P171" s="87">
        <v>36770</v>
      </c>
      <c r="Q171" s="87">
        <v>401768</v>
      </c>
      <c r="R171" s="86" t="s">
        <v>2416</v>
      </c>
      <c r="S171" s="86" t="s">
        <v>1843</v>
      </c>
      <c r="T171" s="86">
        <v>970833</v>
      </c>
      <c r="U171" s="86">
        <v>6682</v>
      </c>
      <c r="V171" s="86" t="s">
        <v>1157</v>
      </c>
      <c r="W171" s="86" t="s">
        <v>4822</v>
      </c>
      <c r="X171" s="86" t="s">
        <v>2480</v>
      </c>
      <c r="Y171" s="86" t="s">
        <v>825</v>
      </c>
      <c r="Z171" s="86" t="s">
        <v>6434</v>
      </c>
      <c r="AB171" s="85" t="s">
        <v>2296</v>
      </c>
      <c r="AC171" s="85" t="str">
        <f t="shared" si="12"/>
        <v>AT64</v>
      </c>
      <c r="AD171" s="85" t="str">
        <f t="shared" si="13"/>
        <v xml:space="preserve"> 369</v>
      </c>
      <c r="AE171" s="85" t="str">
        <f t="shared" si="14"/>
        <v>9 00</v>
      </c>
      <c r="AF171" s="85" t="str">
        <f t="shared" si="15"/>
        <v>00 0</v>
      </c>
      <c r="AG171" s="85" t="str">
        <f t="shared" si="16"/>
        <v xml:space="preserve">942 </v>
      </c>
      <c r="AH171" s="85" t="str">
        <f t="shared" si="17"/>
        <v xml:space="preserve">AT64  369 9 00 00 0 942 </v>
      </c>
    </row>
    <row r="172" spans="1:34" ht="15" customHeight="1" x14ac:dyDescent="0.25">
      <c r="A172" s="86">
        <v>709001</v>
      </c>
      <c r="B172" s="86" t="s">
        <v>7252</v>
      </c>
      <c r="C172" s="86" t="s">
        <v>1919</v>
      </c>
      <c r="D172" s="86" t="s">
        <v>1919</v>
      </c>
      <c r="E172" s="86">
        <v>70936</v>
      </c>
      <c r="F172" s="86">
        <v>6134</v>
      </c>
      <c r="G172" s="86" t="s">
        <v>1180</v>
      </c>
      <c r="H172" s="86" t="s">
        <v>5136</v>
      </c>
      <c r="I172" s="86" t="s">
        <v>2617</v>
      </c>
      <c r="J172" s="86" t="s">
        <v>6435</v>
      </c>
      <c r="K172" s="86" t="s">
        <v>4808</v>
      </c>
      <c r="L172" s="86" t="s">
        <v>3</v>
      </c>
      <c r="M172" s="86" t="s">
        <v>5139</v>
      </c>
      <c r="N172" s="86" t="s">
        <v>5140</v>
      </c>
      <c r="O172" s="86" t="s">
        <v>2327</v>
      </c>
      <c r="P172" s="87">
        <v>36770</v>
      </c>
      <c r="Q172" s="87">
        <v>401768</v>
      </c>
      <c r="R172" s="86" t="s">
        <v>2416</v>
      </c>
      <c r="S172" s="86" t="s">
        <v>706</v>
      </c>
      <c r="T172" s="86">
        <v>970936</v>
      </c>
      <c r="U172" s="86">
        <v>6134</v>
      </c>
      <c r="V172" s="86" t="s">
        <v>1180</v>
      </c>
      <c r="W172" s="86" t="s">
        <v>3140</v>
      </c>
      <c r="X172" s="86" t="s">
        <v>4405</v>
      </c>
      <c r="Y172" s="86" t="s">
        <v>704</v>
      </c>
      <c r="Z172" s="86" t="s">
        <v>6436</v>
      </c>
      <c r="AB172" s="85" t="s">
        <v>2327</v>
      </c>
      <c r="AC172" s="85" t="str">
        <f t="shared" si="12"/>
        <v>AT02</v>
      </c>
      <c r="AD172" s="85" t="str">
        <f t="shared" si="13"/>
        <v xml:space="preserve"> 363</v>
      </c>
      <c r="AE172" s="85" t="str">
        <f t="shared" si="14"/>
        <v>2 20</v>
      </c>
      <c r="AF172" s="85" t="str">
        <f t="shared" si="15"/>
        <v>00 0</v>
      </c>
      <c r="AG172" s="85" t="str">
        <f t="shared" si="16"/>
        <v xml:space="preserve">302 </v>
      </c>
      <c r="AH172" s="85" t="str">
        <f t="shared" si="17"/>
        <v xml:space="preserve">AT02  363 2 20 00 0 302 </v>
      </c>
    </row>
    <row r="173" spans="1:34" ht="15" customHeight="1" x14ac:dyDescent="0.25">
      <c r="A173" s="86">
        <v>709025</v>
      </c>
      <c r="B173" s="86" t="s">
        <v>989</v>
      </c>
      <c r="C173" s="86" t="s">
        <v>1919</v>
      </c>
      <c r="D173" s="86" t="s">
        <v>1919</v>
      </c>
      <c r="E173" s="86">
        <v>70928</v>
      </c>
      <c r="F173" s="86">
        <v>6135</v>
      </c>
      <c r="G173" s="86" t="s">
        <v>1187</v>
      </c>
      <c r="H173" s="86" t="s">
        <v>3373</v>
      </c>
      <c r="I173" s="86" t="s">
        <v>4608</v>
      </c>
      <c r="J173" s="86" t="s">
        <v>6437</v>
      </c>
      <c r="K173" s="86" t="s">
        <v>4808</v>
      </c>
      <c r="L173" s="86" t="s">
        <v>3</v>
      </c>
      <c r="M173" s="86" t="s">
        <v>5028</v>
      </c>
      <c r="N173" s="86" t="s">
        <v>5029</v>
      </c>
      <c r="O173" s="86" t="s">
        <v>2336</v>
      </c>
      <c r="P173" s="87">
        <v>36770</v>
      </c>
      <c r="Q173" s="87">
        <v>401768</v>
      </c>
      <c r="R173" s="86" t="s">
        <v>2416</v>
      </c>
      <c r="S173" s="86" t="s">
        <v>990</v>
      </c>
      <c r="T173" s="86">
        <v>970928</v>
      </c>
      <c r="U173" s="86">
        <v>6135</v>
      </c>
      <c r="V173" s="86" t="s">
        <v>1187</v>
      </c>
      <c r="W173" s="86" t="s">
        <v>3183</v>
      </c>
      <c r="X173" s="86" t="s">
        <v>4200</v>
      </c>
      <c r="Y173" s="86" t="s">
        <v>5929</v>
      </c>
      <c r="Z173" s="86" t="s">
        <v>6438</v>
      </c>
      <c r="AB173" s="85" t="s">
        <v>2336</v>
      </c>
      <c r="AC173" s="85" t="str">
        <f t="shared" si="12"/>
        <v>AT15</v>
      </c>
      <c r="AD173" s="85" t="str">
        <f t="shared" si="13"/>
        <v xml:space="preserve"> 363</v>
      </c>
      <c r="AE173" s="85" t="str">
        <f t="shared" si="14"/>
        <v>2 20</v>
      </c>
      <c r="AF173" s="85" t="str">
        <f t="shared" si="15"/>
        <v>00 0</v>
      </c>
      <c r="AG173" s="85" t="str">
        <f t="shared" si="16"/>
        <v xml:space="preserve">102 </v>
      </c>
      <c r="AH173" s="85" t="str">
        <f t="shared" si="17"/>
        <v xml:space="preserve">AT15  363 2 20 00 0 102 </v>
      </c>
    </row>
    <row r="174" spans="1:34" ht="15" customHeight="1" x14ac:dyDescent="0.25">
      <c r="A174" s="86">
        <v>709030</v>
      </c>
      <c r="B174" s="86" t="s">
        <v>1633</v>
      </c>
      <c r="C174" s="86" t="s">
        <v>1919</v>
      </c>
      <c r="D174" s="86" t="s">
        <v>1919</v>
      </c>
      <c r="E174" s="86">
        <v>70926</v>
      </c>
      <c r="F174" s="86">
        <v>6130</v>
      </c>
      <c r="G174" s="86" t="s">
        <v>1189</v>
      </c>
      <c r="H174" s="86" t="s">
        <v>3307</v>
      </c>
      <c r="I174" s="86" t="s">
        <v>2576</v>
      </c>
      <c r="J174" s="86" t="s">
        <v>6439</v>
      </c>
      <c r="K174" s="86" t="s">
        <v>4808</v>
      </c>
      <c r="L174" s="86" t="s">
        <v>1</v>
      </c>
      <c r="M174" s="86" t="s">
        <v>4977</v>
      </c>
      <c r="N174" s="86" t="s">
        <v>5930</v>
      </c>
      <c r="O174" s="86" t="s">
        <v>2341</v>
      </c>
      <c r="P174" s="87">
        <v>36770</v>
      </c>
      <c r="Q174" s="87">
        <v>401768</v>
      </c>
      <c r="R174" s="86" t="s">
        <v>2416</v>
      </c>
      <c r="S174" s="86" t="s">
        <v>1847</v>
      </c>
      <c r="T174" s="86">
        <v>400415</v>
      </c>
      <c r="U174" s="86">
        <v>6130</v>
      </c>
      <c r="V174" s="86" t="s">
        <v>1189</v>
      </c>
      <c r="W174" s="86" t="s">
        <v>3307</v>
      </c>
      <c r="X174" s="86" t="s">
        <v>2576</v>
      </c>
      <c r="Y174" s="86" t="s">
        <v>844</v>
      </c>
      <c r="Z174" s="86" t="s">
        <v>6439</v>
      </c>
      <c r="AB174" s="85" t="s">
        <v>2341</v>
      </c>
      <c r="AC174" s="85" t="str">
        <f t="shared" si="12"/>
        <v>AT68</v>
      </c>
      <c r="AD174" s="85" t="str">
        <f t="shared" si="13"/>
        <v xml:space="preserve"> 205</v>
      </c>
      <c r="AE174" s="85" t="str">
        <f t="shared" si="14"/>
        <v>1 00</v>
      </c>
      <c r="AF174" s="85" t="str">
        <f t="shared" si="15"/>
        <v>00 0</v>
      </c>
      <c r="AG174" s="85" t="str">
        <f t="shared" si="16"/>
        <v xml:space="preserve">001 </v>
      </c>
      <c r="AH174" s="85" t="str">
        <f t="shared" si="17"/>
        <v xml:space="preserve">AT68  205 1 00 00 0 001 </v>
      </c>
    </row>
    <row r="175" spans="1:34" ht="15" customHeight="1" x14ac:dyDescent="0.25">
      <c r="A175" s="86">
        <v>709031</v>
      </c>
      <c r="B175" s="86" t="s">
        <v>850</v>
      </c>
      <c r="C175" s="86" t="s">
        <v>1919</v>
      </c>
      <c r="D175" s="86" t="s">
        <v>1919</v>
      </c>
      <c r="E175" s="86">
        <v>70926</v>
      </c>
      <c r="F175" s="86">
        <v>6130</v>
      </c>
      <c r="G175" s="86" t="s">
        <v>1189</v>
      </c>
      <c r="H175" s="86" t="s">
        <v>5036</v>
      </c>
      <c r="I175" s="86" t="s">
        <v>2580</v>
      </c>
      <c r="J175" s="86" t="s">
        <v>6440</v>
      </c>
      <c r="K175" s="86" t="s">
        <v>4808</v>
      </c>
      <c r="L175" s="86" t="s">
        <v>1</v>
      </c>
      <c r="M175" s="86" t="s">
        <v>5042</v>
      </c>
      <c r="N175" s="86" t="s">
        <v>5043</v>
      </c>
      <c r="O175" s="86" t="s">
        <v>2342</v>
      </c>
      <c r="P175" s="87">
        <v>36770</v>
      </c>
      <c r="Q175" s="87">
        <v>401768</v>
      </c>
      <c r="R175" s="86" t="s">
        <v>2416</v>
      </c>
      <c r="S175" s="86" t="s">
        <v>710</v>
      </c>
      <c r="T175" s="86">
        <v>400508</v>
      </c>
      <c r="U175" s="86">
        <v>6130</v>
      </c>
      <c r="V175" s="86" t="s">
        <v>1189</v>
      </c>
      <c r="W175" s="86" t="s">
        <v>5036</v>
      </c>
      <c r="X175" s="86" t="s">
        <v>2580</v>
      </c>
      <c r="Y175" s="86" t="s">
        <v>711</v>
      </c>
      <c r="Z175" s="86" t="s">
        <v>6440</v>
      </c>
      <c r="AB175" s="85" t="s">
        <v>2342</v>
      </c>
      <c r="AC175" s="85" t="str">
        <f t="shared" si="12"/>
        <v>AT71</v>
      </c>
      <c r="AD175" s="85" t="str">
        <f t="shared" si="13"/>
        <v xml:space="preserve"> 205</v>
      </c>
      <c r="AE175" s="85" t="str">
        <f t="shared" si="14"/>
        <v>1 00</v>
      </c>
      <c r="AF175" s="85" t="str">
        <f t="shared" si="15"/>
        <v>00 0</v>
      </c>
      <c r="AG175" s="85" t="str">
        <f t="shared" si="16"/>
        <v xml:space="preserve">000 </v>
      </c>
      <c r="AH175" s="85" t="str">
        <f t="shared" si="17"/>
        <v xml:space="preserve">AT71  205 1 00 00 0 000 </v>
      </c>
    </row>
    <row r="176" spans="1:34" ht="15" customHeight="1" x14ac:dyDescent="0.25">
      <c r="A176" s="86">
        <v>709033</v>
      </c>
      <c r="B176" s="86" t="s">
        <v>686</v>
      </c>
      <c r="C176" s="86" t="s">
        <v>1922</v>
      </c>
      <c r="D176" s="86" t="s">
        <v>1922</v>
      </c>
      <c r="E176" s="86">
        <v>70918</v>
      </c>
      <c r="F176" s="86">
        <v>6272</v>
      </c>
      <c r="G176" s="86" t="s">
        <v>1190</v>
      </c>
      <c r="H176" s="86" t="s">
        <v>4905</v>
      </c>
      <c r="I176" s="86" t="s">
        <v>2617</v>
      </c>
      <c r="J176" s="86" t="s">
        <v>6441</v>
      </c>
      <c r="K176" s="86" t="s">
        <v>4808</v>
      </c>
      <c r="L176" s="86" t="s">
        <v>3</v>
      </c>
      <c r="M176" s="86" t="s">
        <v>4909</v>
      </c>
      <c r="N176" s="86" t="s">
        <v>4910</v>
      </c>
      <c r="O176" s="86" t="s">
        <v>2343</v>
      </c>
      <c r="P176" s="87">
        <v>36770</v>
      </c>
      <c r="Q176" s="87">
        <v>401768</v>
      </c>
      <c r="R176" s="86" t="s">
        <v>2416</v>
      </c>
      <c r="S176" s="86" t="s">
        <v>687</v>
      </c>
      <c r="T176" s="86">
        <v>970918</v>
      </c>
      <c r="U176" s="86">
        <v>6272</v>
      </c>
      <c r="V176" s="86" t="s">
        <v>1190</v>
      </c>
      <c r="W176" s="86" t="s">
        <v>4905</v>
      </c>
      <c r="X176" s="86" t="s">
        <v>2727</v>
      </c>
      <c r="Y176" s="86" t="s">
        <v>688</v>
      </c>
      <c r="Z176" s="86" t="s">
        <v>6442</v>
      </c>
      <c r="AB176" s="85" t="s">
        <v>2343</v>
      </c>
      <c r="AC176" s="85" t="str">
        <f t="shared" si="12"/>
        <v>AT15</v>
      </c>
      <c r="AD176" s="85" t="str">
        <f t="shared" si="13"/>
        <v xml:space="preserve"> 205</v>
      </c>
      <c r="AE176" s="85" t="str">
        <f t="shared" si="14"/>
        <v>1 00</v>
      </c>
      <c r="AF176" s="85" t="str">
        <f t="shared" si="15"/>
        <v>06 0</v>
      </c>
      <c r="AG176" s="85" t="str">
        <f t="shared" si="16"/>
        <v xml:space="preserve">060 </v>
      </c>
      <c r="AH176" s="85" t="str">
        <f t="shared" si="17"/>
        <v xml:space="preserve">AT15  205 1 00 06 0 060 </v>
      </c>
    </row>
    <row r="177" spans="1:34" ht="15" customHeight="1" x14ac:dyDescent="0.25">
      <c r="A177" s="86">
        <v>709034</v>
      </c>
      <c r="B177" s="86" t="s">
        <v>1417</v>
      </c>
      <c r="C177" s="86" t="s">
        <v>1919</v>
      </c>
      <c r="D177" s="86" t="s">
        <v>1919</v>
      </c>
      <c r="E177" s="86">
        <v>70938</v>
      </c>
      <c r="F177" s="86">
        <v>6133</v>
      </c>
      <c r="G177" s="86" t="s">
        <v>1191</v>
      </c>
      <c r="H177" s="86" t="s">
        <v>5124</v>
      </c>
      <c r="I177" s="86" t="s">
        <v>5020</v>
      </c>
      <c r="J177" s="86" t="s">
        <v>6443</v>
      </c>
      <c r="K177" s="86" t="s">
        <v>4808</v>
      </c>
      <c r="L177" s="86" t="s">
        <v>3</v>
      </c>
      <c r="M177" s="86" t="s">
        <v>5125</v>
      </c>
      <c r="N177" s="86" t="s">
        <v>5126</v>
      </c>
      <c r="O177" s="86" t="s">
        <v>2344</v>
      </c>
      <c r="P177" s="87">
        <v>36770</v>
      </c>
      <c r="Q177" s="87">
        <v>401768</v>
      </c>
      <c r="R177" s="86" t="s">
        <v>2416</v>
      </c>
      <c r="S177" s="86" t="s">
        <v>708</v>
      </c>
      <c r="T177" s="86">
        <v>970938</v>
      </c>
      <c r="U177" s="86">
        <v>6133</v>
      </c>
      <c r="V177" s="86" t="s">
        <v>1191</v>
      </c>
      <c r="W177" s="86" t="s">
        <v>5124</v>
      </c>
      <c r="X177" s="86" t="s">
        <v>5020</v>
      </c>
      <c r="Y177" s="86" t="s">
        <v>709</v>
      </c>
      <c r="Z177" s="86" t="s">
        <v>6443</v>
      </c>
      <c r="AB177" s="85" t="s">
        <v>2344</v>
      </c>
      <c r="AC177" s="85" t="str">
        <f t="shared" si="12"/>
        <v>AT93</v>
      </c>
      <c r="AD177" s="85" t="str">
        <f t="shared" si="13"/>
        <v xml:space="preserve"> 363</v>
      </c>
      <c r="AE177" s="85" t="str">
        <f t="shared" si="14"/>
        <v>5 20</v>
      </c>
      <c r="AF177" s="85" t="str">
        <f t="shared" si="15"/>
        <v>00 0</v>
      </c>
      <c r="AG177" s="85" t="str">
        <f t="shared" si="16"/>
        <v xml:space="preserve">002 </v>
      </c>
      <c r="AH177" s="85" t="str">
        <f t="shared" si="17"/>
        <v xml:space="preserve">AT93  363 5 20 00 0 002 </v>
      </c>
    </row>
    <row r="178" spans="1:34" ht="15" customHeight="1" x14ac:dyDescent="0.25">
      <c r="A178" s="86">
        <v>709037</v>
      </c>
      <c r="B178" s="86" t="s">
        <v>911</v>
      </c>
      <c r="C178" s="86" t="s">
        <v>1919</v>
      </c>
      <c r="D178" s="86" t="s">
        <v>1919</v>
      </c>
      <c r="E178" s="86">
        <v>70907</v>
      </c>
      <c r="F178" s="86">
        <v>6212</v>
      </c>
      <c r="G178" s="86" t="s">
        <v>4871</v>
      </c>
      <c r="H178" s="86" t="s">
        <v>2849</v>
      </c>
      <c r="I178" s="86" t="s">
        <v>2488</v>
      </c>
      <c r="J178" s="86" t="s">
        <v>6444</v>
      </c>
      <c r="K178" s="86" t="s">
        <v>4808</v>
      </c>
      <c r="L178" s="86" t="s">
        <v>3</v>
      </c>
      <c r="M178" s="86" t="s">
        <v>4877</v>
      </c>
      <c r="N178" s="86" t="s">
        <v>7253</v>
      </c>
      <c r="O178" s="86" t="s">
        <v>2363</v>
      </c>
      <c r="P178" s="87">
        <v>36770</v>
      </c>
      <c r="Q178" s="87">
        <v>401768</v>
      </c>
      <c r="R178" s="86" t="s">
        <v>2416</v>
      </c>
      <c r="S178" s="86" t="s">
        <v>909</v>
      </c>
      <c r="T178" s="86">
        <v>970907</v>
      </c>
      <c r="U178" s="86">
        <v>6212</v>
      </c>
      <c r="V178" s="86" t="s">
        <v>6088</v>
      </c>
      <c r="W178" s="86" t="s">
        <v>2849</v>
      </c>
      <c r="X178" s="86" t="s">
        <v>2488</v>
      </c>
      <c r="Y178" s="86" t="s">
        <v>910</v>
      </c>
      <c r="Z178" s="86" t="s">
        <v>7134</v>
      </c>
      <c r="AB178" s="85" t="s">
        <v>2363</v>
      </c>
      <c r="AC178" s="85" t="str">
        <f t="shared" si="12"/>
        <v>AT86</v>
      </c>
      <c r="AD178" s="85" t="str">
        <f t="shared" si="13"/>
        <v xml:space="preserve"> 362</v>
      </c>
      <c r="AE178" s="85" t="str">
        <f t="shared" si="14"/>
        <v>1 80</v>
      </c>
      <c r="AF178" s="85" t="str">
        <f t="shared" si="15"/>
        <v>00 0</v>
      </c>
      <c r="AG178" s="85" t="str">
        <f t="shared" si="16"/>
        <v xml:space="preserve">002 </v>
      </c>
      <c r="AH178" s="85" t="str">
        <f t="shared" si="17"/>
        <v xml:space="preserve">AT86  362 1 80 00 0 002 </v>
      </c>
    </row>
    <row r="179" spans="1:34" ht="15" customHeight="1" x14ac:dyDescent="0.25">
      <c r="A179" s="86">
        <v>709038</v>
      </c>
      <c r="B179" s="86" t="s">
        <v>997</v>
      </c>
      <c r="C179" s="86" t="s">
        <v>1919</v>
      </c>
      <c r="D179" s="86" t="s">
        <v>1919</v>
      </c>
      <c r="E179" s="86">
        <v>70909</v>
      </c>
      <c r="F179" s="86">
        <v>6263</v>
      </c>
      <c r="G179" s="86" t="s">
        <v>1184</v>
      </c>
      <c r="H179" s="86" t="s">
        <v>4563</v>
      </c>
      <c r="I179" s="86" t="s">
        <v>2727</v>
      </c>
      <c r="J179" s="86" t="s">
        <v>6445</v>
      </c>
      <c r="K179" s="86" t="s">
        <v>4808</v>
      </c>
      <c r="L179" s="86" t="s">
        <v>1</v>
      </c>
      <c r="M179" s="86" t="s">
        <v>5552</v>
      </c>
      <c r="N179" s="86" t="s">
        <v>5553</v>
      </c>
      <c r="O179" s="86" t="s">
        <v>2347</v>
      </c>
      <c r="P179" s="87">
        <v>36770</v>
      </c>
      <c r="Q179" s="87">
        <v>401768</v>
      </c>
      <c r="R179" s="86" t="s">
        <v>2416</v>
      </c>
      <c r="S179" s="86" t="s">
        <v>1850</v>
      </c>
      <c r="T179" s="86">
        <v>405233</v>
      </c>
      <c r="U179" s="86">
        <v>6263</v>
      </c>
      <c r="V179" s="86" t="s">
        <v>1184</v>
      </c>
      <c r="W179" s="86" t="s">
        <v>4563</v>
      </c>
      <c r="X179" s="86" t="s">
        <v>2727</v>
      </c>
      <c r="Y179" s="86" t="s">
        <v>5931</v>
      </c>
      <c r="Z179" s="86" t="s">
        <v>6445</v>
      </c>
      <c r="AB179" s="85" t="s">
        <v>2347</v>
      </c>
      <c r="AC179" s="85" t="str">
        <f t="shared" si="12"/>
        <v>AT34</v>
      </c>
      <c r="AD179" s="85" t="str">
        <f t="shared" si="13"/>
        <v xml:space="preserve"> 362</v>
      </c>
      <c r="AE179" s="85" t="str">
        <f t="shared" si="14"/>
        <v>2 90</v>
      </c>
      <c r="AF179" s="85" t="str">
        <f t="shared" si="15"/>
        <v>00 0</v>
      </c>
      <c r="AG179" s="85" t="str">
        <f t="shared" si="16"/>
        <v xml:space="preserve">001 </v>
      </c>
      <c r="AH179" s="85" t="str">
        <f t="shared" si="17"/>
        <v xml:space="preserve">AT34  362 2 90 00 0 001 </v>
      </c>
    </row>
    <row r="180" spans="1:34" ht="15" customHeight="1" x14ac:dyDescent="0.25">
      <c r="A180" s="86">
        <v>709087</v>
      </c>
      <c r="B180" s="86" t="s">
        <v>1656</v>
      </c>
      <c r="C180" s="86" t="s">
        <v>1922</v>
      </c>
      <c r="D180" s="86" t="s">
        <v>1922</v>
      </c>
      <c r="E180" s="86">
        <v>70926</v>
      </c>
      <c r="F180" s="86">
        <v>6130</v>
      </c>
      <c r="G180" s="86" t="s">
        <v>1189</v>
      </c>
      <c r="H180" s="86" t="s">
        <v>4981</v>
      </c>
      <c r="I180" s="86" t="s">
        <v>2474</v>
      </c>
      <c r="J180" s="86" t="s">
        <v>6446</v>
      </c>
      <c r="K180" s="86" t="s">
        <v>4808</v>
      </c>
      <c r="L180" s="86" t="s">
        <v>3</v>
      </c>
      <c r="M180" s="86" t="s">
        <v>4985</v>
      </c>
      <c r="N180" s="86" t="s">
        <v>4986</v>
      </c>
      <c r="O180" s="86" t="s">
        <v>2335</v>
      </c>
      <c r="P180" s="87">
        <v>36770</v>
      </c>
      <c r="Q180" s="87">
        <v>401768</v>
      </c>
      <c r="R180" s="86" t="s">
        <v>2416</v>
      </c>
      <c r="S180" s="86" t="s">
        <v>716</v>
      </c>
      <c r="T180" s="86">
        <v>970926</v>
      </c>
      <c r="U180" s="86">
        <v>6130</v>
      </c>
      <c r="V180" s="86" t="s">
        <v>1189</v>
      </c>
      <c r="W180" s="86" t="s">
        <v>4960</v>
      </c>
      <c r="X180" s="86" t="s">
        <v>2499</v>
      </c>
      <c r="Y180" s="86" t="s">
        <v>717</v>
      </c>
      <c r="Z180" s="86" t="s">
        <v>6447</v>
      </c>
      <c r="AB180" s="85" t="s">
        <v>2335</v>
      </c>
      <c r="AC180" s="85" t="str">
        <f t="shared" si="12"/>
        <v>AT25</v>
      </c>
      <c r="AD180" s="85" t="str">
        <f t="shared" si="13"/>
        <v xml:space="preserve"> 205</v>
      </c>
      <c r="AE180" s="85" t="str">
        <f t="shared" si="14"/>
        <v>1 00</v>
      </c>
      <c r="AF180" s="85" t="str">
        <f t="shared" si="15"/>
        <v>00 0</v>
      </c>
      <c r="AG180" s="85" t="str">
        <f t="shared" si="16"/>
        <v xml:space="preserve">001 </v>
      </c>
      <c r="AH180" s="85" t="str">
        <f t="shared" si="17"/>
        <v xml:space="preserve">AT25  205 1 00 00 0 001 </v>
      </c>
    </row>
    <row r="181" spans="1:34" ht="15" customHeight="1" x14ac:dyDescent="0.25">
      <c r="A181" s="86">
        <v>709255</v>
      </c>
      <c r="B181" s="86" t="s">
        <v>960</v>
      </c>
      <c r="C181" s="86" t="s">
        <v>1919</v>
      </c>
      <c r="D181" s="86" t="s">
        <v>1919</v>
      </c>
      <c r="E181" s="86">
        <v>70926</v>
      </c>
      <c r="F181" s="86">
        <v>6130</v>
      </c>
      <c r="G181" s="86" t="s">
        <v>1189</v>
      </c>
      <c r="H181" s="86" t="s">
        <v>4963</v>
      </c>
      <c r="I181" s="86" t="s">
        <v>2509</v>
      </c>
      <c r="J181" s="86" t="s">
        <v>6448</v>
      </c>
      <c r="K181" s="86" t="s">
        <v>4808</v>
      </c>
      <c r="L181" s="86" t="s">
        <v>1</v>
      </c>
      <c r="M181" s="86" t="s">
        <v>4967</v>
      </c>
      <c r="N181" s="86" t="s">
        <v>4965</v>
      </c>
      <c r="O181" s="86" t="s">
        <v>2368</v>
      </c>
      <c r="P181" s="87">
        <v>36770</v>
      </c>
      <c r="Q181" s="87">
        <v>401768</v>
      </c>
      <c r="R181" s="86" t="s">
        <v>2416</v>
      </c>
      <c r="S181" s="86" t="s">
        <v>1759</v>
      </c>
      <c r="T181" s="86">
        <v>400389</v>
      </c>
      <c r="U181" s="86">
        <v>6020</v>
      </c>
      <c r="V181" s="86" t="s">
        <v>2426</v>
      </c>
      <c r="W181" s="86" t="s">
        <v>2737</v>
      </c>
      <c r="X181" s="86" t="s">
        <v>2741</v>
      </c>
      <c r="Y181" s="86" t="s">
        <v>1470</v>
      </c>
      <c r="Z181" s="86" t="s">
        <v>6212</v>
      </c>
      <c r="AB181" s="85" t="s">
        <v>2368</v>
      </c>
      <c r="AC181" s="85" t="str">
        <f t="shared" si="12"/>
        <v>AT79</v>
      </c>
      <c r="AD181" s="85" t="str">
        <f t="shared" si="13"/>
        <v xml:space="preserve"> 160</v>
      </c>
      <c r="AE181" s="85" t="str">
        <f t="shared" si="14"/>
        <v>0 00</v>
      </c>
      <c r="AF181" s="85" t="str">
        <f t="shared" si="15"/>
        <v>01 1</v>
      </c>
      <c r="AG181" s="85" t="str">
        <f t="shared" si="16"/>
        <v xml:space="preserve">505 </v>
      </c>
      <c r="AH181" s="85" t="str">
        <f t="shared" si="17"/>
        <v xml:space="preserve">AT79  160 0 00 01 1 505 </v>
      </c>
    </row>
    <row r="182" spans="1:34" ht="15" customHeight="1" x14ac:dyDescent="0.25">
      <c r="A182" s="86">
        <v>709436</v>
      </c>
      <c r="B182" s="86" t="s">
        <v>1443</v>
      </c>
      <c r="C182" s="86" t="s">
        <v>1920</v>
      </c>
      <c r="D182" s="86" t="s">
        <v>1932</v>
      </c>
      <c r="E182" s="86">
        <v>70926</v>
      </c>
      <c r="F182" s="86">
        <v>6130</v>
      </c>
      <c r="G182" s="86" t="s">
        <v>1189</v>
      </c>
      <c r="H182" s="86" t="s">
        <v>5199</v>
      </c>
      <c r="I182" s="86" t="s">
        <v>2565</v>
      </c>
      <c r="J182" s="86" t="s">
        <v>6449</v>
      </c>
      <c r="K182" s="86" t="s">
        <v>4808</v>
      </c>
      <c r="L182" s="86" t="s">
        <v>1</v>
      </c>
      <c r="M182" s="86" t="s">
        <v>5200</v>
      </c>
      <c r="N182" s="86" t="s">
        <v>5201</v>
      </c>
      <c r="O182" s="86" t="s">
        <v>2379</v>
      </c>
      <c r="P182" s="87">
        <v>36770</v>
      </c>
      <c r="Q182" s="87">
        <v>401768</v>
      </c>
      <c r="R182" s="86" t="s">
        <v>2416</v>
      </c>
      <c r="S182" s="86" t="s">
        <v>1854</v>
      </c>
      <c r="T182" s="86">
        <v>903114</v>
      </c>
      <c r="U182" s="86">
        <v>6130</v>
      </c>
      <c r="V182" s="86" t="s">
        <v>1189</v>
      </c>
      <c r="W182" s="86" t="s">
        <v>5199</v>
      </c>
      <c r="X182" s="86" t="s">
        <v>2565</v>
      </c>
      <c r="Y182" s="86" t="s">
        <v>1402</v>
      </c>
      <c r="Z182" s="86" t="s">
        <v>6449</v>
      </c>
      <c r="AB182" s="85" t="s">
        <v>2379</v>
      </c>
      <c r="AC182" s="85" t="str">
        <f t="shared" si="12"/>
        <v>AT05</v>
      </c>
      <c r="AD182" s="85" t="str">
        <f t="shared" si="13"/>
        <v xml:space="preserve"> 423</v>
      </c>
      <c r="AE182" s="85" t="str">
        <f t="shared" si="14"/>
        <v>9 00</v>
      </c>
      <c r="AF182" s="85" t="str">
        <f t="shared" si="15"/>
        <v>06 0</v>
      </c>
      <c r="AG182" s="85" t="str">
        <f t="shared" si="16"/>
        <v xml:space="preserve">006 </v>
      </c>
      <c r="AH182" s="85" t="str">
        <f t="shared" si="17"/>
        <v xml:space="preserve">AT05  423 9 00 06 0 006 </v>
      </c>
    </row>
    <row r="183" spans="1:34" ht="15" customHeight="1" x14ac:dyDescent="0.25">
      <c r="A183" s="86">
        <v>705396</v>
      </c>
      <c r="B183" s="86" t="s">
        <v>849</v>
      </c>
      <c r="C183" s="86" t="s">
        <v>1919</v>
      </c>
      <c r="D183" s="86" t="s">
        <v>1919</v>
      </c>
      <c r="E183" s="86">
        <v>70514</v>
      </c>
      <c r="F183" s="86">
        <v>6250</v>
      </c>
      <c r="G183" s="86" t="s">
        <v>1086</v>
      </c>
      <c r="H183" s="86" t="s">
        <v>4033</v>
      </c>
      <c r="I183" s="86" t="s">
        <v>2565</v>
      </c>
      <c r="J183" s="86" t="s">
        <v>6450</v>
      </c>
      <c r="K183" s="86" t="s">
        <v>3906</v>
      </c>
      <c r="L183" s="86" t="s">
        <v>1</v>
      </c>
      <c r="M183" s="86" t="s">
        <v>4034</v>
      </c>
      <c r="N183" s="86" t="s">
        <v>4035</v>
      </c>
      <c r="O183" s="86" t="s">
        <v>2173</v>
      </c>
      <c r="P183" s="87">
        <v>36770</v>
      </c>
      <c r="Q183" s="87">
        <v>401768</v>
      </c>
      <c r="R183" s="86" t="s">
        <v>2416</v>
      </c>
      <c r="S183" s="86" t="s">
        <v>931</v>
      </c>
      <c r="T183" s="86">
        <v>400018</v>
      </c>
      <c r="U183" s="86">
        <v>6250</v>
      </c>
      <c r="V183" s="86" t="s">
        <v>1086</v>
      </c>
      <c r="W183" s="86" t="s">
        <v>4033</v>
      </c>
      <c r="X183" s="86" t="s">
        <v>2435</v>
      </c>
      <c r="Y183" s="86" t="s">
        <v>378</v>
      </c>
      <c r="Z183" s="86" t="s">
        <v>6426</v>
      </c>
      <c r="AB183" s="85" t="s">
        <v>2173</v>
      </c>
      <c r="AC183" s="85" t="str">
        <f t="shared" si="12"/>
        <v>AT84</v>
      </c>
      <c r="AD183" s="85" t="str">
        <f t="shared" si="13"/>
        <v xml:space="preserve"> 362</v>
      </c>
      <c r="AE183" s="85" t="str">
        <f t="shared" si="14"/>
        <v>6 70</v>
      </c>
      <c r="AF183" s="85" t="str">
        <f t="shared" si="15"/>
        <v>00 0</v>
      </c>
      <c r="AG183" s="85" t="str">
        <f t="shared" si="16"/>
        <v xml:space="preserve">005 </v>
      </c>
      <c r="AH183" s="85" t="str">
        <f t="shared" si="17"/>
        <v xml:space="preserve">AT84  362 6 70 00 0 005 </v>
      </c>
    </row>
    <row r="184" spans="1:34" ht="15" customHeight="1" x14ac:dyDescent="0.25">
      <c r="A184" s="86">
        <v>705406</v>
      </c>
      <c r="B184" s="86" t="s">
        <v>755</v>
      </c>
      <c r="C184" s="86" t="s">
        <v>1919</v>
      </c>
      <c r="D184" s="86" t="s">
        <v>1919</v>
      </c>
      <c r="E184" s="86">
        <v>70513</v>
      </c>
      <c r="F184" s="86">
        <v>6330</v>
      </c>
      <c r="G184" s="86" t="s">
        <v>1096</v>
      </c>
      <c r="H184" s="86" t="s">
        <v>4058</v>
      </c>
      <c r="I184" s="86" t="s">
        <v>2509</v>
      </c>
      <c r="J184" s="86" t="s">
        <v>6451</v>
      </c>
      <c r="K184" s="86" t="s">
        <v>3906</v>
      </c>
      <c r="L184" s="86" t="s">
        <v>1</v>
      </c>
      <c r="M184" s="86" t="s">
        <v>4059</v>
      </c>
      <c r="N184" s="86" t="s">
        <v>5932</v>
      </c>
      <c r="O184" s="86" t="s">
        <v>2185</v>
      </c>
      <c r="P184" s="87">
        <v>36770</v>
      </c>
      <c r="Q184" s="87">
        <v>401768</v>
      </c>
      <c r="R184" s="86" t="s">
        <v>2416</v>
      </c>
      <c r="S184" s="86" t="s">
        <v>1820</v>
      </c>
      <c r="T184" s="86">
        <v>400411</v>
      </c>
      <c r="U184" s="86">
        <v>6330</v>
      </c>
      <c r="V184" s="86" t="s">
        <v>1096</v>
      </c>
      <c r="W184" s="86" t="s">
        <v>4058</v>
      </c>
      <c r="X184" s="86" t="s">
        <v>2509</v>
      </c>
      <c r="Y184" s="86" t="s">
        <v>5933</v>
      </c>
      <c r="Z184" s="86" t="s">
        <v>6451</v>
      </c>
      <c r="AB184" s="85" t="s">
        <v>2185</v>
      </c>
      <c r="AC184" s="85" t="str">
        <f t="shared" si="12"/>
        <v>AT66</v>
      </c>
      <c r="AD184" s="85" t="str">
        <f t="shared" si="13"/>
        <v xml:space="preserve"> 423</v>
      </c>
      <c r="AE184" s="85" t="str">
        <f t="shared" si="14"/>
        <v>9 00</v>
      </c>
      <c r="AF184" s="85" t="str">
        <f t="shared" si="15"/>
        <v>00 9</v>
      </c>
      <c r="AG184" s="85" t="str">
        <f t="shared" si="16"/>
        <v xml:space="preserve">004 </v>
      </c>
      <c r="AH184" s="85" t="str">
        <f t="shared" si="17"/>
        <v xml:space="preserve">AT66  423 9 00 00 9 004 </v>
      </c>
    </row>
    <row r="185" spans="1:34" ht="15" customHeight="1" x14ac:dyDescent="0.25">
      <c r="A185" s="86">
        <v>705416</v>
      </c>
      <c r="B185" s="86" t="s">
        <v>1672</v>
      </c>
      <c r="C185" s="86" t="s">
        <v>1919</v>
      </c>
      <c r="D185" s="86" t="s">
        <v>1919</v>
      </c>
      <c r="E185" s="86">
        <v>70531</v>
      </c>
      <c r="F185" s="86">
        <v>6300</v>
      </c>
      <c r="G185" s="86" t="s">
        <v>1093</v>
      </c>
      <c r="H185" s="86" t="s">
        <v>4192</v>
      </c>
      <c r="I185" s="86" t="s">
        <v>2617</v>
      </c>
      <c r="J185" s="86" t="s">
        <v>6452</v>
      </c>
      <c r="K185" s="86" t="s">
        <v>3906</v>
      </c>
      <c r="L185" s="86" t="s">
        <v>3</v>
      </c>
      <c r="M185" s="86" t="s">
        <v>4193</v>
      </c>
      <c r="N185" s="86" t="s">
        <v>7254</v>
      </c>
      <c r="O185" s="86" t="s">
        <v>2206</v>
      </c>
      <c r="P185" s="87">
        <v>36770</v>
      </c>
      <c r="Q185" s="87">
        <v>401768</v>
      </c>
      <c r="R185" s="86" t="s">
        <v>2416</v>
      </c>
      <c r="S185" s="86" t="s">
        <v>394</v>
      </c>
      <c r="T185" s="86">
        <v>970531</v>
      </c>
      <c r="U185" s="86">
        <v>6300</v>
      </c>
      <c r="V185" s="86" t="s">
        <v>1093</v>
      </c>
      <c r="W185" s="86" t="s">
        <v>3307</v>
      </c>
      <c r="X185" s="86" t="s">
        <v>2588</v>
      </c>
      <c r="Y185" s="86" t="s">
        <v>1389</v>
      </c>
      <c r="Z185" s="86" t="s">
        <v>6405</v>
      </c>
      <c r="AB185" s="85" t="s">
        <v>2206</v>
      </c>
      <c r="AC185" s="85" t="str">
        <f t="shared" si="12"/>
        <v>AT09</v>
      </c>
      <c r="AD185" s="85" t="str">
        <f t="shared" si="13"/>
        <v xml:space="preserve"> 363</v>
      </c>
      <c r="AE185" s="85" t="str">
        <f t="shared" si="14"/>
        <v>5 80</v>
      </c>
      <c r="AF185" s="85" t="str">
        <f t="shared" si="15"/>
        <v>00 0</v>
      </c>
      <c r="AG185" s="85" t="str">
        <f t="shared" si="16"/>
        <v xml:space="preserve">086 </v>
      </c>
      <c r="AH185" s="85" t="str">
        <f t="shared" si="17"/>
        <v xml:space="preserve">AT09  363 5 80 00 0 086 </v>
      </c>
    </row>
    <row r="186" spans="1:34" ht="15" customHeight="1" x14ac:dyDescent="0.25">
      <c r="A186" s="86">
        <v>705436</v>
      </c>
      <c r="B186" s="86" t="s">
        <v>862</v>
      </c>
      <c r="C186" s="86" t="s">
        <v>1922</v>
      </c>
      <c r="D186" s="86" t="s">
        <v>1922</v>
      </c>
      <c r="E186" s="86">
        <v>70514</v>
      </c>
      <c r="F186" s="86">
        <v>6250</v>
      </c>
      <c r="G186" s="86" t="s">
        <v>1086</v>
      </c>
      <c r="H186" s="86" t="s">
        <v>4067</v>
      </c>
      <c r="I186" s="86" t="s">
        <v>5934</v>
      </c>
      <c r="J186" s="86" t="s">
        <v>6453</v>
      </c>
      <c r="K186" s="86" t="s">
        <v>3906</v>
      </c>
      <c r="L186" s="86" t="s">
        <v>3</v>
      </c>
      <c r="M186" s="86" t="s">
        <v>5718</v>
      </c>
      <c r="N186" s="86" t="s">
        <v>5719</v>
      </c>
      <c r="O186" s="86" t="s">
        <v>2201</v>
      </c>
      <c r="P186" s="87">
        <v>36770</v>
      </c>
      <c r="Q186" s="87">
        <v>401768</v>
      </c>
      <c r="R186" s="86" t="s">
        <v>2416</v>
      </c>
      <c r="S186" s="86" t="s">
        <v>865</v>
      </c>
      <c r="T186" s="86">
        <v>970514</v>
      </c>
      <c r="U186" s="86">
        <v>6250</v>
      </c>
      <c r="V186" s="86" t="s">
        <v>1086</v>
      </c>
      <c r="W186" s="86" t="s">
        <v>2849</v>
      </c>
      <c r="X186" s="86" t="s">
        <v>2580</v>
      </c>
      <c r="Y186" s="86" t="s">
        <v>863</v>
      </c>
      <c r="Z186" s="86" t="s">
        <v>6454</v>
      </c>
      <c r="AB186" s="85" t="s">
        <v>2201</v>
      </c>
      <c r="AC186" s="85" t="str">
        <f t="shared" si="12"/>
        <v>AT76</v>
      </c>
      <c r="AD186" s="85" t="str">
        <f t="shared" si="13"/>
        <v xml:space="preserve"> 362</v>
      </c>
      <c r="AE186" s="85" t="str">
        <f t="shared" si="14"/>
        <v>6 70</v>
      </c>
      <c r="AF186" s="85" t="str">
        <f t="shared" si="15"/>
        <v>00 0</v>
      </c>
      <c r="AG186" s="85" t="str">
        <f t="shared" si="16"/>
        <v xml:space="preserve">002 </v>
      </c>
      <c r="AH186" s="85" t="str">
        <f t="shared" si="17"/>
        <v xml:space="preserve">AT76  362 6 70 00 0 002 </v>
      </c>
    </row>
    <row r="187" spans="1:34" ht="15" customHeight="1" x14ac:dyDescent="0.25">
      <c r="A187" s="86">
        <v>705456</v>
      </c>
      <c r="B187" s="86" t="s">
        <v>471</v>
      </c>
      <c r="C187" s="86" t="s">
        <v>1922</v>
      </c>
      <c r="D187" s="86" t="s">
        <v>1922</v>
      </c>
      <c r="E187" s="86">
        <v>70531</v>
      </c>
      <c r="F187" s="86">
        <v>6300</v>
      </c>
      <c r="G187" s="86" t="s">
        <v>1093</v>
      </c>
      <c r="H187" s="86" t="s">
        <v>4192</v>
      </c>
      <c r="I187" s="86" t="s">
        <v>2617</v>
      </c>
      <c r="J187" s="86" t="s">
        <v>6452</v>
      </c>
      <c r="K187" s="86" t="s">
        <v>3906</v>
      </c>
      <c r="L187" s="86" t="s">
        <v>1</v>
      </c>
      <c r="M187" s="86" t="s">
        <v>4195</v>
      </c>
      <c r="N187" s="86" t="s">
        <v>4196</v>
      </c>
      <c r="O187" s="86" t="s">
        <v>2183</v>
      </c>
      <c r="P187" s="87">
        <v>36770</v>
      </c>
      <c r="Q187" s="87">
        <v>401768</v>
      </c>
      <c r="R187" s="86" t="s">
        <v>2416</v>
      </c>
      <c r="S187" s="86" t="s">
        <v>1819</v>
      </c>
      <c r="T187" s="86">
        <v>400905</v>
      </c>
      <c r="U187" s="86">
        <v>6300</v>
      </c>
      <c r="V187" s="86" t="s">
        <v>1093</v>
      </c>
      <c r="W187" s="86" t="s">
        <v>4198</v>
      </c>
      <c r="X187" s="86" t="s">
        <v>2609</v>
      </c>
      <c r="Y187" s="86" t="s">
        <v>472</v>
      </c>
      <c r="Z187" s="86" t="s">
        <v>6403</v>
      </c>
      <c r="AB187" s="85" t="s">
        <v>2183</v>
      </c>
      <c r="AC187" s="85" t="str">
        <f t="shared" si="12"/>
        <v>AT53</v>
      </c>
      <c r="AD187" s="85" t="str">
        <f t="shared" si="13"/>
        <v xml:space="preserve"> 363</v>
      </c>
      <c r="AE187" s="85" t="str">
        <f t="shared" si="14"/>
        <v>5 80</v>
      </c>
      <c r="AF187" s="85" t="str">
        <f t="shared" si="15"/>
        <v>00 0</v>
      </c>
      <c r="AG187" s="85" t="str">
        <f t="shared" si="16"/>
        <v xml:space="preserve">069 </v>
      </c>
      <c r="AH187" s="85" t="str">
        <f t="shared" si="17"/>
        <v xml:space="preserve">AT53  363 5 80 00 0 069 </v>
      </c>
    </row>
    <row r="188" spans="1:34" ht="15" customHeight="1" x14ac:dyDescent="0.25">
      <c r="A188" s="86">
        <v>706003</v>
      </c>
      <c r="B188" s="86" t="s">
        <v>491</v>
      </c>
      <c r="C188" s="86" t="s">
        <v>1919</v>
      </c>
      <c r="D188" s="86" t="s">
        <v>1919</v>
      </c>
      <c r="E188" s="86">
        <v>70622</v>
      </c>
      <c r="F188" s="86">
        <v>6491</v>
      </c>
      <c r="G188" s="86" t="s">
        <v>1108</v>
      </c>
      <c r="H188" s="86" t="s">
        <v>3140</v>
      </c>
      <c r="I188" s="86" t="s">
        <v>3899</v>
      </c>
      <c r="J188" s="86" t="s">
        <v>6455</v>
      </c>
      <c r="K188" s="86" t="s">
        <v>4183</v>
      </c>
      <c r="L188" s="86" t="s">
        <v>3</v>
      </c>
      <c r="M188" s="86" t="s">
        <v>4453</v>
      </c>
      <c r="N188" s="86" t="s">
        <v>4454</v>
      </c>
      <c r="O188" s="86" t="s">
        <v>5935</v>
      </c>
      <c r="P188" s="87">
        <v>36770</v>
      </c>
      <c r="Q188" s="87">
        <v>401768</v>
      </c>
      <c r="R188" s="86" t="s">
        <v>2416</v>
      </c>
      <c r="S188" s="86" t="s">
        <v>489</v>
      </c>
      <c r="T188" s="86">
        <v>970622</v>
      </c>
      <c r="U188" s="86">
        <v>6491</v>
      </c>
      <c r="V188" s="86" t="s">
        <v>1108</v>
      </c>
      <c r="W188" s="86" t="s">
        <v>3140</v>
      </c>
      <c r="X188" s="86" t="s">
        <v>2435</v>
      </c>
      <c r="Y188" s="86" t="s">
        <v>490</v>
      </c>
      <c r="Z188" s="86" t="s">
        <v>6456</v>
      </c>
      <c r="AB188" s="85" t="s">
        <v>5935</v>
      </c>
      <c r="AC188" s="85" t="str">
        <f t="shared" ref="AC188:AC248" si="18">LEFT(AB188,4)</f>
        <v>AT34</v>
      </c>
      <c r="AD188" s="85" t="str">
        <f t="shared" ref="AD188:AD248" si="19">MID(AB188,5,4)</f>
        <v xml:space="preserve"> 369</v>
      </c>
      <c r="AE188" s="85" t="str">
        <f t="shared" ref="AE188:AE248" si="20">MID(AB188,9,4)</f>
        <v>9 00</v>
      </c>
      <c r="AF188" s="85" t="str">
        <f t="shared" ref="AF188:AF248" si="21">MID(AB188,13,4)</f>
        <v>00 0</v>
      </c>
      <c r="AG188" s="85" t="str">
        <f t="shared" ref="AG188:AG248" si="22">MID(AB188,17,4)</f>
        <v xml:space="preserve">682 </v>
      </c>
      <c r="AH188" s="85" t="str">
        <f t="shared" ref="AH188:AH248" si="23">AC188&amp;" "&amp;AD188&amp;" "&amp;AE188&amp;" "&amp;AF188&amp;" "&amp;AG188</f>
        <v xml:space="preserve">AT34  369 9 00 00 0 682 </v>
      </c>
    </row>
    <row r="189" spans="1:34" ht="15" customHeight="1" x14ac:dyDescent="0.25">
      <c r="A189" s="86">
        <v>706013</v>
      </c>
      <c r="B189" s="86" t="s">
        <v>480</v>
      </c>
      <c r="C189" s="86" t="s">
        <v>1919</v>
      </c>
      <c r="D189" s="86" t="s">
        <v>1919</v>
      </c>
      <c r="E189" s="86">
        <v>70621</v>
      </c>
      <c r="F189" s="86">
        <v>6580</v>
      </c>
      <c r="G189" s="86" t="s">
        <v>4408</v>
      </c>
      <c r="H189" s="86" t="s">
        <v>4409</v>
      </c>
      <c r="I189" s="86" t="s">
        <v>2617</v>
      </c>
      <c r="J189" s="86" t="s">
        <v>6457</v>
      </c>
      <c r="K189" s="86" t="s">
        <v>4183</v>
      </c>
      <c r="L189" s="86" t="s">
        <v>1</v>
      </c>
      <c r="M189" s="86" t="s">
        <v>4412</v>
      </c>
      <c r="N189" s="86" t="s">
        <v>4413</v>
      </c>
      <c r="O189" s="86" t="s">
        <v>2231</v>
      </c>
      <c r="P189" s="87">
        <v>36770</v>
      </c>
      <c r="Q189" s="87">
        <v>401768</v>
      </c>
      <c r="R189" s="86" t="s">
        <v>2416</v>
      </c>
      <c r="S189" s="86" t="s">
        <v>438</v>
      </c>
      <c r="T189" s="86">
        <v>401006</v>
      </c>
      <c r="U189" s="86">
        <v>6500</v>
      </c>
      <c r="V189" s="86" t="s">
        <v>1107</v>
      </c>
      <c r="W189" s="86" t="s">
        <v>5918</v>
      </c>
      <c r="X189" s="86" t="s">
        <v>5919</v>
      </c>
      <c r="Y189" s="86" t="s">
        <v>1962</v>
      </c>
      <c r="Z189" s="86" t="s">
        <v>6384</v>
      </c>
      <c r="AB189" s="85" t="s">
        <v>2231</v>
      </c>
      <c r="AC189" s="85" t="str">
        <f t="shared" si="18"/>
        <v>AT10</v>
      </c>
      <c r="AD189" s="85" t="str">
        <f t="shared" si="19"/>
        <v xml:space="preserve"> 423</v>
      </c>
      <c r="AE189" s="85" t="str">
        <f t="shared" si="20"/>
        <v>9 00</v>
      </c>
      <c r="AF189" s="85" t="str">
        <f t="shared" si="21"/>
        <v>05 0</v>
      </c>
      <c r="AG189" s="85" t="str">
        <f t="shared" si="22"/>
        <v xml:space="preserve">005 </v>
      </c>
      <c r="AH189" s="85" t="str">
        <f t="shared" si="23"/>
        <v xml:space="preserve">AT10  423 9 00 05 0 005 </v>
      </c>
    </row>
    <row r="190" spans="1:34" x14ac:dyDescent="0.25">
      <c r="A190" s="86">
        <v>706014</v>
      </c>
      <c r="B190" s="86" t="s">
        <v>1553</v>
      </c>
      <c r="C190" s="86" t="s">
        <v>1919</v>
      </c>
      <c r="D190" s="86" t="s">
        <v>1935</v>
      </c>
      <c r="E190" s="86">
        <v>70630</v>
      </c>
      <c r="F190" s="86">
        <v>6511</v>
      </c>
      <c r="G190" s="86" t="s">
        <v>1109</v>
      </c>
      <c r="H190" s="86" t="s">
        <v>3088</v>
      </c>
      <c r="I190" s="86" t="s">
        <v>4463</v>
      </c>
      <c r="J190" s="86" t="s">
        <v>6458</v>
      </c>
      <c r="K190" s="86" t="s">
        <v>4183</v>
      </c>
      <c r="L190" s="86" t="s">
        <v>3</v>
      </c>
      <c r="M190" s="86" t="s">
        <v>4471</v>
      </c>
      <c r="N190" s="86" t="s">
        <v>4465</v>
      </c>
      <c r="O190" s="86" t="s">
        <v>5936</v>
      </c>
      <c r="P190" s="87">
        <v>36770</v>
      </c>
      <c r="Q190" s="87">
        <v>401768</v>
      </c>
      <c r="R190" s="86" t="s">
        <v>2416</v>
      </c>
      <c r="S190" s="86" t="s">
        <v>5937</v>
      </c>
      <c r="T190" s="107"/>
      <c r="U190" s="86">
        <v>6511</v>
      </c>
      <c r="V190" s="86" t="s">
        <v>1109</v>
      </c>
      <c r="W190" s="86" t="s">
        <v>3356</v>
      </c>
      <c r="X190" s="86" t="s">
        <v>2411</v>
      </c>
      <c r="Y190" s="107" t="s">
        <v>7255</v>
      </c>
      <c r="Z190" s="86" t="s">
        <v>6459</v>
      </c>
      <c r="AB190" s="85" t="s">
        <v>5936</v>
      </c>
      <c r="AC190" s="85" t="str">
        <f t="shared" si="18"/>
        <v>AT63</v>
      </c>
      <c r="AD190" s="85" t="str">
        <f t="shared" si="19"/>
        <v xml:space="preserve"> 369</v>
      </c>
      <c r="AE190" s="85" t="str">
        <f t="shared" si="20"/>
        <v>9 00</v>
      </c>
      <c r="AF190" s="85" t="str">
        <f t="shared" si="21"/>
        <v>00 0</v>
      </c>
      <c r="AG190" s="85" t="str">
        <f t="shared" si="22"/>
        <v xml:space="preserve">552 </v>
      </c>
      <c r="AH190" s="85" t="str">
        <f t="shared" si="23"/>
        <v xml:space="preserve">AT63  369 9 00 00 0 552 </v>
      </c>
    </row>
    <row r="191" spans="1:34" ht="15" customHeight="1" x14ac:dyDescent="0.25">
      <c r="A191" s="86">
        <v>706017</v>
      </c>
      <c r="B191" s="86" t="s">
        <v>1392</v>
      </c>
      <c r="C191" s="86" t="s">
        <v>1919</v>
      </c>
      <c r="D191" s="86" t="s">
        <v>1919</v>
      </c>
      <c r="E191" s="86">
        <v>70619</v>
      </c>
      <c r="F191" s="86">
        <v>6522</v>
      </c>
      <c r="G191" s="86" t="s">
        <v>1112</v>
      </c>
      <c r="H191" s="86" t="s">
        <v>5340</v>
      </c>
      <c r="I191" s="86" t="s">
        <v>2647</v>
      </c>
      <c r="J191" s="86" t="s">
        <v>6460</v>
      </c>
      <c r="K191" s="86" t="s">
        <v>4183</v>
      </c>
      <c r="L191" s="86" t="s">
        <v>1</v>
      </c>
      <c r="M191" s="86" t="s">
        <v>5341</v>
      </c>
      <c r="N191" s="86"/>
      <c r="O191" s="86" t="s">
        <v>2231</v>
      </c>
      <c r="P191" s="87">
        <v>36770</v>
      </c>
      <c r="Q191" s="87">
        <v>401768</v>
      </c>
      <c r="R191" s="86" t="s">
        <v>2416</v>
      </c>
      <c r="S191" s="86" t="s">
        <v>438</v>
      </c>
      <c r="T191" s="86">
        <v>401006</v>
      </c>
      <c r="U191" s="86">
        <v>6500</v>
      </c>
      <c r="V191" s="86" t="s">
        <v>1107</v>
      </c>
      <c r="W191" s="86" t="s">
        <v>5918</v>
      </c>
      <c r="X191" s="86" t="s">
        <v>5919</v>
      </c>
      <c r="Y191" s="86" t="s">
        <v>1962</v>
      </c>
      <c r="Z191" s="86" t="s">
        <v>6384</v>
      </c>
      <c r="AB191" s="85" t="s">
        <v>2231</v>
      </c>
      <c r="AC191" s="85" t="str">
        <f t="shared" si="18"/>
        <v>AT10</v>
      </c>
      <c r="AD191" s="85" t="str">
        <f t="shared" si="19"/>
        <v xml:space="preserve"> 423</v>
      </c>
      <c r="AE191" s="85" t="str">
        <f t="shared" si="20"/>
        <v>9 00</v>
      </c>
      <c r="AF191" s="85" t="str">
        <f t="shared" si="21"/>
        <v>05 0</v>
      </c>
      <c r="AG191" s="85" t="str">
        <f t="shared" si="22"/>
        <v xml:space="preserve">005 </v>
      </c>
      <c r="AH191" s="85" t="str">
        <f t="shared" si="23"/>
        <v xml:space="preserve">AT10  423 9 00 05 0 005 </v>
      </c>
    </row>
    <row r="192" spans="1:34" ht="15" customHeight="1" x14ac:dyDescent="0.25">
      <c r="A192" s="86">
        <v>706060</v>
      </c>
      <c r="B192" s="86" t="s">
        <v>1500</v>
      </c>
      <c r="C192" s="86" t="s">
        <v>1919</v>
      </c>
      <c r="D192" s="86" t="s">
        <v>1919</v>
      </c>
      <c r="E192" s="86">
        <v>70614</v>
      </c>
      <c r="F192" s="86">
        <v>6500</v>
      </c>
      <c r="G192" s="86" t="s">
        <v>1107</v>
      </c>
      <c r="H192" s="86" t="s">
        <v>2709</v>
      </c>
      <c r="I192" s="86" t="s">
        <v>4131</v>
      </c>
      <c r="J192" s="86" t="s">
        <v>6383</v>
      </c>
      <c r="K192" s="86" t="s">
        <v>4183</v>
      </c>
      <c r="L192" s="86" t="s">
        <v>1</v>
      </c>
      <c r="M192" s="86" t="s">
        <v>4320</v>
      </c>
      <c r="N192" s="86" t="s">
        <v>4321</v>
      </c>
      <c r="O192" s="86" t="s">
        <v>2231</v>
      </c>
      <c r="P192" s="87">
        <v>36770</v>
      </c>
      <c r="Q192" s="87">
        <v>401768</v>
      </c>
      <c r="R192" s="86" t="s">
        <v>2416</v>
      </c>
      <c r="S192" s="86" t="s">
        <v>438</v>
      </c>
      <c r="T192" s="86">
        <v>401006</v>
      </c>
      <c r="U192" s="86">
        <v>6500</v>
      </c>
      <c r="V192" s="86" t="s">
        <v>1107</v>
      </c>
      <c r="W192" s="86" t="s">
        <v>5918</v>
      </c>
      <c r="X192" s="86" t="s">
        <v>5919</v>
      </c>
      <c r="Y192" s="86" t="s">
        <v>1962</v>
      </c>
      <c r="Z192" s="86" t="s">
        <v>6384</v>
      </c>
      <c r="AB192" s="85" t="s">
        <v>2231</v>
      </c>
      <c r="AC192" s="85" t="str">
        <f t="shared" si="18"/>
        <v>AT10</v>
      </c>
      <c r="AD192" s="85" t="str">
        <f t="shared" si="19"/>
        <v xml:space="preserve"> 423</v>
      </c>
      <c r="AE192" s="85" t="str">
        <f t="shared" si="20"/>
        <v>9 00</v>
      </c>
      <c r="AF192" s="85" t="str">
        <f t="shared" si="21"/>
        <v>05 0</v>
      </c>
      <c r="AG192" s="85" t="str">
        <f t="shared" si="22"/>
        <v xml:space="preserve">005 </v>
      </c>
      <c r="AH192" s="85" t="str">
        <f t="shared" si="23"/>
        <v xml:space="preserve">AT10  423 9 00 05 0 005 </v>
      </c>
    </row>
    <row r="193" spans="1:34" x14ac:dyDescent="0.25">
      <c r="A193" s="86">
        <v>706116</v>
      </c>
      <c r="B193" s="86" t="s">
        <v>1720</v>
      </c>
      <c r="C193" s="86" t="s">
        <v>1920</v>
      </c>
      <c r="D193" s="86" t="s">
        <v>1938</v>
      </c>
      <c r="E193" s="86">
        <v>70630</v>
      </c>
      <c r="F193" s="86">
        <v>6511</v>
      </c>
      <c r="G193" s="86" t="s">
        <v>1109</v>
      </c>
      <c r="H193" s="86" t="s">
        <v>3088</v>
      </c>
      <c r="I193" s="86" t="s">
        <v>4463</v>
      </c>
      <c r="J193" s="86" t="s">
        <v>6458</v>
      </c>
      <c r="K193" s="86" t="s">
        <v>4183</v>
      </c>
      <c r="L193" s="86" t="s">
        <v>3</v>
      </c>
      <c r="M193" s="86" t="s">
        <v>4464</v>
      </c>
      <c r="N193" s="86" t="s">
        <v>4465</v>
      </c>
      <c r="O193" s="86" t="s">
        <v>5936</v>
      </c>
      <c r="P193" s="87">
        <v>36770</v>
      </c>
      <c r="Q193" s="87">
        <v>401768</v>
      </c>
      <c r="R193" s="86" t="s">
        <v>2416</v>
      </c>
      <c r="S193" s="86" t="s">
        <v>5937</v>
      </c>
      <c r="T193" s="107"/>
      <c r="U193" s="86">
        <v>6511</v>
      </c>
      <c r="V193" s="86" t="s">
        <v>1109</v>
      </c>
      <c r="W193" s="86" t="s">
        <v>3356</v>
      </c>
      <c r="X193" s="86" t="s">
        <v>2411</v>
      </c>
      <c r="Y193" s="107" t="s">
        <v>7255</v>
      </c>
      <c r="Z193" s="86" t="s">
        <v>6459</v>
      </c>
      <c r="AB193" s="85" t="s">
        <v>5936</v>
      </c>
      <c r="AC193" s="85" t="str">
        <f t="shared" si="18"/>
        <v>AT63</v>
      </c>
      <c r="AD193" s="85" t="str">
        <f t="shared" si="19"/>
        <v xml:space="preserve"> 369</v>
      </c>
      <c r="AE193" s="85" t="str">
        <f t="shared" si="20"/>
        <v>9 00</v>
      </c>
      <c r="AF193" s="85" t="str">
        <f t="shared" si="21"/>
        <v>00 0</v>
      </c>
      <c r="AG193" s="85" t="str">
        <f t="shared" si="22"/>
        <v xml:space="preserve">552 </v>
      </c>
      <c r="AH193" s="85" t="str">
        <f t="shared" si="23"/>
        <v xml:space="preserve">AT63  369 9 00 00 0 552 </v>
      </c>
    </row>
    <row r="194" spans="1:34" x14ac:dyDescent="0.25">
      <c r="A194" s="86">
        <v>706266</v>
      </c>
      <c r="B194" s="86" t="s">
        <v>1670</v>
      </c>
      <c r="C194" s="86" t="s">
        <v>1922</v>
      </c>
      <c r="D194" s="86" t="s">
        <v>1921</v>
      </c>
      <c r="E194" s="86">
        <v>70630</v>
      </c>
      <c r="F194" s="86">
        <v>6511</v>
      </c>
      <c r="G194" s="86" t="s">
        <v>1109</v>
      </c>
      <c r="H194" s="86" t="s">
        <v>3088</v>
      </c>
      <c r="I194" s="86" t="s">
        <v>4463</v>
      </c>
      <c r="J194" s="86" t="s">
        <v>6458</v>
      </c>
      <c r="K194" s="86" t="s">
        <v>4183</v>
      </c>
      <c r="L194" s="86" t="s">
        <v>3</v>
      </c>
      <c r="M194" s="86" t="s">
        <v>4472</v>
      </c>
      <c r="N194" s="86" t="s">
        <v>4465</v>
      </c>
      <c r="O194" s="86" t="s">
        <v>5936</v>
      </c>
      <c r="P194" s="87">
        <v>36770</v>
      </c>
      <c r="Q194" s="87">
        <v>401768</v>
      </c>
      <c r="R194" s="86" t="s">
        <v>2416</v>
      </c>
      <c r="S194" s="86" t="s">
        <v>5937</v>
      </c>
      <c r="T194" s="107"/>
      <c r="U194" s="86">
        <v>6511</v>
      </c>
      <c r="V194" s="86" t="s">
        <v>1109</v>
      </c>
      <c r="W194" s="86" t="s">
        <v>3356</v>
      </c>
      <c r="X194" s="86" t="s">
        <v>2411</v>
      </c>
      <c r="Y194" s="107" t="s">
        <v>7255</v>
      </c>
      <c r="Z194" s="86" t="s">
        <v>6459</v>
      </c>
      <c r="AB194" s="85" t="s">
        <v>5936</v>
      </c>
      <c r="AC194" s="85" t="str">
        <f t="shared" si="18"/>
        <v>AT63</v>
      </c>
      <c r="AD194" s="85" t="str">
        <f t="shared" si="19"/>
        <v xml:space="preserve"> 369</v>
      </c>
      <c r="AE194" s="85" t="str">
        <f t="shared" si="20"/>
        <v>9 00</v>
      </c>
      <c r="AF194" s="85" t="str">
        <f t="shared" si="21"/>
        <v>00 0</v>
      </c>
      <c r="AG194" s="85" t="str">
        <f t="shared" si="22"/>
        <v xml:space="preserve">552 </v>
      </c>
      <c r="AH194" s="85" t="str">
        <f t="shared" si="23"/>
        <v xml:space="preserve">AT63  369 9 00 00 0 552 </v>
      </c>
    </row>
    <row r="195" spans="1:34" ht="15" customHeight="1" x14ac:dyDescent="0.25">
      <c r="A195" s="86">
        <v>706446</v>
      </c>
      <c r="B195" s="86" t="s">
        <v>486</v>
      </c>
      <c r="C195" s="86" t="s">
        <v>1922</v>
      </c>
      <c r="D195" s="86" t="s">
        <v>1922</v>
      </c>
      <c r="E195" s="86">
        <v>70630</v>
      </c>
      <c r="F195" s="86">
        <v>6511</v>
      </c>
      <c r="G195" s="86" t="s">
        <v>1109</v>
      </c>
      <c r="H195" s="86" t="s">
        <v>3356</v>
      </c>
      <c r="I195" s="86" t="s">
        <v>2617</v>
      </c>
      <c r="J195" s="86" t="s">
        <v>6307</v>
      </c>
      <c r="K195" s="86" t="s">
        <v>4183</v>
      </c>
      <c r="L195" s="86" t="s">
        <v>1</v>
      </c>
      <c r="M195" s="86" t="s">
        <v>4473</v>
      </c>
      <c r="N195" s="86" t="s">
        <v>4474</v>
      </c>
      <c r="O195" s="86" t="s">
        <v>2259</v>
      </c>
      <c r="P195" s="87">
        <v>36770</v>
      </c>
      <c r="Q195" s="87">
        <v>401768</v>
      </c>
      <c r="R195" s="86" t="s">
        <v>2416</v>
      </c>
      <c r="S195" s="86" t="s">
        <v>1835</v>
      </c>
      <c r="T195" s="86">
        <v>900787</v>
      </c>
      <c r="U195" s="86">
        <v>6511</v>
      </c>
      <c r="V195" s="86" t="s">
        <v>1109</v>
      </c>
      <c r="W195" s="86" t="s">
        <v>3356</v>
      </c>
      <c r="X195" s="86" t="s">
        <v>2617</v>
      </c>
      <c r="Y195" s="86" t="s">
        <v>1396</v>
      </c>
      <c r="Z195" s="86" t="s">
        <v>6307</v>
      </c>
      <c r="AB195" s="85" t="s">
        <v>2259</v>
      </c>
      <c r="AC195" s="85" t="str">
        <f t="shared" si="18"/>
        <v>AT58</v>
      </c>
      <c r="AD195" s="85" t="str">
        <f t="shared" si="19"/>
        <v xml:space="preserve"> 423</v>
      </c>
      <c r="AE195" s="85" t="str">
        <f t="shared" si="20"/>
        <v>9 00</v>
      </c>
      <c r="AF195" s="85" t="str">
        <f t="shared" si="21"/>
        <v>05 3</v>
      </c>
      <c r="AG195" s="85" t="str">
        <f t="shared" si="22"/>
        <v xml:space="preserve">000 </v>
      </c>
      <c r="AH195" s="85" t="str">
        <f t="shared" si="23"/>
        <v xml:space="preserve">AT58  423 9 00 05 3 000 </v>
      </c>
    </row>
    <row r="196" spans="1:34" ht="15" customHeight="1" x14ac:dyDescent="0.25">
      <c r="A196" s="86">
        <v>707015</v>
      </c>
      <c r="B196" s="86" t="s">
        <v>577</v>
      </c>
      <c r="C196" s="86" t="s">
        <v>1919</v>
      </c>
      <c r="D196" s="86" t="s">
        <v>1919</v>
      </c>
      <c r="E196" s="86">
        <v>70716</v>
      </c>
      <c r="F196" s="86">
        <v>9900</v>
      </c>
      <c r="G196" s="86" t="s">
        <v>1134</v>
      </c>
      <c r="H196" s="86" t="s">
        <v>5209</v>
      </c>
      <c r="I196" s="86" t="s">
        <v>2428</v>
      </c>
      <c r="J196" s="86" t="s">
        <v>6413</v>
      </c>
      <c r="K196" s="86" t="s">
        <v>4428</v>
      </c>
      <c r="L196" s="86" t="s">
        <v>1</v>
      </c>
      <c r="M196" s="86" t="s">
        <v>5213</v>
      </c>
      <c r="N196" s="86" t="s">
        <v>5214</v>
      </c>
      <c r="O196" s="86" t="s">
        <v>2262</v>
      </c>
      <c r="P196" s="87">
        <v>36770</v>
      </c>
      <c r="Q196" s="87">
        <v>401768</v>
      </c>
      <c r="R196" s="86" t="s">
        <v>2416</v>
      </c>
      <c r="S196" s="86" t="s">
        <v>575</v>
      </c>
      <c r="T196" s="86">
        <v>400502</v>
      </c>
      <c r="U196" s="86">
        <v>9900</v>
      </c>
      <c r="V196" s="86" t="s">
        <v>1134</v>
      </c>
      <c r="W196" s="86" t="s">
        <v>5209</v>
      </c>
      <c r="X196" s="86" t="s">
        <v>2428</v>
      </c>
      <c r="Y196" s="86" t="s">
        <v>576</v>
      </c>
      <c r="Z196" s="86" t="s">
        <v>6413</v>
      </c>
      <c r="AB196" s="85" t="s">
        <v>2262</v>
      </c>
      <c r="AC196" s="85" t="str">
        <f t="shared" si="18"/>
        <v>AT65</v>
      </c>
      <c r="AD196" s="85" t="str">
        <f t="shared" si="19"/>
        <v xml:space="preserve"> 407</v>
      </c>
      <c r="AE196" s="85" t="str">
        <f t="shared" si="20"/>
        <v>3 00</v>
      </c>
      <c r="AF196" s="85" t="str">
        <f t="shared" si="21"/>
        <v>00 0</v>
      </c>
      <c r="AG196" s="85" t="str">
        <f t="shared" si="22"/>
        <v xml:space="preserve">001 </v>
      </c>
      <c r="AH196" s="85" t="str">
        <f t="shared" si="23"/>
        <v xml:space="preserve">AT65  407 3 00 00 0 001 </v>
      </c>
    </row>
    <row r="197" spans="1:34" ht="15" customHeight="1" x14ac:dyDescent="0.25">
      <c r="A197" s="86">
        <v>701001</v>
      </c>
      <c r="B197" s="86" t="s">
        <v>1918</v>
      </c>
      <c r="C197" s="86" t="s">
        <v>1919</v>
      </c>
      <c r="D197" s="86" t="s">
        <v>1919</v>
      </c>
      <c r="E197" s="86">
        <v>70101</v>
      </c>
      <c r="F197" s="86">
        <v>6020</v>
      </c>
      <c r="G197" s="86" t="s">
        <v>2419</v>
      </c>
      <c r="H197" s="86" t="s">
        <v>2723</v>
      </c>
      <c r="I197" s="86" t="s">
        <v>2428</v>
      </c>
      <c r="J197" s="86" t="s">
        <v>6461</v>
      </c>
      <c r="K197" s="86" t="s">
        <v>2412</v>
      </c>
      <c r="L197" s="86" t="s">
        <v>1</v>
      </c>
      <c r="M197" s="86" t="s">
        <v>2724</v>
      </c>
      <c r="N197" s="86" t="s">
        <v>2725</v>
      </c>
      <c r="O197" s="86" t="s">
        <v>1970</v>
      </c>
      <c r="P197" s="87">
        <v>36770</v>
      </c>
      <c r="Q197" s="87">
        <v>401768</v>
      </c>
      <c r="R197" s="86" t="s">
        <v>2416</v>
      </c>
      <c r="S197" s="86" t="s">
        <v>5868</v>
      </c>
      <c r="T197" s="86">
        <v>900300</v>
      </c>
      <c r="U197" s="86">
        <v>6020</v>
      </c>
      <c r="V197" s="86" t="s">
        <v>1009</v>
      </c>
      <c r="W197" s="86" t="s">
        <v>2417</v>
      </c>
      <c r="X197" s="86" t="s">
        <v>2418</v>
      </c>
      <c r="Y197" s="86" t="s">
        <v>6</v>
      </c>
      <c r="Z197" s="86" t="s">
        <v>6207</v>
      </c>
      <c r="AB197" s="85" t="s">
        <v>1970</v>
      </c>
      <c r="AC197" s="85" t="str">
        <f t="shared" si="18"/>
        <v>AT93</v>
      </c>
      <c r="AD197" s="85" t="str">
        <f t="shared" si="19"/>
        <v xml:space="preserve"> 140</v>
      </c>
      <c r="AE197" s="85" t="str">
        <f t="shared" si="20"/>
        <v>0 06</v>
      </c>
      <c r="AF197" s="85" t="str">
        <f t="shared" si="21"/>
        <v>68 1</v>
      </c>
      <c r="AG197" s="85" t="str">
        <f t="shared" si="22"/>
        <v xml:space="preserve">006 </v>
      </c>
      <c r="AH197" s="85" t="str">
        <f t="shared" si="23"/>
        <v xml:space="preserve">AT93  140 0 06 68 1 006 </v>
      </c>
    </row>
    <row r="198" spans="1:34" ht="15" customHeight="1" x14ac:dyDescent="0.25">
      <c r="A198" s="86">
        <v>701006</v>
      </c>
      <c r="B198" s="86" t="s">
        <v>2636</v>
      </c>
      <c r="C198" s="86" t="s">
        <v>1919</v>
      </c>
      <c r="D198" s="86" t="s">
        <v>1919</v>
      </c>
      <c r="E198" s="86">
        <v>70101</v>
      </c>
      <c r="F198" s="86">
        <v>6020</v>
      </c>
      <c r="G198" s="86" t="s">
        <v>2502</v>
      </c>
      <c r="H198" s="86" t="s">
        <v>2633</v>
      </c>
      <c r="I198" s="86" t="s">
        <v>2576</v>
      </c>
      <c r="J198" s="86" t="s">
        <v>6462</v>
      </c>
      <c r="K198" s="86" t="s">
        <v>2412</v>
      </c>
      <c r="L198" s="86" t="s">
        <v>1</v>
      </c>
      <c r="M198" s="86" t="s">
        <v>2637</v>
      </c>
      <c r="N198" s="86"/>
      <c r="O198" s="86" t="s">
        <v>1974</v>
      </c>
      <c r="P198" s="87">
        <v>36770</v>
      </c>
      <c r="Q198" s="87">
        <v>401768</v>
      </c>
      <c r="R198" s="86" t="s">
        <v>2416</v>
      </c>
      <c r="S198" s="86" t="s">
        <v>1746</v>
      </c>
      <c r="T198" s="86">
        <v>400101</v>
      </c>
      <c r="U198" s="86">
        <v>6020</v>
      </c>
      <c r="V198" s="86" t="s">
        <v>1009</v>
      </c>
      <c r="W198" s="86" t="s">
        <v>5875</v>
      </c>
      <c r="X198" s="86" t="s">
        <v>2509</v>
      </c>
      <c r="Y198" s="86" t="s">
        <v>5</v>
      </c>
      <c r="Z198" s="86" t="s">
        <v>6231</v>
      </c>
      <c r="AB198" s="85" t="s">
        <v>1974</v>
      </c>
      <c r="AC198" s="85" t="str">
        <f t="shared" si="18"/>
        <v>AT98</v>
      </c>
      <c r="AD198" s="85" t="str">
        <f t="shared" si="19"/>
        <v xml:space="preserve"> 205</v>
      </c>
      <c r="AE198" s="85" t="str">
        <f t="shared" si="20"/>
        <v>0 30</v>
      </c>
      <c r="AF198" s="85" t="str">
        <f t="shared" si="21"/>
        <v>33 0</v>
      </c>
      <c r="AG198" s="85" t="str">
        <f t="shared" si="22"/>
        <v xml:space="preserve">224 </v>
      </c>
      <c r="AH198" s="85" t="str">
        <f t="shared" si="23"/>
        <v xml:space="preserve">AT98  205 0 30 33 0 224 </v>
      </c>
    </row>
    <row r="199" spans="1:34" ht="15" customHeight="1" x14ac:dyDescent="0.25">
      <c r="A199" s="86">
        <v>701067</v>
      </c>
      <c r="B199" s="86" t="s">
        <v>1440</v>
      </c>
      <c r="C199" s="86" t="s">
        <v>1922</v>
      </c>
      <c r="D199" s="86" t="s">
        <v>1922</v>
      </c>
      <c r="E199" s="86">
        <v>70101</v>
      </c>
      <c r="F199" s="86">
        <v>6020</v>
      </c>
      <c r="G199" s="86" t="s">
        <v>2426</v>
      </c>
      <c r="H199" s="86" t="s">
        <v>2737</v>
      </c>
      <c r="I199" s="86" t="s">
        <v>2647</v>
      </c>
      <c r="J199" s="86" t="s">
        <v>6463</v>
      </c>
      <c r="K199" s="86" t="s">
        <v>2412</v>
      </c>
      <c r="L199" s="86" t="s">
        <v>1</v>
      </c>
      <c r="M199" s="86" t="s">
        <v>2738</v>
      </c>
      <c r="N199" s="86" t="s">
        <v>2739</v>
      </c>
      <c r="O199" s="86" t="s">
        <v>1994</v>
      </c>
      <c r="P199" s="87">
        <v>36770</v>
      </c>
      <c r="Q199" s="87">
        <v>401768</v>
      </c>
      <c r="R199" s="86" t="s">
        <v>2416</v>
      </c>
      <c r="S199" s="86" t="s">
        <v>1759</v>
      </c>
      <c r="T199" s="86">
        <v>400389</v>
      </c>
      <c r="U199" s="86">
        <v>6020</v>
      </c>
      <c r="V199" s="86" t="s">
        <v>2426</v>
      </c>
      <c r="W199" s="86" t="s">
        <v>2737</v>
      </c>
      <c r="X199" s="86" t="s">
        <v>2741</v>
      </c>
      <c r="Y199" s="86" t="s">
        <v>1470</v>
      </c>
      <c r="Z199" s="86" t="s">
        <v>6212</v>
      </c>
      <c r="AB199" s="85" t="s">
        <v>1994</v>
      </c>
      <c r="AC199" s="85" t="str">
        <f t="shared" si="18"/>
        <v>AT63</v>
      </c>
      <c r="AD199" s="85" t="str">
        <f t="shared" si="19"/>
        <v xml:space="preserve"> 160</v>
      </c>
      <c r="AE199" s="85" t="str">
        <f t="shared" si="20"/>
        <v>0 00</v>
      </c>
      <c r="AF199" s="85" t="str">
        <f t="shared" si="21"/>
        <v>01 0</v>
      </c>
      <c r="AG199" s="85" t="str">
        <f t="shared" si="22"/>
        <v xml:space="preserve">035 </v>
      </c>
      <c r="AH199" s="85" t="str">
        <f t="shared" si="23"/>
        <v xml:space="preserve">AT63  160 0 00 01 0 035 </v>
      </c>
    </row>
    <row r="200" spans="1:34" ht="15" customHeight="1" x14ac:dyDescent="0.25">
      <c r="A200" s="86">
        <v>701070</v>
      </c>
      <c r="B200" s="86" t="s">
        <v>1876</v>
      </c>
      <c r="C200" s="86" t="s">
        <v>1919</v>
      </c>
      <c r="D200" s="86" t="s">
        <v>1919</v>
      </c>
      <c r="E200" s="86">
        <v>70101</v>
      </c>
      <c r="F200" s="86">
        <v>6020</v>
      </c>
      <c r="G200" s="86" t="s">
        <v>2502</v>
      </c>
      <c r="H200" s="86" t="s">
        <v>2690</v>
      </c>
      <c r="I200" s="86" t="s">
        <v>2565</v>
      </c>
      <c r="J200" s="86" t="s">
        <v>6464</v>
      </c>
      <c r="K200" s="86" t="s">
        <v>2412</v>
      </c>
      <c r="L200" s="86" t="s">
        <v>1</v>
      </c>
      <c r="M200" s="86" t="s">
        <v>2691</v>
      </c>
      <c r="N200" s="86" t="s">
        <v>2692</v>
      </c>
      <c r="O200" s="86" t="s">
        <v>1990</v>
      </c>
      <c r="P200" s="87">
        <v>36770</v>
      </c>
      <c r="Q200" s="87">
        <v>401768</v>
      </c>
      <c r="R200" s="86" t="s">
        <v>2416</v>
      </c>
      <c r="S200" s="86" t="s">
        <v>19</v>
      </c>
      <c r="T200" s="86">
        <v>900244</v>
      </c>
      <c r="U200" s="86">
        <v>6020</v>
      </c>
      <c r="V200" s="86" t="s">
        <v>1009</v>
      </c>
      <c r="W200" s="86" t="s">
        <v>2417</v>
      </c>
      <c r="X200" s="86" t="s">
        <v>2425</v>
      </c>
      <c r="Y200" s="86" t="s">
        <v>1603</v>
      </c>
      <c r="Z200" s="86" t="s">
        <v>6225</v>
      </c>
      <c r="AB200" s="85" t="s">
        <v>1990</v>
      </c>
      <c r="AC200" s="85" t="str">
        <f t="shared" si="18"/>
        <v>AT18</v>
      </c>
      <c r="AD200" s="85" t="str">
        <f t="shared" si="19"/>
        <v xml:space="preserve"> 423</v>
      </c>
      <c r="AE200" s="85" t="str">
        <f t="shared" si="20"/>
        <v>9 00</v>
      </c>
      <c r="AF200" s="85" t="str">
        <f t="shared" si="21"/>
        <v>09 0</v>
      </c>
      <c r="AG200" s="85" t="str">
        <f t="shared" si="22"/>
        <v xml:space="preserve">008 </v>
      </c>
      <c r="AH200" s="85" t="str">
        <f t="shared" si="23"/>
        <v xml:space="preserve">AT18  423 9 00 09 0 008 </v>
      </c>
    </row>
    <row r="201" spans="1:34" ht="15" customHeight="1" x14ac:dyDescent="0.25">
      <c r="A201" s="86">
        <v>702241</v>
      </c>
      <c r="B201" s="86" t="s">
        <v>34</v>
      </c>
      <c r="C201" s="86" t="s">
        <v>1919</v>
      </c>
      <c r="D201" s="86" t="s">
        <v>7226</v>
      </c>
      <c r="E201" s="86">
        <v>70210</v>
      </c>
      <c r="F201" s="86">
        <v>6493</v>
      </c>
      <c r="G201" s="86" t="s">
        <v>3089</v>
      </c>
      <c r="H201" s="86" t="s">
        <v>5370</v>
      </c>
      <c r="I201" s="86" t="s">
        <v>2480</v>
      </c>
      <c r="J201" s="86" t="s">
        <v>6465</v>
      </c>
      <c r="K201" s="86" t="s">
        <v>2844</v>
      </c>
      <c r="L201" s="86" t="s">
        <v>1</v>
      </c>
      <c r="M201" s="86" t="s">
        <v>5374</v>
      </c>
      <c r="N201" s="86" t="s">
        <v>5938</v>
      </c>
      <c r="O201" s="86" t="s">
        <v>5939</v>
      </c>
      <c r="P201" s="87">
        <v>36770</v>
      </c>
      <c r="Q201" s="87">
        <v>401768</v>
      </c>
      <c r="R201" s="86" t="s">
        <v>2416</v>
      </c>
      <c r="S201" s="86" t="s">
        <v>7256</v>
      </c>
      <c r="T201" s="86">
        <v>311121</v>
      </c>
      <c r="U201" s="86">
        <v>6493</v>
      </c>
      <c r="V201" s="86" t="s">
        <v>3094</v>
      </c>
      <c r="W201" s="86" t="s">
        <v>5370</v>
      </c>
      <c r="X201" s="86" t="s">
        <v>2480</v>
      </c>
      <c r="Y201" s="86" t="s">
        <v>35</v>
      </c>
      <c r="Z201" s="86" t="s">
        <v>6466</v>
      </c>
      <c r="AB201" s="85" t="s">
        <v>5939</v>
      </c>
      <c r="AC201" s="85" t="str">
        <f t="shared" si="18"/>
        <v>AT90</v>
      </c>
      <c r="AD201" s="85" t="str">
        <f t="shared" si="19"/>
        <v xml:space="preserve"> 570</v>
      </c>
      <c r="AE201" s="85" t="str">
        <f t="shared" si="20"/>
        <v>0 03</v>
      </c>
      <c r="AF201" s="85" t="str">
        <f t="shared" si="21"/>
        <v>00 5</v>
      </c>
      <c r="AG201" s="85" t="str">
        <f t="shared" si="22"/>
        <v xml:space="preserve">571 </v>
      </c>
      <c r="AH201" s="85" t="str">
        <f t="shared" si="23"/>
        <v xml:space="preserve">AT90  570 0 03 00 5 571 </v>
      </c>
    </row>
    <row r="202" spans="1:34" ht="15" customHeight="1" x14ac:dyDescent="0.25">
      <c r="A202" s="86">
        <v>702416</v>
      </c>
      <c r="B202" s="86" t="s">
        <v>1481</v>
      </c>
      <c r="C202" s="86" t="s">
        <v>1920</v>
      </c>
      <c r="D202" s="86" t="s">
        <v>1932</v>
      </c>
      <c r="E202" s="86">
        <v>70202</v>
      </c>
      <c r="F202" s="86">
        <v>6430</v>
      </c>
      <c r="G202" s="86" t="s">
        <v>2860</v>
      </c>
      <c r="H202" s="86" t="s">
        <v>2861</v>
      </c>
      <c r="I202" s="86" t="s">
        <v>2856</v>
      </c>
      <c r="J202" s="86" t="s">
        <v>6467</v>
      </c>
      <c r="K202" s="86" t="s">
        <v>2844</v>
      </c>
      <c r="L202" s="86" t="s">
        <v>1</v>
      </c>
      <c r="M202" s="86" t="s">
        <v>2866</v>
      </c>
      <c r="N202" s="86" t="s">
        <v>2867</v>
      </c>
      <c r="O202" s="86" t="s">
        <v>2051</v>
      </c>
      <c r="P202" s="87">
        <v>36770</v>
      </c>
      <c r="Q202" s="87">
        <v>44074</v>
      </c>
      <c r="R202" s="86" t="s">
        <v>2592</v>
      </c>
      <c r="S202" s="86" t="s">
        <v>1777</v>
      </c>
      <c r="T202" s="86">
        <v>900136</v>
      </c>
      <c r="U202" s="86">
        <v>6020</v>
      </c>
      <c r="V202" s="86" t="s">
        <v>1009</v>
      </c>
      <c r="W202" s="86" t="s">
        <v>2639</v>
      </c>
      <c r="X202" s="86" t="s">
        <v>2580</v>
      </c>
      <c r="Y202" s="86" t="s">
        <v>914</v>
      </c>
      <c r="Z202" s="86" t="s">
        <v>6468</v>
      </c>
      <c r="AB202" s="85" t="s">
        <v>2051</v>
      </c>
      <c r="AC202" s="85" t="str">
        <f t="shared" si="18"/>
        <v>AT21</v>
      </c>
      <c r="AD202" s="85" t="str">
        <f t="shared" si="19"/>
        <v xml:space="preserve"> 205</v>
      </c>
      <c r="AE202" s="85" t="str">
        <f t="shared" si="20"/>
        <v>0 30</v>
      </c>
      <c r="AF202" s="85" t="str">
        <f t="shared" si="21"/>
        <v>00 0</v>
      </c>
      <c r="AG202" s="85" t="str">
        <f t="shared" si="22"/>
        <v xml:space="preserve">002 </v>
      </c>
      <c r="AH202" s="85" t="str">
        <f t="shared" si="23"/>
        <v xml:space="preserve">AT21  205 0 30 00 0 002 </v>
      </c>
    </row>
    <row r="203" spans="1:34" ht="15" customHeight="1" x14ac:dyDescent="0.25">
      <c r="A203" s="86">
        <v>702496</v>
      </c>
      <c r="B203" s="86" t="s">
        <v>1427</v>
      </c>
      <c r="C203" s="86" t="s">
        <v>1922</v>
      </c>
      <c r="D203" s="86" t="s">
        <v>1922</v>
      </c>
      <c r="E203" s="86">
        <v>70221</v>
      </c>
      <c r="F203" s="86">
        <v>6422</v>
      </c>
      <c r="G203" s="86" t="s">
        <v>1026</v>
      </c>
      <c r="H203" s="86" t="s">
        <v>3141</v>
      </c>
      <c r="I203" s="86" t="s">
        <v>2470</v>
      </c>
      <c r="J203" s="86" t="s">
        <v>6469</v>
      </c>
      <c r="K203" s="86" t="s">
        <v>2844</v>
      </c>
      <c r="L203" s="86" t="s">
        <v>1</v>
      </c>
      <c r="M203" s="86" t="s">
        <v>3144</v>
      </c>
      <c r="N203" s="86" t="s">
        <v>3145</v>
      </c>
      <c r="O203" s="86" t="s">
        <v>2040</v>
      </c>
      <c r="P203" s="87">
        <v>36770</v>
      </c>
      <c r="Q203" s="87">
        <v>401768</v>
      </c>
      <c r="R203" s="86" t="s">
        <v>2416</v>
      </c>
      <c r="S203" s="86" t="s">
        <v>75</v>
      </c>
      <c r="T203" s="86">
        <v>406146</v>
      </c>
      <c r="U203" s="86">
        <v>4840</v>
      </c>
      <c r="V203" s="86" t="s">
        <v>3041</v>
      </c>
      <c r="W203" s="86" t="s">
        <v>3042</v>
      </c>
      <c r="X203" s="86" t="s">
        <v>3043</v>
      </c>
      <c r="Y203" s="86" t="s">
        <v>76</v>
      </c>
      <c r="Z203" s="86" t="s">
        <v>6312</v>
      </c>
      <c r="AB203" s="85" t="s">
        <v>2040</v>
      </c>
      <c r="AC203" s="85" t="str">
        <f t="shared" si="18"/>
        <v>AT39</v>
      </c>
      <c r="AD203" s="85" t="str">
        <f t="shared" si="19"/>
        <v xml:space="preserve"> 363</v>
      </c>
      <c r="AE203" s="85" t="str">
        <f t="shared" si="20"/>
        <v>1 60</v>
      </c>
      <c r="AF203" s="85" t="str">
        <f t="shared" si="21"/>
        <v>00 0</v>
      </c>
      <c r="AG203" s="85" t="str">
        <f t="shared" si="22"/>
        <v xml:space="preserve">249 </v>
      </c>
      <c r="AH203" s="85" t="str">
        <f t="shared" si="23"/>
        <v xml:space="preserve">AT39  363 1 60 00 0 249 </v>
      </c>
    </row>
    <row r="204" spans="1:34" ht="15" customHeight="1" x14ac:dyDescent="0.25">
      <c r="A204" s="86">
        <v>703001</v>
      </c>
      <c r="B204" s="86" t="s">
        <v>1639</v>
      </c>
      <c r="C204" s="86" t="s">
        <v>1922</v>
      </c>
      <c r="D204" s="86" t="s">
        <v>1922</v>
      </c>
      <c r="E204" s="86">
        <v>70367</v>
      </c>
      <c r="F204" s="86">
        <v>6112</v>
      </c>
      <c r="G204" s="86" t="s">
        <v>1031</v>
      </c>
      <c r="H204" s="86" t="s">
        <v>3722</v>
      </c>
      <c r="I204" s="86" t="s">
        <v>2576</v>
      </c>
      <c r="J204" s="86" t="s">
        <v>6470</v>
      </c>
      <c r="K204" s="86" t="s">
        <v>3166</v>
      </c>
      <c r="L204" s="86" t="s">
        <v>3</v>
      </c>
      <c r="M204" s="86" t="s">
        <v>3723</v>
      </c>
      <c r="N204" s="86" t="s">
        <v>3724</v>
      </c>
      <c r="O204" s="86" t="s">
        <v>7257</v>
      </c>
      <c r="P204" s="87">
        <v>36770</v>
      </c>
      <c r="Q204" s="87">
        <v>401768</v>
      </c>
      <c r="R204" s="86" t="s">
        <v>2416</v>
      </c>
      <c r="S204" s="86" t="s">
        <v>288</v>
      </c>
      <c r="T204" s="86">
        <v>970367</v>
      </c>
      <c r="U204" s="86">
        <v>6112</v>
      </c>
      <c r="V204" s="86" t="s">
        <v>1031</v>
      </c>
      <c r="W204" s="86" t="s">
        <v>3173</v>
      </c>
      <c r="X204" s="86" t="s">
        <v>2470</v>
      </c>
      <c r="Y204" s="86" t="s">
        <v>5940</v>
      </c>
      <c r="Z204" s="86" t="s">
        <v>6471</v>
      </c>
      <c r="AB204" s="85" t="s">
        <v>7257</v>
      </c>
      <c r="AC204" s="85" t="str">
        <f t="shared" si="18"/>
        <v>AT83</v>
      </c>
      <c r="AD204" s="85" t="str">
        <f t="shared" si="19"/>
        <v xml:space="preserve"> 363</v>
      </c>
      <c r="AE204" s="85" t="str">
        <f t="shared" si="20"/>
        <v>2 20</v>
      </c>
      <c r="AF204" s="85" t="str">
        <f t="shared" si="21"/>
        <v>00 0</v>
      </c>
      <c r="AG204" s="85" t="str">
        <f t="shared" si="22"/>
        <v xml:space="preserve">722 </v>
      </c>
      <c r="AH204" s="85" t="str">
        <f t="shared" si="23"/>
        <v xml:space="preserve">AT83  363 2 20 00 0 722 </v>
      </c>
    </row>
    <row r="205" spans="1:34" ht="15" customHeight="1" x14ac:dyDescent="0.25">
      <c r="A205" s="86">
        <v>703002</v>
      </c>
      <c r="B205" s="86" t="s">
        <v>5785</v>
      </c>
      <c r="C205" s="86" t="s">
        <v>1922</v>
      </c>
      <c r="D205" s="86" t="s">
        <v>1922</v>
      </c>
      <c r="E205" s="86">
        <v>70357</v>
      </c>
      <c r="F205" s="86">
        <v>6410</v>
      </c>
      <c r="G205" s="86" t="s">
        <v>1032</v>
      </c>
      <c r="H205" s="86" t="s">
        <v>5329</v>
      </c>
      <c r="I205" s="86" t="s">
        <v>2480</v>
      </c>
      <c r="J205" s="86" t="s">
        <v>6472</v>
      </c>
      <c r="K205" s="86" t="s">
        <v>3166</v>
      </c>
      <c r="L205" s="86" t="s">
        <v>1</v>
      </c>
      <c r="M205" s="86" t="s">
        <v>5331</v>
      </c>
      <c r="N205" s="86" t="s">
        <v>5941</v>
      </c>
      <c r="O205" s="86" t="s">
        <v>5744</v>
      </c>
      <c r="P205" s="87">
        <v>36770</v>
      </c>
      <c r="Q205" s="87">
        <v>401768</v>
      </c>
      <c r="R205" s="86" t="s">
        <v>2416</v>
      </c>
      <c r="S205" s="86" t="s">
        <v>75</v>
      </c>
      <c r="T205" s="86">
        <v>406146</v>
      </c>
      <c r="U205" s="86">
        <v>4840</v>
      </c>
      <c r="V205" s="86" t="s">
        <v>3041</v>
      </c>
      <c r="W205" s="86" t="s">
        <v>3042</v>
      </c>
      <c r="X205" s="86" t="s">
        <v>3043</v>
      </c>
      <c r="Y205" s="86" t="s">
        <v>76</v>
      </c>
      <c r="Z205" s="86" t="s">
        <v>6312</v>
      </c>
      <c r="AB205" s="85" t="s">
        <v>5744</v>
      </c>
      <c r="AC205" s="85" t="str">
        <f t="shared" si="18"/>
        <v>AT47</v>
      </c>
      <c r="AD205" s="85" t="str">
        <f t="shared" si="19"/>
        <v xml:space="preserve"> 360</v>
      </c>
      <c r="AE205" s="85" t="str">
        <f t="shared" si="20"/>
        <v>0 00</v>
      </c>
      <c r="AF205" s="85" t="str">
        <f t="shared" si="21"/>
        <v>00 0</v>
      </c>
      <c r="AG205" s="85" t="str">
        <f t="shared" si="22"/>
        <v xml:space="preserve">092 </v>
      </c>
      <c r="AH205" s="85" t="str">
        <f t="shared" si="23"/>
        <v xml:space="preserve">AT47  360 0 00 00 0 092 </v>
      </c>
    </row>
    <row r="206" spans="1:34" ht="15" customHeight="1" x14ac:dyDescent="0.25">
      <c r="A206" s="86">
        <v>703067</v>
      </c>
      <c r="B206" s="86" t="s">
        <v>5328</v>
      </c>
      <c r="C206" s="86" t="s">
        <v>1920</v>
      </c>
      <c r="D206" s="86" t="s">
        <v>1920</v>
      </c>
      <c r="E206" s="86">
        <v>70357</v>
      </c>
      <c r="F206" s="86">
        <v>6410</v>
      </c>
      <c r="G206" s="86" t="s">
        <v>1032</v>
      </c>
      <c r="H206" s="86" t="s">
        <v>5329</v>
      </c>
      <c r="I206" s="86" t="s">
        <v>2480</v>
      </c>
      <c r="J206" s="86" t="s">
        <v>6472</v>
      </c>
      <c r="K206" s="86" t="s">
        <v>3166</v>
      </c>
      <c r="L206" s="86" t="s">
        <v>1</v>
      </c>
      <c r="M206" s="86" t="s">
        <v>5330</v>
      </c>
      <c r="N206" s="86" t="s">
        <v>5942</v>
      </c>
      <c r="O206" s="86" t="s">
        <v>5744</v>
      </c>
      <c r="P206" s="87">
        <v>36770</v>
      </c>
      <c r="Q206" s="87">
        <v>401768</v>
      </c>
      <c r="R206" s="86" t="s">
        <v>2416</v>
      </c>
      <c r="S206" s="86" t="s">
        <v>75</v>
      </c>
      <c r="T206" s="86">
        <v>406146</v>
      </c>
      <c r="U206" s="86">
        <v>4840</v>
      </c>
      <c r="V206" s="86" t="s">
        <v>3041</v>
      </c>
      <c r="W206" s="86" t="s">
        <v>3042</v>
      </c>
      <c r="X206" s="86" t="s">
        <v>3043</v>
      </c>
      <c r="Y206" s="86" t="s">
        <v>76</v>
      </c>
      <c r="Z206" s="86" t="s">
        <v>6312</v>
      </c>
      <c r="AB206" s="85" t="s">
        <v>5744</v>
      </c>
      <c r="AC206" s="85" t="str">
        <f t="shared" si="18"/>
        <v>AT47</v>
      </c>
      <c r="AD206" s="85" t="str">
        <f t="shared" si="19"/>
        <v xml:space="preserve"> 360</v>
      </c>
      <c r="AE206" s="85" t="str">
        <f t="shared" si="20"/>
        <v>0 00</v>
      </c>
      <c r="AF206" s="85" t="str">
        <f t="shared" si="21"/>
        <v>00 0</v>
      </c>
      <c r="AG206" s="85" t="str">
        <f t="shared" si="22"/>
        <v xml:space="preserve">092 </v>
      </c>
      <c r="AH206" s="85" t="str">
        <f t="shared" si="23"/>
        <v xml:space="preserve">AT47  360 0 00 00 0 092 </v>
      </c>
    </row>
    <row r="207" spans="1:34" ht="15" customHeight="1" x14ac:dyDescent="0.25">
      <c r="A207" s="86">
        <v>703026</v>
      </c>
      <c r="B207" s="86" t="s">
        <v>1694</v>
      </c>
      <c r="C207" s="86" t="s">
        <v>1920</v>
      </c>
      <c r="D207" s="86" t="s">
        <v>1920</v>
      </c>
      <c r="E207" s="86">
        <v>70304</v>
      </c>
      <c r="F207" s="86">
        <v>6094</v>
      </c>
      <c r="G207" s="86" t="s">
        <v>1039</v>
      </c>
      <c r="H207" s="86" t="s">
        <v>3196</v>
      </c>
      <c r="I207" s="86" t="s">
        <v>2617</v>
      </c>
      <c r="J207" s="86" t="s">
        <v>6473</v>
      </c>
      <c r="K207" s="86" t="s">
        <v>3166</v>
      </c>
      <c r="L207" s="86" t="s">
        <v>1</v>
      </c>
      <c r="M207" s="86" t="s">
        <v>5657</v>
      </c>
      <c r="N207" s="86" t="s">
        <v>5658</v>
      </c>
      <c r="O207" s="86" t="s">
        <v>2062</v>
      </c>
      <c r="P207" s="87">
        <v>36770</v>
      </c>
      <c r="Q207" s="87">
        <v>401768</v>
      </c>
      <c r="R207" s="86" t="s">
        <v>2416</v>
      </c>
      <c r="S207" s="86" t="s">
        <v>22</v>
      </c>
      <c r="T207" s="86">
        <v>900130</v>
      </c>
      <c r="U207" s="86">
        <v>6094</v>
      </c>
      <c r="V207" s="86" t="s">
        <v>1039</v>
      </c>
      <c r="W207" s="86" t="s">
        <v>3196</v>
      </c>
      <c r="X207" s="86" t="s">
        <v>2499</v>
      </c>
      <c r="Y207" s="86" t="s">
        <v>1933</v>
      </c>
      <c r="Z207" s="86" t="s">
        <v>6474</v>
      </c>
      <c r="AB207" s="85" t="s">
        <v>2062</v>
      </c>
      <c r="AC207" s="85" t="str">
        <f t="shared" si="18"/>
        <v>AT45</v>
      </c>
      <c r="AD207" s="85" t="str">
        <f t="shared" si="19"/>
        <v xml:space="preserve"> 360</v>
      </c>
      <c r="AE207" s="85" t="str">
        <f t="shared" si="20"/>
        <v>0 00</v>
      </c>
      <c r="AF207" s="85" t="str">
        <f t="shared" si="21"/>
        <v>00 0</v>
      </c>
      <c r="AG207" s="85" t="str">
        <f t="shared" si="22"/>
        <v xml:space="preserve">072 </v>
      </c>
      <c r="AH207" s="85" t="str">
        <f t="shared" si="23"/>
        <v xml:space="preserve">AT45  360 0 00 00 0 072 </v>
      </c>
    </row>
    <row r="208" spans="1:34" ht="15" customHeight="1" x14ac:dyDescent="0.25">
      <c r="A208" s="86">
        <v>703055</v>
      </c>
      <c r="B208" s="86" t="s">
        <v>1671</v>
      </c>
      <c r="C208" s="86" t="s">
        <v>1920</v>
      </c>
      <c r="D208" s="86" t="s">
        <v>7222</v>
      </c>
      <c r="E208" s="86">
        <v>70301</v>
      </c>
      <c r="F208" s="86">
        <v>6067</v>
      </c>
      <c r="G208" s="86" t="s">
        <v>1042</v>
      </c>
      <c r="H208" s="86" t="s">
        <v>3208</v>
      </c>
      <c r="I208" s="86" t="s">
        <v>3209</v>
      </c>
      <c r="J208" s="86" t="s">
        <v>6294</v>
      </c>
      <c r="K208" s="86" t="s">
        <v>3166</v>
      </c>
      <c r="L208" s="86" t="s">
        <v>1</v>
      </c>
      <c r="M208" s="86" t="s">
        <v>3210</v>
      </c>
      <c r="N208" s="86" t="s">
        <v>3211</v>
      </c>
      <c r="O208" s="86" t="s">
        <v>2071</v>
      </c>
      <c r="P208" s="87">
        <v>36770</v>
      </c>
      <c r="Q208" s="87">
        <v>401768</v>
      </c>
      <c r="R208" s="86" t="s">
        <v>2416</v>
      </c>
      <c r="S208" s="86" t="s">
        <v>5887</v>
      </c>
      <c r="T208" s="86">
        <v>302117</v>
      </c>
      <c r="U208" s="86">
        <v>6067</v>
      </c>
      <c r="V208" s="86" t="s">
        <v>1042</v>
      </c>
      <c r="W208" s="86" t="s">
        <v>3213</v>
      </c>
      <c r="X208" s="86" t="s">
        <v>3209</v>
      </c>
      <c r="Y208" s="86" t="s">
        <v>1485</v>
      </c>
      <c r="Z208" s="86" t="s">
        <v>6295</v>
      </c>
      <c r="AB208" s="85" t="s">
        <v>2071</v>
      </c>
      <c r="AC208" s="85" t="str">
        <f t="shared" si="18"/>
        <v>AT67</v>
      </c>
      <c r="AD208" s="85" t="str">
        <f t="shared" si="19"/>
        <v xml:space="preserve"> 120</v>
      </c>
      <c r="AE208" s="85" t="str">
        <f t="shared" si="20"/>
        <v>0 05</v>
      </c>
      <c r="AF208" s="85" t="str">
        <f t="shared" si="21"/>
        <v>20 3</v>
      </c>
      <c r="AG208" s="85" t="str">
        <f t="shared" si="22"/>
        <v xml:space="preserve">527 </v>
      </c>
      <c r="AH208" s="85" t="str">
        <f t="shared" si="23"/>
        <v xml:space="preserve">AT67  120 0 05 20 3 527 </v>
      </c>
    </row>
    <row r="209" spans="1:34" ht="15" customHeight="1" x14ac:dyDescent="0.25">
      <c r="A209" s="86">
        <v>703176</v>
      </c>
      <c r="B209" s="86" t="s">
        <v>3368</v>
      </c>
      <c r="C209" s="86" t="s">
        <v>1920</v>
      </c>
      <c r="D209" s="86" t="s">
        <v>1932</v>
      </c>
      <c r="E209" s="86">
        <v>70329</v>
      </c>
      <c r="F209" s="86">
        <v>6068</v>
      </c>
      <c r="G209" s="86" t="s">
        <v>1051</v>
      </c>
      <c r="H209" s="86" t="s">
        <v>3369</v>
      </c>
      <c r="I209" s="86" t="s">
        <v>2480</v>
      </c>
      <c r="J209" s="86" t="s">
        <v>6475</v>
      </c>
      <c r="K209" s="86" t="s">
        <v>3166</v>
      </c>
      <c r="L209" s="86" t="s">
        <v>3</v>
      </c>
      <c r="M209" s="86" t="s">
        <v>3370</v>
      </c>
      <c r="N209" s="86" t="s">
        <v>3371</v>
      </c>
      <c r="O209" s="86" t="s">
        <v>2096</v>
      </c>
      <c r="P209" s="87">
        <v>36770</v>
      </c>
      <c r="Q209" s="87">
        <v>401768</v>
      </c>
      <c r="R209" s="86" t="s">
        <v>2416</v>
      </c>
      <c r="S209" s="86" t="s">
        <v>1945</v>
      </c>
      <c r="T209" s="86">
        <v>111111</v>
      </c>
      <c r="U209" s="86">
        <v>6020</v>
      </c>
      <c r="V209" s="86" t="s">
        <v>1009</v>
      </c>
      <c r="W209" s="86" t="s">
        <v>3177</v>
      </c>
      <c r="X209" s="86" t="s">
        <v>2470</v>
      </c>
      <c r="Y209" s="86" t="s">
        <v>1946</v>
      </c>
      <c r="Z209" s="86" t="s">
        <v>6476</v>
      </c>
      <c r="AB209" s="85" t="s">
        <v>2096</v>
      </c>
      <c r="AC209" s="85" t="str">
        <f t="shared" si="18"/>
        <v>AT74</v>
      </c>
      <c r="AD209" s="85" t="str">
        <f t="shared" si="19"/>
        <v xml:space="preserve"> 363</v>
      </c>
      <c r="AE209" s="85" t="str">
        <f t="shared" si="20"/>
        <v>6 20</v>
      </c>
      <c r="AF209" s="85" t="str">
        <f t="shared" si="21"/>
        <v>00 0</v>
      </c>
      <c r="AG209" s="85" t="str">
        <f t="shared" si="22"/>
        <v xml:space="preserve">016 </v>
      </c>
      <c r="AH209" s="85" t="str">
        <f t="shared" si="23"/>
        <v xml:space="preserve">AT74  363 6 20 00 0 016 </v>
      </c>
    </row>
    <row r="210" spans="1:34" ht="15" customHeight="1" x14ac:dyDescent="0.25">
      <c r="A210" s="86">
        <v>703226</v>
      </c>
      <c r="B210" s="86" t="s">
        <v>1364</v>
      </c>
      <c r="C210" s="86" t="s">
        <v>1922</v>
      </c>
      <c r="D210" s="86" t="s">
        <v>1922</v>
      </c>
      <c r="E210" s="86">
        <v>70369</v>
      </c>
      <c r="F210" s="86">
        <v>6170</v>
      </c>
      <c r="G210" s="86" t="s">
        <v>1040</v>
      </c>
      <c r="H210" s="86" t="s">
        <v>5525</v>
      </c>
      <c r="I210" s="86" t="s">
        <v>2509</v>
      </c>
      <c r="J210" s="86" t="s">
        <v>6284</v>
      </c>
      <c r="K210" s="86" t="s">
        <v>3166</v>
      </c>
      <c r="L210" s="86" t="s">
        <v>3</v>
      </c>
      <c r="M210" s="86" t="s">
        <v>5530</v>
      </c>
      <c r="N210" s="86" t="s">
        <v>5531</v>
      </c>
      <c r="O210" s="86" t="s">
        <v>2063</v>
      </c>
      <c r="P210" s="87">
        <v>36770</v>
      </c>
      <c r="Q210" s="87">
        <v>401768</v>
      </c>
      <c r="R210" s="86" t="s">
        <v>2416</v>
      </c>
      <c r="S210" s="86" t="s">
        <v>264</v>
      </c>
      <c r="T210" s="86">
        <v>970369</v>
      </c>
      <c r="U210" s="86">
        <v>6170</v>
      </c>
      <c r="V210" s="86" t="s">
        <v>1040</v>
      </c>
      <c r="W210" s="86" t="s">
        <v>3718</v>
      </c>
      <c r="X210" s="86" t="s">
        <v>2480</v>
      </c>
      <c r="Y210" s="86" t="s">
        <v>1350</v>
      </c>
      <c r="Z210" s="86" t="s">
        <v>6285</v>
      </c>
      <c r="AB210" s="85" t="s">
        <v>2063</v>
      </c>
      <c r="AC210" s="85" t="str">
        <f t="shared" si="18"/>
        <v>AT15</v>
      </c>
      <c r="AD210" s="85" t="str">
        <f t="shared" si="19"/>
        <v xml:space="preserve"> 360</v>
      </c>
      <c r="AE210" s="85" t="str">
        <f t="shared" si="20"/>
        <v>0 00</v>
      </c>
      <c r="AF210" s="85" t="str">
        <f t="shared" si="21"/>
        <v>00 0</v>
      </c>
      <c r="AG210" s="85" t="str">
        <f t="shared" si="22"/>
        <v xml:space="preserve">410 </v>
      </c>
      <c r="AH210" s="85" t="str">
        <f t="shared" si="23"/>
        <v xml:space="preserve">AT15  360 0 00 00 0 410 </v>
      </c>
    </row>
    <row r="211" spans="1:34" ht="15" customHeight="1" x14ac:dyDescent="0.25">
      <c r="A211" s="86">
        <v>709476</v>
      </c>
      <c r="B211" s="86" t="s">
        <v>1676</v>
      </c>
      <c r="C211" s="86" t="s">
        <v>1919</v>
      </c>
      <c r="D211" s="86" t="s">
        <v>1919</v>
      </c>
      <c r="E211" s="86">
        <v>70926</v>
      </c>
      <c r="F211" s="86">
        <v>6130</v>
      </c>
      <c r="G211" s="86" t="s">
        <v>1189</v>
      </c>
      <c r="H211" s="86" t="s">
        <v>4981</v>
      </c>
      <c r="I211" s="86" t="s">
        <v>2474</v>
      </c>
      <c r="J211" s="86" t="s">
        <v>6446</v>
      </c>
      <c r="K211" s="86" t="s">
        <v>4808</v>
      </c>
      <c r="L211" s="86" t="s">
        <v>3</v>
      </c>
      <c r="M211" s="86" t="s">
        <v>4984</v>
      </c>
      <c r="N211" s="86" t="s">
        <v>4983</v>
      </c>
      <c r="O211" s="86" t="s">
        <v>2335</v>
      </c>
      <c r="P211" s="87">
        <v>36770</v>
      </c>
      <c r="Q211" s="87">
        <v>401768</v>
      </c>
      <c r="R211" s="86" t="s">
        <v>2416</v>
      </c>
      <c r="S211" s="86" t="s">
        <v>716</v>
      </c>
      <c r="T211" s="86">
        <v>970926</v>
      </c>
      <c r="U211" s="86">
        <v>6130</v>
      </c>
      <c r="V211" s="86" t="s">
        <v>1189</v>
      </c>
      <c r="W211" s="86" t="s">
        <v>4960</v>
      </c>
      <c r="X211" s="86" t="s">
        <v>2499</v>
      </c>
      <c r="Y211" s="86" t="s">
        <v>717</v>
      </c>
      <c r="Z211" s="86" t="s">
        <v>6447</v>
      </c>
      <c r="AB211" s="85" t="s">
        <v>2335</v>
      </c>
      <c r="AC211" s="85" t="str">
        <f t="shared" si="18"/>
        <v>AT25</v>
      </c>
      <c r="AD211" s="85" t="str">
        <f t="shared" si="19"/>
        <v xml:space="preserve"> 205</v>
      </c>
      <c r="AE211" s="85" t="str">
        <f t="shared" si="20"/>
        <v>1 00</v>
      </c>
      <c r="AF211" s="85" t="str">
        <f t="shared" si="21"/>
        <v>00 0</v>
      </c>
      <c r="AG211" s="85" t="str">
        <f t="shared" si="22"/>
        <v xml:space="preserve">001 </v>
      </c>
      <c r="AH211" s="85" t="str">
        <f t="shared" si="23"/>
        <v xml:space="preserve">AT25  205 1 00 00 0 001 </v>
      </c>
    </row>
    <row r="212" spans="1:34" ht="15" customHeight="1" x14ac:dyDescent="0.25">
      <c r="A212" s="86">
        <v>709486</v>
      </c>
      <c r="B212" s="86" t="s">
        <v>731</v>
      </c>
      <c r="C212" s="86" t="s">
        <v>1922</v>
      </c>
      <c r="D212" s="86" t="s">
        <v>1922</v>
      </c>
      <c r="E212" s="86">
        <v>70926</v>
      </c>
      <c r="F212" s="86">
        <v>6130</v>
      </c>
      <c r="G212" s="86" t="s">
        <v>1189</v>
      </c>
      <c r="H212" s="86" t="s">
        <v>5435</v>
      </c>
      <c r="I212" s="86" t="s">
        <v>2428</v>
      </c>
      <c r="J212" s="86" t="s">
        <v>6477</v>
      </c>
      <c r="K212" s="86" t="s">
        <v>4808</v>
      </c>
      <c r="L212" s="86" t="s">
        <v>1</v>
      </c>
      <c r="M212" s="86" t="s">
        <v>5436</v>
      </c>
      <c r="N212" s="86" t="s">
        <v>5437</v>
      </c>
      <c r="O212" s="86" t="s">
        <v>2382</v>
      </c>
      <c r="P212" s="87">
        <v>36770</v>
      </c>
      <c r="Q212" s="87">
        <v>401768</v>
      </c>
      <c r="R212" s="86" t="s">
        <v>2416</v>
      </c>
      <c r="S212" s="86" t="s">
        <v>732</v>
      </c>
      <c r="T212" s="86">
        <v>404285</v>
      </c>
      <c r="U212" s="86">
        <v>6130</v>
      </c>
      <c r="V212" s="86" t="s">
        <v>1189</v>
      </c>
      <c r="W212" s="86" t="s">
        <v>5435</v>
      </c>
      <c r="X212" s="86" t="s">
        <v>2428</v>
      </c>
      <c r="Y212" s="86" t="s">
        <v>733</v>
      </c>
      <c r="Z212" s="86" t="s">
        <v>6477</v>
      </c>
      <c r="AB212" s="85" t="s">
        <v>2382</v>
      </c>
      <c r="AC212" s="85" t="str">
        <f t="shared" si="18"/>
        <v>AT29</v>
      </c>
      <c r="AD212" s="85" t="str">
        <f t="shared" si="19"/>
        <v xml:space="preserve"> 205</v>
      </c>
      <c r="AE212" s="85" t="str">
        <f t="shared" si="20"/>
        <v>1 00</v>
      </c>
      <c r="AF212" s="85" t="str">
        <f t="shared" si="21"/>
        <v>00 0</v>
      </c>
      <c r="AG212" s="85" t="str">
        <f t="shared" si="22"/>
        <v xml:space="preserve">001 </v>
      </c>
      <c r="AH212" s="85" t="str">
        <f t="shared" si="23"/>
        <v xml:space="preserve">AT29  205 1 00 00 0 001 </v>
      </c>
    </row>
    <row r="213" spans="1:34" ht="15" customHeight="1" x14ac:dyDescent="0.25">
      <c r="A213" s="86">
        <v>709516</v>
      </c>
      <c r="B213" s="86" t="s">
        <v>1658</v>
      </c>
      <c r="C213" s="86" t="s">
        <v>1920</v>
      </c>
      <c r="D213" s="86" t="s">
        <v>1932</v>
      </c>
      <c r="E213" s="86">
        <v>70935</v>
      </c>
      <c r="F213" s="86">
        <v>6271</v>
      </c>
      <c r="G213" s="86" t="s">
        <v>1186</v>
      </c>
      <c r="H213" s="86" t="s">
        <v>3850</v>
      </c>
      <c r="I213" s="86" t="s">
        <v>3001</v>
      </c>
      <c r="J213" s="86" t="s">
        <v>6478</v>
      </c>
      <c r="K213" s="86" t="s">
        <v>4808</v>
      </c>
      <c r="L213" s="86" t="s">
        <v>1</v>
      </c>
      <c r="M213" s="86" t="s">
        <v>5097</v>
      </c>
      <c r="N213" s="86" t="s">
        <v>5943</v>
      </c>
      <c r="O213" s="86" t="s">
        <v>5740</v>
      </c>
      <c r="P213" s="87">
        <v>36770</v>
      </c>
      <c r="Q213" s="87">
        <v>401768</v>
      </c>
      <c r="R213" s="86" t="s">
        <v>2416</v>
      </c>
      <c r="S213" s="86" t="s">
        <v>5873</v>
      </c>
      <c r="T213" s="86">
        <v>900146</v>
      </c>
      <c r="U213" s="86">
        <v>6020</v>
      </c>
      <c r="V213" s="86" t="s">
        <v>1009</v>
      </c>
      <c r="W213" s="86" t="s">
        <v>2690</v>
      </c>
      <c r="X213" s="86" t="s">
        <v>2565</v>
      </c>
      <c r="Y213" s="86" t="s">
        <v>5874</v>
      </c>
      <c r="Z213" s="86" t="s">
        <v>6222</v>
      </c>
      <c r="AB213" s="85" t="s">
        <v>5740</v>
      </c>
      <c r="AC213" s="85" t="str">
        <f t="shared" si="18"/>
        <v>AT61</v>
      </c>
      <c r="AD213" s="85" t="str">
        <f t="shared" si="19"/>
        <v xml:space="preserve"> 120</v>
      </c>
      <c r="AE213" s="85" t="str">
        <f t="shared" si="20"/>
        <v>0 08</v>
      </c>
      <c r="AF213" s="85" t="str">
        <f t="shared" si="21"/>
        <v>50 1</v>
      </c>
      <c r="AG213" s="85" t="str">
        <f t="shared" si="22"/>
        <v xml:space="preserve">491 </v>
      </c>
      <c r="AH213" s="85" t="str">
        <f t="shared" si="23"/>
        <v xml:space="preserve">AT61  120 0 08 50 1 491 </v>
      </c>
    </row>
    <row r="214" spans="1:34" ht="15" customHeight="1" x14ac:dyDescent="0.25">
      <c r="A214" s="86">
        <v>709555</v>
      </c>
      <c r="B214" s="86" t="s">
        <v>919</v>
      </c>
      <c r="C214" s="86" t="s">
        <v>1919</v>
      </c>
      <c r="D214" s="86" t="s">
        <v>1919</v>
      </c>
      <c r="E214" s="86">
        <v>70917</v>
      </c>
      <c r="F214" s="86">
        <v>6200</v>
      </c>
      <c r="G214" s="86" t="s">
        <v>1192</v>
      </c>
      <c r="H214" s="86" t="s">
        <v>5163</v>
      </c>
      <c r="I214" s="86" t="s">
        <v>2514</v>
      </c>
      <c r="J214" s="86" t="s">
        <v>6479</v>
      </c>
      <c r="K214" s="86" t="s">
        <v>4808</v>
      </c>
      <c r="L214" s="86" t="s">
        <v>3</v>
      </c>
      <c r="M214" s="86" t="s">
        <v>5483</v>
      </c>
      <c r="N214" s="86" t="s">
        <v>7258</v>
      </c>
      <c r="O214" s="86" t="s">
        <v>2385</v>
      </c>
      <c r="P214" s="87">
        <v>36770</v>
      </c>
      <c r="Q214" s="87">
        <v>401768</v>
      </c>
      <c r="R214" s="86" t="s">
        <v>2416</v>
      </c>
      <c r="S214" s="86" t="s">
        <v>680</v>
      </c>
      <c r="T214" s="86">
        <v>970917</v>
      </c>
      <c r="U214" s="86">
        <v>6200</v>
      </c>
      <c r="V214" s="86" t="s">
        <v>1192</v>
      </c>
      <c r="W214" s="86" t="s">
        <v>4942</v>
      </c>
      <c r="X214" s="86" t="s">
        <v>2499</v>
      </c>
      <c r="Y214" s="86" t="s">
        <v>681</v>
      </c>
      <c r="Z214" s="86" t="s">
        <v>6480</v>
      </c>
      <c r="AB214" s="85" t="s">
        <v>2385</v>
      </c>
      <c r="AC214" s="85" t="str">
        <f t="shared" si="18"/>
        <v>AT91</v>
      </c>
      <c r="AD214" s="85" t="str">
        <f t="shared" si="19"/>
        <v xml:space="preserve"> 362</v>
      </c>
      <c r="AE214" s="85" t="str">
        <f t="shared" si="20"/>
        <v>1 80</v>
      </c>
      <c r="AF214" s="85" t="str">
        <f t="shared" si="21"/>
        <v>00 0</v>
      </c>
      <c r="AG214" s="85" t="str">
        <f t="shared" si="22"/>
        <v xml:space="preserve">042 </v>
      </c>
      <c r="AH214" s="85" t="str">
        <f t="shared" si="23"/>
        <v xml:space="preserve">AT91  362 1 80 00 0 042 </v>
      </c>
    </row>
    <row r="215" spans="1:34" ht="15" customHeight="1" x14ac:dyDescent="0.25">
      <c r="A215" s="86">
        <v>709557</v>
      </c>
      <c r="B215" s="86" t="s">
        <v>679</v>
      </c>
      <c r="C215" s="86" t="s">
        <v>1922</v>
      </c>
      <c r="D215" s="86" t="s">
        <v>1922</v>
      </c>
      <c r="E215" s="86">
        <v>70917</v>
      </c>
      <c r="F215" s="86">
        <v>6200</v>
      </c>
      <c r="G215" s="86" t="s">
        <v>1192</v>
      </c>
      <c r="H215" s="86" t="s">
        <v>4933</v>
      </c>
      <c r="I215" s="86" t="s">
        <v>2457</v>
      </c>
      <c r="J215" s="86" t="s">
        <v>6481</v>
      </c>
      <c r="K215" s="86" t="s">
        <v>4808</v>
      </c>
      <c r="L215" s="86" t="s">
        <v>3</v>
      </c>
      <c r="M215" s="86" t="s">
        <v>4939</v>
      </c>
      <c r="N215" s="86" t="s">
        <v>4940</v>
      </c>
      <c r="O215" s="86" t="s">
        <v>2385</v>
      </c>
      <c r="P215" s="87">
        <v>36770</v>
      </c>
      <c r="Q215" s="87">
        <v>401768</v>
      </c>
      <c r="R215" s="86" t="s">
        <v>2416</v>
      </c>
      <c r="S215" s="86" t="s">
        <v>680</v>
      </c>
      <c r="T215" s="86">
        <v>970917</v>
      </c>
      <c r="U215" s="86">
        <v>6200</v>
      </c>
      <c r="V215" s="86" t="s">
        <v>1192</v>
      </c>
      <c r="W215" s="86" t="s">
        <v>4942</v>
      </c>
      <c r="X215" s="86" t="s">
        <v>2499</v>
      </c>
      <c r="Y215" s="86" t="s">
        <v>681</v>
      </c>
      <c r="Z215" s="86" t="s">
        <v>6480</v>
      </c>
      <c r="AB215" s="85" t="s">
        <v>2385</v>
      </c>
      <c r="AC215" s="85" t="str">
        <f t="shared" si="18"/>
        <v>AT91</v>
      </c>
      <c r="AD215" s="85" t="str">
        <f t="shared" si="19"/>
        <v xml:space="preserve"> 362</v>
      </c>
      <c r="AE215" s="85" t="str">
        <f t="shared" si="20"/>
        <v>1 80</v>
      </c>
      <c r="AF215" s="85" t="str">
        <f t="shared" si="21"/>
        <v>00 0</v>
      </c>
      <c r="AG215" s="85" t="str">
        <f t="shared" si="22"/>
        <v xml:space="preserve">042 </v>
      </c>
      <c r="AH215" s="85" t="str">
        <f t="shared" si="23"/>
        <v xml:space="preserve">AT91  362 1 80 00 0 042 </v>
      </c>
    </row>
    <row r="216" spans="1:34" ht="15" customHeight="1" x14ac:dyDescent="0.25">
      <c r="A216" s="86">
        <v>709566</v>
      </c>
      <c r="B216" s="86" t="s">
        <v>5419</v>
      </c>
      <c r="C216" s="86" t="s">
        <v>1922</v>
      </c>
      <c r="D216" s="86" t="s">
        <v>1922</v>
      </c>
      <c r="E216" s="86">
        <v>70926</v>
      </c>
      <c r="F216" s="86">
        <v>6130</v>
      </c>
      <c r="G216" s="86" t="s">
        <v>1189</v>
      </c>
      <c r="H216" s="86" t="s">
        <v>4993</v>
      </c>
      <c r="I216" s="86" t="s">
        <v>3389</v>
      </c>
      <c r="J216" s="86" t="s">
        <v>6482</v>
      </c>
      <c r="K216" s="86" t="s">
        <v>4808</v>
      </c>
      <c r="L216" s="86" t="s">
        <v>3</v>
      </c>
      <c r="M216" s="86" t="s">
        <v>5420</v>
      </c>
      <c r="N216" s="86" t="s">
        <v>5421</v>
      </c>
      <c r="O216" s="86" t="s">
        <v>2335</v>
      </c>
      <c r="P216" s="87">
        <v>36770</v>
      </c>
      <c r="Q216" s="87">
        <v>401768</v>
      </c>
      <c r="R216" s="86" t="s">
        <v>2416</v>
      </c>
      <c r="S216" s="86" t="s">
        <v>716</v>
      </c>
      <c r="T216" s="86">
        <v>970926</v>
      </c>
      <c r="U216" s="86">
        <v>6130</v>
      </c>
      <c r="V216" s="86" t="s">
        <v>1189</v>
      </c>
      <c r="W216" s="86" t="s">
        <v>4960</v>
      </c>
      <c r="X216" s="86" t="s">
        <v>2499</v>
      </c>
      <c r="Y216" s="86" t="s">
        <v>717</v>
      </c>
      <c r="Z216" s="86" t="s">
        <v>6447</v>
      </c>
      <c r="AB216" s="85" t="s">
        <v>2335</v>
      </c>
      <c r="AC216" s="85" t="str">
        <f t="shared" si="18"/>
        <v>AT25</v>
      </c>
      <c r="AD216" s="85" t="str">
        <f t="shared" si="19"/>
        <v xml:space="preserve"> 205</v>
      </c>
      <c r="AE216" s="85" t="str">
        <f t="shared" si="20"/>
        <v>1 00</v>
      </c>
      <c r="AF216" s="85" t="str">
        <f t="shared" si="21"/>
        <v>00 0</v>
      </c>
      <c r="AG216" s="85" t="str">
        <f t="shared" si="22"/>
        <v xml:space="preserve">001 </v>
      </c>
      <c r="AH216" s="85" t="str">
        <f t="shared" si="23"/>
        <v xml:space="preserve">AT25  205 1 00 00 0 001 </v>
      </c>
    </row>
    <row r="217" spans="1:34" ht="15" customHeight="1" x14ac:dyDescent="0.25">
      <c r="A217" s="86">
        <v>709576</v>
      </c>
      <c r="B217" s="86" t="s">
        <v>1404</v>
      </c>
      <c r="C217" s="86" t="s">
        <v>1919</v>
      </c>
      <c r="D217" s="86" t="s">
        <v>1919</v>
      </c>
      <c r="E217" s="86">
        <v>70927</v>
      </c>
      <c r="F217" s="86">
        <v>6283</v>
      </c>
      <c r="G217" s="86" t="s">
        <v>1195</v>
      </c>
      <c r="H217" s="86" t="s">
        <v>5540</v>
      </c>
      <c r="I217" s="86" t="s">
        <v>2580</v>
      </c>
      <c r="J217" s="86" t="s">
        <v>6483</v>
      </c>
      <c r="K217" s="86" t="s">
        <v>4808</v>
      </c>
      <c r="L217" s="86" t="s">
        <v>1</v>
      </c>
      <c r="M217" s="86" t="s">
        <v>5061</v>
      </c>
      <c r="N217" s="86" t="s">
        <v>5062</v>
      </c>
      <c r="O217" s="86" t="s">
        <v>2386</v>
      </c>
      <c r="P217" s="87">
        <v>36770</v>
      </c>
      <c r="Q217" s="87">
        <v>401768</v>
      </c>
      <c r="R217" s="86" t="s">
        <v>2416</v>
      </c>
      <c r="S217" s="86" t="s">
        <v>1845</v>
      </c>
      <c r="T217" s="86">
        <v>404772</v>
      </c>
      <c r="U217" s="86">
        <v>6290</v>
      </c>
      <c r="V217" s="86" t="s">
        <v>1183</v>
      </c>
      <c r="W217" s="86" t="s">
        <v>4948</v>
      </c>
      <c r="X217" s="86" t="s">
        <v>4949</v>
      </c>
      <c r="Y217" s="86" t="s">
        <v>1866</v>
      </c>
      <c r="Z217" s="86" t="s">
        <v>6484</v>
      </c>
      <c r="AB217" s="85" t="s">
        <v>2386</v>
      </c>
      <c r="AC217" s="85" t="str">
        <f t="shared" si="18"/>
        <v>AT53</v>
      </c>
      <c r="AD217" s="85" t="str">
        <f t="shared" si="19"/>
        <v xml:space="preserve"> 362</v>
      </c>
      <c r="AE217" s="85" t="str">
        <f t="shared" si="20"/>
        <v>4 10</v>
      </c>
      <c r="AF217" s="85" t="str">
        <f t="shared" si="21"/>
        <v>00 0</v>
      </c>
      <c r="AG217" s="85" t="str">
        <f t="shared" si="22"/>
        <v xml:space="preserve">013 </v>
      </c>
      <c r="AH217" s="85" t="str">
        <f t="shared" si="23"/>
        <v xml:space="preserve">AT53  362 4 10 00 0 013 </v>
      </c>
    </row>
    <row r="218" spans="1:34" ht="15" customHeight="1" x14ac:dyDescent="0.25">
      <c r="A218" s="86">
        <v>707018</v>
      </c>
      <c r="B218" s="86" t="s">
        <v>1660</v>
      </c>
      <c r="C218" s="86" t="s">
        <v>1919</v>
      </c>
      <c r="D218" s="86" t="s">
        <v>7226</v>
      </c>
      <c r="E218" s="86">
        <v>70716</v>
      </c>
      <c r="F218" s="86">
        <v>9900</v>
      </c>
      <c r="G218" s="86" t="s">
        <v>1134</v>
      </c>
      <c r="H218" s="86" t="s">
        <v>4572</v>
      </c>
      <c r="I218" s="86" t="s">
        <v>2411</v>
      </c>
      <c r="J218" s="86" t="s">
        <v>6485</v>
      </c>
      <c r="K218" s="86" t="s">
        <v>4428</v>
      </c>
      <c r="L218" s="86" t="s">
        <v>1</v>
      </c>
      <c r="M218" s="86" t="s">
        <v>4573</v>
      </c>
      <c r="N218" s="86" t="s">
        <v>5944</v>
      </c>
      <c r="O218" s="86" t="s">
        <v>2261</v>
      </c>
      <c r="P218" s="87">
        <v>36770</v>
      </c>
      <c r="Q218" s="87">
        <v>401768</v>
      </c>
      <c r="R218" s="86" t="s">
        <v>2416</v>
      </c>
      <c r="S218" s="86" t="s">
        <v>1836</v>
      </c>
      <c r="T218" s="86">
        <v>400154</v>
      </c>
      <c r="U218" s="86">
        <v>9900</v>
      </c>
      <c r="V218" s="86" t="s">
        <v>1134</v>
      </c>
      <c r="W218" s="86" t="s">
        <v>4504</v>
      </c>
      <c r="X218" s="86" t="s">
        <v>2647</v>
      </c>
      <c r="Y218" s="86" t="s">
        <v>540</v>
      </c>
      <c r="Z218" s="86" t="s">
        <v>6250</v>
      </c>
      <c r="AB218" s="85" t="s">
        <v>2261</v>
      </c>
      <c r="AC218" s="85" t="str">
        <f t="shared" si="18"/>
        <v>AT14</v>
      </c>
      <c r="AD218" s="85" t="str">
        <f t="shared" si="19"/>
        <v xml:space="preserve"> 360</v>
      </c>
      <c r="AE218" s="85" t="str">
        <f t="shared" si="20"/>
        <v>0 00</v>
      </c>
      <c r="AF218" s="85" t="str">
        <f t="shared" si="21"/>
        <v>00 0</v>
      </c>
      <c r="AG218" s="85" t="str">
        <f t="shared" si="22"/>
        <v xml:space="preserve">922 </v>
      </c>
      <c r="AH218" s="85" t="str">
        <f t="shared" si="23"/>
        <v xml:space="preserve">AT14  360 0 00 00 0 922 </v>
      </c>
    </row>
    <row r="219" spans="1:34" ht="15" customHeight="1" x14ac:dyDescent="0.25">
      <c r="A219" s="86">
        <v>701018</v>
      </c>
      <c r="B219" s="86" t="s">
        <v>1455</v>
      </c>
      <c r="C219" s="86" t="s">
        <v>1919</v>
      </c>
      <c r="D219" s="86" t="s">
        <v>1919</v>
      </c>
      <c r="E219" s="86">
        <v>70101</v>
      </c>
      <c r="F219" s="86">
        <v>6020</v>
      </c>
      <c r="G219" s="86" t="s">
        <v>2419</v>
      </c>
      <c r="H219" s="86" t="s">
        <v>2431</v>
      </c>
      <c r="I219" s="86" t="s">
        <v>2421</v>
      </c>
      <c r="J219" s="86" t="s">
        <v>6486</v>
      </c>
      <c r="K219" s="86" t="s">
        <v>2412</v>
      </c>
      <c r="L219" s="86" t="s">
        <v>1</v>
      </c>
      <c r="M219" s="86" t="s">
        <v>2432</v>
      </c>
      <c r="N219" s="86" t="s">
        <v>2433</v>
      </c>
      <c r="O219" s="86" t="s">
        <v>1977</v>
      </c>
      <c r="P219" s="87">
        <v>36770</v>
      </c>
      <c r="Q219" s="87">
        <v>45169</v>
      </c>
      <c r="R219" s="86" t="s">
        <v>2592</v>
      </c>
      <c r="S219" s="86" t="s">
        <v>770</v>
      </c>
      <c r="T219" s="86">
        <v>400901</v>
      </c>
      <c r="U219" s="86"/>
      <c r="V219" s="86"/>
      <c r="W219" s="86"/>
      <c r="X219" s="86"/>
      <c r="Y219" s="86" t="s">
        <v>1856</v>
      </c>
      <c r="Z219" s="86" t="s">
        <v>6264</v>
      </c>
      <c r="AB219" s="85" t="s">
        <v>1977</v>
      </c>
      <c r="AC219" s="85" t="str">
        <f t="shared" si="18"/>
        <v>AT54</v>
      </c>
      <c r="AD219" s="85" t="str">
        <f t="shared" si="19"/>
        <v xml:space="preserve"> 570</v>
      </c>
      <c r="AE219" s="85" t="str">
        <f t="shared" si="20"/>
        <v>0 00</v>
      </c>
      <c r="AF219" s="85" t="str">
        <f t="shared" si="21"/>
        <v>01 2</v>
      </c>
      <c r="AG219" s="85" t="str">
        <f t="shared" si="22"/>
        <v xml:space="preserve">018 </v>
      </c>
      <c r="AH219" s="85" t="str">
        <f t="shared" si="23"/>
        <v xml:space="preserve">AT54  570 0 00 01 2 018 </v>
      </c>
    </row>
    <row r="220" spans="1:34" ht="15" customHeight="1" x14ac:dyDescent="0.25">
      <c r="A220" s="86">
        <v>701027</v>
      </c>
      <c r="B220" s="86" t="s">
        <v>1536</v>
      </c>
      <c r="C220" s="86" t="s">
        <v>1919</v>
      </c>
      <c r="D220" s="86" t="s">
        <v>1919</v>
      </c>
      <c r="E220" s="86">
        <v>70101</v>
      </c>
      <c r="F220" s="86">
        <v>6020</v>
      </c>
      <c r="G220" s="86" t="s">
        <v>1009</v>
      </c>
      <c r="H220" s="86" t="s">
        <v>2855</v>
      </c>
      <c r="I220" s="86" t="s">
        <v>2856</v>
      </c>
      <c r="J220" s="86" t="s">
        <v>6487</v>
      </c>
      <c r="K220" s="86" t="s">
        <v>2412</v>
      </c>
      <c r="L220" s="86" t="s">
        <v>1</v>
      </c>
      <c r="M220" s="86" t="s">
        <v>1226</v>
      </c>
      <c r="N220" s="86" t="s">
        <v>2857</v>
      </c>
      <c r="O220" s="86" t="s">
        <v>5741</v>
      </c>
      <c r="P220" s="87">
        <v>36770</v>
      </c>
      <c r="Q220" s="87">
        <v>401768</v>
      </c>
      <c r="R220" s="86" t="s">
        <v>2416</v>
      </c>
      <c r="S220" s="86" t="s">
        <v>1750</v>
      </c>
      <c r="T220" s="86">
        <v>400942</v>
      </c>
      <c r="U220" s="86">
        <v>6020</v>
      </c>
      <c r="V220" s="86" t="s">
        <v>1009</v>
      </c>
      <c r="W220" s="86" t="s">
        <v>2855</v>
      </c>
      <c r="X220" s="86" t="s">
        <v>2859</v>
      </c>
      <c r="Y220" s="86" t="s">
        <v>1226</v>
      </c>
      <c r="Z220" s="86" t="s">
        <v>6488</v>
      </c>
      <c r="AB220" s="85" t="s">
        <v>5741</v>
      </c>
      <c r="AC220" s="85" t="str">
        <f t="shared" si="18"/>
        <v>AT28</v>
      </c>
      <c r="AD220" s="85" t="str">
        <f t="shared" si="19"/>
        <v xml:space="preserve"> 430</v>
      </c>
      <c r="AE220" s="85" t="str">
        <f t="shared" si="20"/>
        <v>0 00</v>
      </c>
      <c r="AF220" s="85" t="str">
        <f t="shared" si="21"/>
        <v>00 0</v>
      </c>
      <c r="AG220" s="85" t="str">
        <f t="shared" si="22"/>
        <v xml:space="preserve">004 </v>
      </c>
      <c r="AH220" s="85" t="str">
        <f t="shared" si="23"/>
        <v xml:space="preserve">AT28  430 0 00 00 0 004 </v>
      </c>
    </row>
    <row r="221" spans="1:34" ht="15" customHeight="1" x14ac:dyDescent="0.25">
      <c r="A221" s="86">
        <v>701028</v>
      </c>
      <c r="B221" s="86" t="s">
        <v>1474</v>
      </c>
      <c r="C221" s="86" t="s">
        <v>1919</v>
      </c>
      <c r="D221" s="86" t="s">
        <v>1919</v>
      </c>
      <c r="E221" s="86">
        <v>70101</v>
      </c>
      <c r="F221" s="86">
        <v>6020</v>
      </c>
      <c r="G221" s="86" t="s">
        <v>1009</v>
      </c>
      <c r="H221" s="86" t="s">
        <v>2608</v>
      </c>
      <c r="I221" s="86" t="s">
        <v>2609</v>
      </c>
      <c r="J221" s="86" t="s">
        <v>6489</v>
      </c>
      <c r="K221" s="86" t="s">
        <v>2412</v>
      </c>
      <c r="L221" s="86" t="s">
        <v>1</v>
      </c>
      <c r="M221" s="86" t="s">
        <v>8</v>
      </c>
      <c r="N221" s="86" t="s">
        <v>2610</v>
      </c>
      <c r="O221" s="86" t="s">
        <v>1982</v>
      </c>
      <c r="P221" s="87">
        <v>36770</v>
      </c>
      <c r="Q221" s="87">
        <v>401768</v>
      </c>
      <c r="R221" s="86" t="s">
        <v>2416</v>
      </c>
      <c r="S221" s="86" t="s">
        <v>1751</v>
      </c>
      <c r="T221" s="86">
        <v>405177</v>
      </c>
      <c r="U221" s="86">
        <v>6020</v>
      </c>
      <c r="V221" s="86" t="s">
        <v>1009</v>
      </c>
      <c r="W221" s="86" t="s">
        <v>2608</v>
      </c>
      <c r="X221" s="86" t="s">
        <v>2609</v>
      </c>
      <c r="Y221" s="86" t="s">
        <v>8</v>
      </c>
      <c r="Z221" s="86" t="s">
        <v>6489</v>
      </c>
      <c r="AB221" s="85" t="s">
        <v>1982</v>
      </c>
      <c r="AC221" s="85" t="str">
        <f t="shared" si="18"/>
        <v>AT70</v>
      </c>
      <c r="AD221" s="85" t="str">
        <f t="shared" si="19"/>
        <v xml:space="preserve"> 360</v>
      </c>
      <c r="AE221" s="85" t="str">
        <f t="shared" si="20"/>
        <v>0 00</v>
      </c>
      <c r="AF221" s="85" t="str">
        <f t="shared" si="21"/>
        <v>00 0</v>
      </c>
      <c r="AG221" s="85" t="str">
        <f t="shared" si="22"/>
        <v xml:space="preserve">062 </v>
      </c>
      <c r="AH221" s="85" t="str">
        <f t="shared" si="23"/>
        <v xml:space="preserve">AT70  360 0 00 00 0 062 </v>
      </c>
    </row>
    <row r="222" spans="1:34" ht="15" customHeight="1" x14ac:dyDescent="0.25">
      <c r="A222" s="86">
        <v>701042</v>
      </c>
      <c r="B222" s="86" t="s">
        <v>1539</v>
      </c>
      <c r="C222" s="86" t="s">
        <v>1919</v>
      </c>
      <c r="D222" s="86" t="s">
        <v>1919</v>
      </c>
      <c r="E222" s="86">
        <v>70101</v>
      </c>
      <c r="F222" s="86">
        <v>6020</v>
      </c>
      <c r="G222" s="86" t="s">
        <v>2502</v>
      </c>
      <c r="H222" s="86" t="s">
        <v>2503</v>
      </c>
      <c r="I222" s="86" t="s">
        <v>2509</v>
      </c>
      <c r="J222" s="86" t="s">
        <v>6490</v>
      </c>
      <c r="K222" s="86" t="s">
        <v>2412</v>
      </c>
      <c r="L222" s="86" t="s">
        <v>1</v>
      </c>
      <c r="M222" s="86" t="s">
        <v>2517</v>
      </c>
      <c r="N222" s="86" t="s">
        <v>5945</v>
      </c>
      <c r="O222" s="86" t="s">
        <v>1986</v>
      </c>
      <c r="P222" s="87">
        <v>36770</v>
      </c>
      <c r="Q222" s="87">
        <v>401768</v>
      </c>
      <c r="R222" s="86" t="s">
        <v>2416</v>
      </c>
      <c r="S222" s="86" t="s">
        <v>2520</v>
      </c>
      <c r="T222" s="86">
        <v>400892</v>
      </c>
      <c r="U222" s="86">
        <v>6020</v>
      </c>
      <c r="V222" s="86" t="s">
        <v>2502</v>
      </c>
      <c r="W222" s="86" t="s">
        <v>2503</v>
      </c>
      <c r="X222" s="86" t="s">
        <v>2509</v>
      </c>
      <c r="Y222" s="86" t="s">
        <v>5946</v>
      </c>
      <c r="Z222" s="86" t="s">
        <v>6490</v>
      </c>
      <c r="AB222" s="85" t="s">
        <v>1986</v>
      </c>
      <c r="AC222" s="85" t="str">
        <f t="shared" si="18"/>
        <v>AT93</v>
      </c>
      <c r="AD222" s="85" t="str">
        <f t="shared" si="19"/>
        <v xml:space="preserve"> 570</v>
      </c>
      <c r="AE222" s="85" t="str">
        <f t="shared" si="20"/>
        <v>0 05</v>
      </c>
      <c r="AF222" s="85" t="str">
        <f t="shared" si="21"/>
        <v>40 1</v>
      </c>
      <c r="AG222" s="85" t="str">
        <f t="shared" si="22"/>
        <v xml:space="preserve">100 </v>
      </c>
      <c r="AH222" s="85" t="str">
        <f t="shared" si="23"/>
        <v xml:space="preserve">AT93  570 0 05 40 1 100 </v>
      </c>
    </row>
    <row r="223" spans="1:34" ht="15" customHeight="1" x14ac:dyDescent="0.25">
      <c r="A223" s="86">
        <v>701060</v>
      </c>
      <c r="B223" s="86" t="s">
        <v>1537</v>
      </c>
      <c r="C223" s="86" t="s">
        <v>1919</v>
      </c>
      <c r="D223" s="86" t="s">
        <v>1919</v>
      </c>
      <c r="E223" s="86">
        <v>70101</v>
      </c>
      <c r="F223" s="86">
        <v>6020</v>
      </c>
      <c r="G223" s="86" t="s">
        <v>2419</v>
      </c>
      <c r="H223" s="86" t="s">
        <v>2747</v>
      </c>
      <c r="I223" s="86" t="s">
        <v>2764</v>
      </c>
      <c r="J223" s="86" t="s">
        <v>6491</v>
      </c>
      <c r="K223" s="86" t="s">
        <v>2412</v>
      </c>
      <c r="L223" s="86" t="s">
        <v>1</v>
      </c>
      <c r="M223" s="86" t="s">
        <v>2765</v>
      </c>
      <c r="N223" s="86" t="s">
        <v>2766</v>
      </c>
      <c r="O223" s="86" t="s">
        <v>1992</v>
      </c>
      <c r="P223" s="87">
        <v>36770</v>
      </c>
      <c r="Q223" s="87">
        <v>401768</v>
      </c>
      <c r="R223" s="86" t="s">
        <v>2416</v>
      </c>
      <c r="S223" s="86" t="s">
        <v>1757</v>
      </c>
      <c r="T223" s="86">
        <v>404882</v>
      </c>
      <c r="U223" s="86">
        <v>6020</v>
      </c>
      <c r="V223" s="86" t="s">
        <v>2419</v>
      </c>
      <c r="W223" s="86" t="s">
        <v>2747</v>
      </c>
      <c r="X223" s="86" t="s">
        <v>2764</v>
      </c>
      <c r="Y223" s="86" t="s">
        <v>1339</v>
      </c>
      <c r="Z223" s="86" t="s">
        <v>6491</v>
      </c>
      <c r="AB223" s="85" t="s">
        <v>1992</v>
      </c>
      <c r="AC223" s="85" t="str">
        <f t="shared" si="18"/>
        <v>AT43</v>
      </c>
      <c r="AD223" s="85" t="str">
        <f t="shared" si="19"/>
        <v xml:space="preserve"> 360</v>
      </c>
      <c r="AE223" s="85" t="str">
        <f t="shared" si="20"/>
        <v>0 00</v>
      </c>
      <c r="AF223" s="85" t="str">
        <f t="shared" si="21"/>
        <v>00 0</v>
      </c>
      <c r="AG223" s="85" t="str">
        <f t="shared" si="22"/>
        <v xml:space="preserve">144 </v>
      </c>
      <c r="AH223" s="85" t="str">
        <f t="shared" si="23"/>
        <v xml:space="preserve">AT43  360 0 00 00 0 144 </v>
      </c>
    </row>
    <row r="224" spans="1:34" ht="15" customHeight="1" x14ac:dyDescent="0.25">
      <c r="A224" s="86">
        <v>701078</v>
      </c>
      <c r="B224" s="86" t="s">
        <v>1501</v>
      </c>
      <c r="C224" s="86" t="s">
        <v>1919</v>
      </c>
      <c r="D224" s="86" t="s">
        <v>1919</v>
      </c>
      <c r="E224" s="86">
        <v>70101</v>
      </c>
      <c r="F224" s="86">
        <v>6020</v>
      </c>
      <c r="G224" s="86" t="s">
        <v>2673</v>
      </c>
      <c r="H224" s="86" t="s">
        <v>2760</v>
      </c>
      <c r="I224" s="86" t="s">
        <v>2499</v>
      </c>
      <c r="J224" s="86" t="s">
        <v>6492</v>
      </c>
      <c r="K224" s="86" t="s">
        <v>2412</v>
      </c>
      <c r="L224" s="86" t="s">
        <v>1</v>
      </c>
      <c r="M224" s="86" t="s">
        <v>2761</v>
      </c>
      <c r="N224" s="86" t="s">
        <v>2762</v>
      </c>
      <c r="O224" s="86" t="s">
        <v>1997</v>
      </c>
      <c r="P224" s="87">
        <v>36770</v>
      </c>
      <c r="Q224" s="87">
        <v>401768</v>
      </c>
      <c r="R224" s="86" t="s">
        <v>2416</v>
      </c>
      <c r="S224" s="86" t="s">
        <v>1761</v>
      </c>
      <c r="T224" s="86">
        <v>401201</v>
      </c>
      <c r="U224" s="86">
        <v>6020</v>
      </c>
      <c r="V224" s="86" t="s">
        <v>2673</v>
      </c>
      <c r="W224" s="86" t="s">
        <v>2760</v>
      </c>
      <c r="X224" s="86" t="s">
        <v>2499</v>
      </c>
      <c r="Y224" s="86" t="s">
        <v>1340</v>
      </c>
      <c r="Z224" s="86" t="s">
        <v>6492</v>
      </c>
      <c r="AB224" s="85" t="s">
        <v>1997</v>
      </c>
      <c r="AC224" s="85" t="str">
        <f t="shared" si="18"/>
        <v>AT44</v>
      </c>
      <c r="AD224" s="85" t="str">
        <f t="shared" si="19"/>
        <v xml:space="preserve"> 205</v>
      </c>
      <c r="AE224" s="85" t="str">
        <f t="shared" si="20"/>
        <v>0 30</v>
      </c>
      <c r="AF224" s="85" t="str">
        <f t="shared" si="21"/>
        <v>12 0</v>
      </c>
      <c r="AG224" s="85" t="str">
        <f t="shared" si="22"/>
        <v xml:space="preserve">101 </v>
      </c>
      <c r="AH224" s="85" t="str">
        <f t="shared" si="23"/>
        <v xml:space="preserve">AT44  205 0 30 12 0 101 </v>
      </c>
    </row>
    <row r="225" spans="1:34" ht="15" customHeight="1" x14ac:dyDescent="0.25">
      <c r="A225" s="86">
        <v>701708</v>
      </c>
      <c r="B225" s="86" t="s">
        <v>5778</v>
      </c>
      <c r="C225" s="86" t="s">
        <v>1919</v>
      </c>
      <c r="D225" s="86" t="s">
        <v>1919</v>
      </c>
      <c r="E225" s="86">
        <v>70101</v>
      </c>
      <c r="F225" s="86">
        <v>6080</v>
      </c>
      <c r="G225" s="86" t="s">
        <v>2507</v>
      </c>
      <c r="H225" s="86" t="s">
        <v>2612</v>
      </c>
      <c r="I225" s="86" t="s">
        <v>2609</v>
      </c>
      <c r="J225" s="86" t="s">
        <v>6493</v>
      </c>
      <c r="K225" s="86" t="s">
        <v>2412</v>
      </c>
      <c r="L225" s="86" t="s">
        <v>1</v>
      </c>
      <c r="M225" s="86" t="s">
        <v>5947</v>
      </c>
      <c r="N225" s="86"/>
      <c r="O225" s="86" t="s">
        <v>1974</v>
      </c>
      <c r="P225" s="87">
        <v>44440</v>
      </c>
      <c r="Q225" s="87">
        <v>401768</v>
      </c>
      <c r="R225" s="86" t="s">
        <v>2416</v>
      </c>
      <c r="S225" s="86" t="s">
        <v>1746</v>
      </c>
      <c r="T225" s="86">
        <v>400101</v>
      </c>
      <c r="U225" s="86">
        <v>6020</v>
      </c>
      <c r="V225" s="86" t="s">
        <v>1009</v>
      </c>
      <c r="W225" s="86" t="s">
        <v>5875</v>
      </c>
      <c r="X225" s="86" t="s">
        <v>2509</v>
      </c>
      <c r="Y225" s="86" t="s">
        <v>5</v>
      </c>
      <c r="Z225" s="86" t="s">
        <v>6231</v>
      </c>
      <c r="AB225" s="85" t="s">
        <v>1974</v>
      </c>
      <c r="AC225" s="85" t="str">
        <f t="shared" si="18"/>
        <v>AT98</v>
      </c>
      <c r="AD225" s="85" t="str">
        <f t="shared" si="19"/>
        <v xml:space="preserve"> 205</v>
      </c>
      <c r="AE225" s="85" t="str">
        <f t="shared" si="20"/>
        <v>0 30</v>
      </c>
      <c r="AF225" s="85" t="str">
        <f t="shared" si="21"/>
        <v>33 0</v>
      </c>
      <c r="AG225" s="85" t="str">
        <f t="shared" si="22"/>
        <v xml:space="preserve">224 </v>
      </c>
      <c r="AH225" s="85" t="str">
        <f t="shared" si="23"/>
        <v xml:space="preserve">AT98  205 0 30 33 0 224 </v>
      </c>
    </row>
    <row r="226" spans="1:34" ht="15" customHeight="1" x14ac:dyDescent="0.25">
      <c r="A226" s="86">
        <v>702008</v>
      </c>
      <c r="B226" s="86" t="s">
        <v>1664</v>
      </c>
      <c r="C226" s="86" t="s">
        <v>1919</v>
      </c>
      <c r="D226" s="86" t="s">
        <v>1919</v>
      </c>
      <c r="E226" s="86">
        <v>70202</v>
      </c>
      <c r="F226" s="86">
        <v>6430</v>
      </c>
      <c r="G226" s="86" t="s">
        <v>2860</v>
      </c>
      <c r="H226" s="86" t="s">
        <v>5182</v>
      </c>
      <c r="I226" s="86" t="s">
        <v>2856</v>
      </c>
      <c r="J226" s="86" t="s">
        <v>6494</v>
      </c>
      <c r="K226" s="86" t="s">
        <v>2844</v>
      </c>
      <c r="L226" s="86" t="s">
        <v>3</v>
      </c>
      <c r="M226" s="86" t="s">
        <v>5183</v>
      </c>
      <c r="N226" s="86" t="s">
        <v>5184</v>
      </c>
      <c r="O226" s="86" t="s">
        <v>5948</v>
      </c>
      <c r="P226" s="87">
        <v>36770</v>
      </c>
      <c r="Q226" s="87">
        <v>401768</v>
      </c>
      <c r="R226" s="86" t="s">
        <v>2416</v>
      </c>
      <c r="S226" s="86" t="s">
        <v>900</v>
      </c>
      <c r="T226" s="86">
        <v>970202</v>
      </c>
      <c r="U226" s="86">
        <v>6425</v>
      </c>
      <c r="V226" s="86" t="s">
        <v>1012</v>
      </c>
      <c r="W226" s="86" t="s">
        <v>2865</v>
      </c>
      <c r="X226" s="86" t="s">
        <v>2499</v>
      </c>
      <c r="Y226" s="86" t="s">
        <v>901</v>
      </c>
      <c r="Z226" s="86" t="s">
        <v>6495</v>
      </c>
      <c r="AB226" s="85" t="s">
        <v>5948</v>
      </c>
      <c r="AC226" s="85" t="str">
        <f t="shared" si="18"/>
        <v>AT33</v>
      </c>
      <c r="AD226" s="85" t="str">
        <f t="shared" si="19"/>
        <v xml:space="preserve"> 205</v>
      </c>
      <c r="AE226" s="85" t="str">
        <f t="shared" si="20"/>
        <v>0 20</v>
      </c>
      <c r="AF226" s="85" t="str">
        <f t="shared" si="21"/>
        <v>17 0</v>
      </c>
      <c r="AG226" s="85" t="str">
        <f t="shared" si="22"/>
        <v xml:space="preserve">000 </v>
      </c>
      <c r="AH226" s="85" t="str">
        <f t="shared" si="23"/>
        <v xml:space="preserve">AT33  205 0 20 17 0 000 </v>
      </c>
    </row>
    <row r="227" spans="1:34" ht="15" customHeight="1" x14ac:dyDescent="0.25">
      <c r="A227" s="86">
        <v>702012</v>
      </c>
      <c r="B227" s="86" t="s">
        <v>1345</v>
      </c>
      <c r="C227" s="86" t="s">
        <v>1920</v>
      </c>
      <c r="D227" s="86" t="s">
        <v>1920</v>
      </c>
      <c r="E227" s="86">
        <v>70209</v>
      </c>
      <c r="F227" s="86">
        <v>6414</v>
      </c>
      <c r="G227" s="86" t="s">
        <v>3065</v>
      </c>
      <c r="H227" s="86" t="s">
        <v>3065</v>
      </c>
      <c r="I227" s="86" t="s">
        <v>2647</v>
      </c>
      <c r="J227" s="86" t="s">
        <v>6239</v>
      </c>
      <c r="K227" s="86" t="s">
        <v>2844</v>
      </c>
      <c r="L227" s="86" t="s">
        <v>1</v>
      </c>
      <c r="M227" s="86" t="s">
        <v>3071</v>
      </c>
      <c r="N227" s="86"/>
      <c r="O227" s="86" t="s">
        <v>2025</v>
      </c>
      <c r="P227" s="87">
        <v>36770</v>
      </c>
      <c r="Q227" s="87">
        <v>401768</v>
      </c>
      <c r="R227" s="86" t="s">
        <v>2416</v>
      </c>
      <c r="S227" s="86" t="s">
        <v>1775</v>
      </c>
      <c r="T227" s="86">
        <v>405424</v>
      </c>
      <c r="U227" s="86">
        <v>6414</v>
      </c>
      <c r="V227" s="86" t="s">
        <v>3065</v>
      </c>
      <c r="W227" s="86" t="s">
        <v>3065</v>
      </c>
      <c r="X227" s="86" t="s">
        <v>2647</v>
      </c>
      <c r="Y227" s="86" t="s">
        <v>916</v>
      </c>
      <c r="Z227" s="86" t="s">
        <v>6239</v>
      </c>
      <c r="AB227" s="85" t="s">
        <v>2025</v>
      </c>
      <c r="AC227" s="85" t="str">
        <f t="shared" si="18"/>
        <v>AT70</v>
      </c>
      <c r="AD227" s="85" t="str">
        <f t="shared" si="19"/>
        <v xml:space="preserve"> 205</v>
      </c>
      <c r="AE227" s="85" t="str">
        <f t="shared" si="20"/>
        <v>0 20</v>
      </c>
      <c r="AF227" s="85" t="str">
        <f t="shared" si="21"/>
        <v>00 0</v>
      </c>
      <c r="AG227" s="85" t="str">
        <f t="shared" si="22"/>
        <v xml:space="preserve">084 </v>
      </c>
      <c r="AH227" s="85" t="str">
        <f t="shared" si="23"/>
        <v xml:space="preserve">AT70  205 0 20 00 0 084 </v>
      </c>
    </row>
    <row r="228" spans="1:34" ht="15" customHeight="1" x14ac:dyDescent="0.25">
      <c r="A228" s="86">
        <v>702033</v>
      </c>
      <c r="B228" s="86" t="s">
        <v>3108</v>
      </c>
      <c r="C228" s="86" t="s">
        <v>1922</v>
      </c>
      <c r="D228" s="86" t="s">
        <v>1922</v>
      </c>
      <c r="E228" s="86">
        <v>70213</v>
      </c>
      <c r="F228" s="86">
        <v>6416</v>
      </c>
      <c r="G228" s="86" t="s">
        <v>1021</v>
      </c>
      <c r="H228" s="86" t="s">
        <v>3101</v>
      </c>
      <c r="I228" s="86" t="s">
        <v>3102</v>
      </c>
      <c r="J228" s="86" t="s">
        <v>6496</v>
      </c>
      <c r="K228" s="86" t="s">
        <v>2844</v>
      </c>
      <c r="L228" s="86" t="s">
        <v>1</v>
      </c>
      <c r="M228" s="86" t="s">
        <v>3109</v>
      </c>
      <c r="N228" s="86" t="s">
        <v>5949</v>
      </c>
      <c r="O228" s="86" t="s">
        <v>2035</v>
      </c>
      <c r="P228" s="87">
        <v>36770</v>
      </c>
      <c r="Q228" s="87">
        <v>44804</v>
      </c>
      <c r="R228" s="86" t="s">
        <v>2592</v>
      </c>
      <c r="S228" s="86" t="s">
        <v>1791</v>
      </c>
      <c r="T228" s="86">
        <v>406178</v>
      </c>
      <c r="U228" s="86">
        <v>6020</v>
      </c>
      <c r="V228" s="86" t="s">
        <v>1009</v>
      </c>
      <c r="W228" s="86" t="s">
        <v>3106</v>
      </c>
      <c r="X228" s="86" t="s">
        <v>3107</v>
      </c>
      <c r="Y228" s="86" t="s">
        <v>226</v>
      </c>
      <c r="Z228" s="86" t="s">
        <v>6320</v>
      </c>
      <c r="AB228" s="85" t="s">
        <v>2035</v>
      </c>
      <c r="AC228" s="85" t="str">
        <f t="shared" si="18"/>
        <v>AT63</v>
      </c>
      <c r="AD228" s="85" t="str">
        <f t="shared" si="19"/>
        <v xml:space="preserve"> 140</v>
      </c>
      <c r="AE228" s="85" t="str">
        <f t="shared" si="20"/>
        <v>0 06</v>
      </c>
      <c r="AF228" s="85" t="str">
        <f t="shared" si="21"/>
        <v>68 1</v>
      </c>
      <c r="AG228" s="85" t="str">
        <f t="shared" si="22"/>
        <v xml:space="preserve">002 </v>
      </c>
      <c r="AH228" s="85" t="str">
        <f t="shared" si="23"/>
        <v xml:space="preserve">AT63  140 0 06 68 1 002 </v>
      </c>
    </row>
    <row r="229" spans="1:34" ht="15" customHeight="1" x14ac:dyDescent="0.25">
      <c r="A229" s="86">
        <v>703035</v>
      </c>
      <c r="B229" s="86" t="s">
        <v>1352</v>
      </c>
      <c r="C229" s="86" t="s">
        <v>1920</v>
      </c>
      <c r="D229" s="86" t="s">
        <v>1920</v>
      </c>
      <c r="E229" s="86">
        <v>70370</v>
      </c>
      <c r="F229" s="86">
        <v>6143</v>
      </c>
      <c r="G229" s="86" t="s">
        <v>3381</v>
      </c>
      <c r="H229" s="86" t="s">
        <v>3382</v>
      </c>
      <c r="I229" s="86" t="s">
        <v>2488</v>
      </c>
      <c r="J229" s="86" t="s">
        <v>6497</v>
      </c>
      <c r="K229" s="86" t="s">
        <v>3166</v>
      </c>
      <c r="L229" s="86" t="s">
        <v>3</v>
      </c>
      <c r="M229" s="86" t="s">
        <v>3383</v>
      </c>
      <c r="N229" s="86"/>
      <c r="O229" s="86" t="s">
        <v>5908</v>
      </c>
      <c r="P229" s="87">
        <v>44562</v>
      </c>
      <c r="Q229" s="87">
        <v>45169</v>
      </c>
      <c r="R229" s="86" t="s">
        <v>2592</v>
      </c>
      <c r="S229" s="86" t="s">
        <v>5909</v>
      </c>
      <c r="T229" s="86">
        <v>970962</v>
      </c>
      <c r="U229" s="86">
        <v>6143</v>
      </c>
      <c r="V229" s="86" t="s">
        <v>5907</v>
      </c>
      <c r="W229" s="86" t="s">
        <v>3386</v>
      </c>
      <c r="X229" s="86" t="s">
        <v>3136</v>
      </c>
      <c r="Y229" s="86" t="s">
        <v>5910</v>
      </c>
      <c r="Z229" s="86" t="s">
        <v>6356</v>
      </c>
      <c r="AB229" s="85" t="s">
        <v>5908</v>
      </c>
      <c r="AC229" s="85" t="str">
        <f t="shared" si="18"/>
        <v>AT79</v>
      </c>
      <c r="AD229" s="85" t="str">
        <f t="shared" si="19"/>
        <v xml:space="preserve"> 362</v>
      </c>
      <c r="AE229" s="85" t="str">
        <f t="shared" si="20"/>
        <v>7 30</v>
      </c>
      <c r="AF229" s="85" t="str">
        <f t="shared" si="21"/>
        <v>00 0</v>
      </c>
      <c r="AG229" s="85" t="str">
        <f t="shared" si="22"/>
        <v xml:space="preserve">016 </v>
      </c>
      <c r="AH229" s="85" t="str">
        <f t="shared" si="23"/>
        <v xml:space="preserve">AT79  362 7 30 00 0 016 </v>
      </c>
    </row>
    <row r="230" spans="1:34" ht="15" customHeight="1" x14ac:dyDescent="0.25">
      <c r="A230" s="86">
        <v>703101</v>
      </c>
      <c r="B230" s="86" t="s">
        <v>126</v>
      </c>
      <c r="C230" s="86" t="s">
        <v>1919</v>
      </c>
      <c r="D230" s="86" t="s">
        <v>1919</v>
      </c>
      <c r="E230" s="86">
        <v>70311</v>
      </c>
      <c r="F230" s="86">
        <v>6069</v>
      </c>
      <c r="G230" s="86" t="s">
        <v>1050</v>
      </c>
      <c r="H230" s="86" t="s">
        <v>1050</v>
      </c>
      <c r="I230" s="86" t="s">
        <v>5253</v>
      </c>
      <c r="J230" s="86" t="s">
        <v>6498</v>
      </c>
      <c r="K230" s="86" t="s">
        <v>3166</v>
      </c>
      <c r="L230" s="86" t="s">
        <v>3</v>
      </c>
      <c r="M230" s="86" t="s">
        <v>5257</v>
      </c>
      <c r="N230" s="86" t="s">
        <v>5258</v>
      </c>
      <c r="O230" s="86" t="s">
        <v>2081</v>
      </c>
      <c r="P230" s="87">
        <v>36770</v>
      </c>
      <c r="Q230" s="87">
        <v>401768</v>
      </c>
      <c r="R230" s="86" t="s">
        <v>2416</v>
      </c>
      <c r="S230" s="86" t="s">
        <v>127</v>
      </c>
      <c r="T230" s="86">
        <v>970311</v>
      </c>
      <c r="U230" s="86">
        <v>6069</v>
      </c>
      <c r="V230" s="86" t="s">
        <v>1050</v>
      </c>
      <c r="W230" s="86" t="s">
        <v>1050</v>
      </c>
      <c r="X230" s="86" t="s">
        <v>2965</v>
      </c>
      <c r="Y230" s="86" t="s">
        <v>128</v>
      </c>
      <c r="Z230" s="86" t="s">
        <v>6499</v>
      </c>
      <c r="AB230" s="85" t="s">
        <v>2081</v>
      </c>
      <c r="AC230" s="85" t="str">
        <f t="shared" si="18"/>
        <v>AT57</v>
      </c>
      <c r="AD230" s="85" t="str">
        <f t="shared" si="19"/>
        <v xml:space="preserve"> 205</v>
      </c>
      <c r="AE230" s="85" t="str">
        <f t="shared" si="20"/>
        <v>0 30</v>
      </c>
      <c r="AF230" s="85" t="str">
        <f t="shared" si="21"/>
        <v>18 0</v>
      </c>
      <c r="AG230" s="85" t="str">
        <f t="shared" si="22"/>
        <v xml:space="preserve">000 </v>
      </c>
      <c r="AH230" s="85" t="str">
        <f t="shared" si="23"/>
        <v xml:space="preserve">AT57  205 0 30 18 0 000 </v>
      </c>
    </row>
    <row r="231" spans="1:34" ht="15" customHeight="1" x14ac:dyDescent="0.25">
      <c r="A231" s="86">
        <v>703103</v>
      </c>
      <c r="B231" s="86" t="s">
        <v>193</v>
      </c>
      <c r="C231" s="86" t="s">
        <v>1919</v>
      </c>
      <c r="D231" s="86" t="s">
        <v>1919</v>
      </c>
      <c r="E231" s="86">
        <v>70342</v>
      </c>
      <c r="F231" s="86">
        <v>6404</v>
      </c>
      <c r="G231" s="86" t="s">
        <v>3469</v>
      </c>
      <c r="H231" s="86" t="s">
        <v>3470</v>
      </c>
      <c r="I231" s="86" t="s">
        <v>3020</v>
      </c>
      <c r="J231" s="86" t="s">
        <v>6500</v>
      </c>
      <c r="K231" s="86" t="s">
        <v>3166</v>
      </c>
      <c r="L231" s="86" t="s">
        <v>3</v>
      </c>
      <c r="M231" s="86" t="s">
        <v>3475</v>
      </c>
      <c r="N231" s="86" t="s">
        <v>3476</v>
      </c>
      <c r="O231" s="86" t="s">
        <v>2089</v>
      </c>
      <c r="P231" s="87">
        <v>36770</v>
      </c>
      <c r="Q231" s="87">
        <v>401768</v>
      </c>
      <c r="R231" s="86" t="s">
        <v>2416</v>
      </c>
      <c r="S231" s="86" t="s">
        <v>1788</v>
      </c>
      <c r="T231" s="86">
        <v>970342</v>
      </c>
      <c r="U231" s="86">
        <v>6404</v>
      </c>
      <c r="V231" s="86" t="s">
        <v>3470</v>
      </c>
      <c r="W231" s="86" t="s">
        <v>3470</v>
      </c>
      <c r="X231" s="86" t="s">
        <v>3474</v>
      </c>
      <c r="Y231" s="86" t="s">
        <v>194</v>
      </c>
      <c r="Z231" s="86" t="s">
        <v>6501</v>
      </c>
      <c r="AB231" s="85" t="s">
        <v>2089</v>
      </c>
      <c r="AC231" s="85" t="str">
        <f t="shared" si="18"/>
        <v>AT59</v>
      </c>
      <c r="AD231" s="85" t="str">
        <f t="shared" si="19"/>
        <v xml:space="preserve"> 363</v>
      </c>
      <c r="AE231" s="85" t="str">
        <f t="shared" si="20"/>
        <v>3 60</v>
      </c>
      <c r="AF231" s="85" t="str">
        <f t="shared" si="21"/>
        <v>00 0</v>
      </c>
      <c r="AG231" s="85" t="str">
        <f t="shared" si="22"/>
        <v xml:space="preserve">490 </v>
      </c>
      <c r="AH231" s="85" t="str">
        <f t="shared" si="23"/>
        <v xml:space="preserve">AT59  363 3 60 00 0 490 </v>
      </c>
    </row>
    <row r="232" spans="1:34" ht="15" customHeight="1" x14ac:dyDescent="0.25">
      <c r="A232" s="86">
        <v>703104</v>
      </c>
      <c r="B232" s="86" t="s">
        <v>231</v>
      </c>
      <c r="C232" s="86" t="s">
        <v>1919</v>
      </c>
      <c r="D232" s="86" t="s">
        <v>1919</v>
      </c>
      <c r="E232" s="86">
        <v>70350</v>
      </c>
      <c r="F232" s="86">
        <v>6141</v>
      </c>
      <c r="G232" s="86" t="s">
        <v>3498</v>
      </c>
      <c r="H232" s="86" t="s">
        <v>3499</v>
      </c>
      <c r="I232" s="86" t="s">
        <v>2470</v>
      </c>
      <c r="J232" s="86" t="s">
        <v>6502</v>
      </c>
      <c r="K232" s="86" t="s">
        <v>3166</v>
      </c>
      <c r="L232" s="86" t="s">
        <v>3</v>
      </c>
      <c r="M232" s="86" t="s">
        <v>3503</v>
      </c>
      <c r="N232" s="86" t="s">
        <v>3504</v>
      </c>
      <c r="O232" s="86" t="s">
        <v>2090</v>
      </c>
      <c r="P232" s="87">
        <v>36770</v>
      </c>
      <c r="Q232" s="87">
        <v>401768</v>
      </c>
      <c r="R232" s="86" t="s">
        <v>2416</v>
      </c>
      <c r="S232" s="86" t="s">
        <v>229</v>
      </c>
      <c r="T232" s="86">
        <v>970350</v>
      </c>
      <c r="U232" s="86">
        <v>6141</v>
      </c>
      <c r="V232" s="86" t="s">
        <v>1275</v>
      </c>
      <c r="W232" s="86" t="s">
        <v>3186</v>
      </c>
      <c r="X232" s="86" t="s">
        <v>2480</v>
      </c>
      <c r="Y232" s="86" t="s">
        <v>230</v>
      </c>
      <c r="Z232" s="86" t="s">
        <v>6503</v>
      </c>
      <c r="AB232" s="85" t="s">
        <v>2090</v>
      </c>
      <c r="AC232" s="85" t="str">
        <f t="shared" si="18"/>
        <v>AT36</v>
      </c>
      <c r="AD232" s="85" t="str">
        <f t="shared" si="19"/>
        <v xml:space="preserve"> 362</v>
      </c>
      <c r="AE232" s="85" t="str">
        <f t="shared" si="20"/>
        <v>8 50</v>
      </c>
      <c r="AF232" s="85" t="str">
        <f t="shared" si="21"/>
        <v>00 0</v>
      </c>
      <c r="AG232" s="85" t="str">
        <f t="shared" si="22"/>
        <v xml:space="preserve">112 </v>
      </c>
      <c r="AH232" s="85" t="str">
        <f t="shared" si="23"/>
        <v xml:space="preserve">AT36  362 8 50 00 0 112 </v>
      </c>
    </row>
    <row r="233" spans="1:34" ht="15" customHeight="1" x14ac:dyDescent="0.25">
      <c r="A233" s="86">
        <v>703107</v>
      </c>
      <c r="B233" s="86" t="s">
        <v>116</v>
      </c>
      <c r="C233" s="86" t="s">
        <v>1922</v>
      </c>
      <c r="D233" s="86" t="s">
        <v>1922</v>
      </c>
      <c r="E233" s="86">
        <v>70312</v>
      </c>
      <c r="F233" s="86">
        <v>6091</v>
      </c>
      <c r="G233" s="86" t="s">
        <v>1053</v>
      </c>
      <c r="H233" s="86" t="s">
        <v>3075</v>
      </c>
      <c r="I233" s="86" t="s">
        <v>2428</v>
      </c>
      <c r="J233" s="86" t="s">
        <v>6504</v>
      </c>
      <c r="K233" s="86" t="s">
        <v>3166</v>
      </c>
      <c r="L233" s="86" t="s">
        <v>3</v>
      </c>
      <c r="M233" s="86" t="s">
        <v>3241</v>
      </c>
      <c r="N233" s="86" t="s">
        <v>3242</v>
      </c>
      <c r="O233" s="86" t="s">
        <v>5893</v>
      </c>
      <c r="P233" s="87">
        <v>36770</v>
      </c>
      <c r="Q233" s="87">
        <v>401768</v>
      </c>
      <c r="R233" s="86" t="s">
        <v>2416</v>
      </c>
      <c r="S233" s="86" t="s">
        <v>117</v>
      </c>
      <c r="T233" s="86">
        <v>970312</v>
      </c>
      <c r="U233" s="86">
        <v>6091</v>
      </c>
      <c r="V233" s="86" t="s">
        <v>1053</v>
      </c>
      <c r="W233" s="86" t="s">
        <v>3223</v>
      </c>
      <c r="X233" s="86" t="s">
        <v>2470</v>
      </c>
      <c r="Y233" s="86" t="s">
        <v>977</v>
      </c>
      <c r="Z233" s="86" t="s">
        <v>6309</v>
      </c>
      <c r="AB233" s="85" t="s">
        <v>5893</v>
      </c>
      <c r="AC233" s="85" t="str">
        <f t="shared" si="18"/>
        <v>AT37</v>
      </c>
      <c r="AD233" s="85" t="str">
        <f t="shared" si="19"/>
        <v xml:space="preserve"> 363</v>
      </c>
      <c r="AE233" s="85" t="str">
        <f t="shared" si="20"/>
        <v>3 60</v>
      </c>
      <c r="AF233" s="85" t="str">
        <f t="shared" si="21"/>
        <v>00 0</v>
      </c>
      <c r="AG233" s="85" t="str">
        <f t="shared" si="22"/>
        <v xml:space="preserve">232 </v>
      </c>
      <c r="AH233" s="85" t="str">
        <f t="shared" si="23"/>
        <v xml:space="preserve">AT37  363 3 60 00 0 232 </v>
      </c>
    </row>
    <row r="234" spans="1:34" ht="15" customHeight="1" x14ac:dyDescent="0.25">
      <c r="A234" s="86">
        <v>703137</v>
      </c>
      <c r="B234" s="86" t="s">
        <v>918</v>
      </c>
      <c r="C234" s="86" t="s">
        <v>1922</v>
      </c>
      <c r="D234" s="86" t="s">
        <v>1922</v>
      </c>
      <c r="E234" s="86">
        <v>70320</v>
      </c>
      <c r="F234" s="86">
        <v>6175</v>
      </c>
      <c r="G234" s="86" t="s">
        <v>3306</v>
      </c>
      <c r="H234" s="86" t="s">
        <v>5889</v>
      </c>
      <c r="I234" s="86" t="s">
        <v>2470</v>
      </c>
      <c r="J234" s="86" t="s">
        <v>6505</v>
      </c>
      <c r="K234" s="86" t="s">
        <v>3166</v>
      </c>
      <c r="L234" s="86" t="s">
        <v>3</v>
      </c>
      <c r="M234" s="86" t="s">
        <v>5444</v>
      </c>
      <c r="N234" s="86" t="s">
        <v>5445</v>
      </c>
      <c r="O234" s="86" t="s">
        <v>5890</v>
      </c>
      <c r="P234" s="87">
        <v>36770</v>
      </c>
      <c r="Q234" s="87">
        <v>401768</v>
      </c>
      <c r="R234" s="86" t="s">
        <v>2416</v>
      </c>
      <c r="S234" s="86" t="s">
        <v>150</v>
      </c>
      <c r="T234" s="86">
        <v>970320</v>
      </c>
      <c r="U234" s="86">
        <v>6175</v>
      </c>
      <c r="V234" s="86" t="s">
        <v>3311</v>
      </c>
      <c r="W234" s="86" t="s">
        <v>3218</v>
      </c>
      <c r="X234" s="86" t="s">
        <v>2480</v>
      </c>
      <c r="Y234" s="86" t="s">
        <v>151</v>
      </c>
      <c r="Z234" s="86" t="s">
        <v>6299</v>
      </c>
      <c r="AB234" s="85" t="s">
        <v>5890</v>
      </c>
      <c r="AC234" s="85" t="str">
        <f t="shared" si="18"/>
        <v>AT06</v>
      </c>
      <c r="AD234" s="85" t="str">
        <f t="shared" si="19"/>
        <v xml:space="preserve"> 363</v>
      </c>
      <c r="AE234" s="85" t="str">
        <f t="shared" si="20"/>
        <v>3 60</v>
      </c>
      <c r="AF234" s="85" t="str">
        <f t="shared" si="21"/>
        <v>00 0</v>
      </c>
      <c r="AG234" s="85" t="str">
        <f t="shared" si="22"/>
        <v xml:space="preserve">111 </v>
      </c>
      <c r="AH234" s="85" t="str">
        <f t="shared" si="23"/>
        <v xml:space="preserve">AT06  363 3 60 00 0 111 </v>
      </c>
    </row>
    <row r="235" spans="1:34" ht="15" customHeight="1" x14ac:dyDescent="0.25">
      <c r="A235" s="86">
        <v>703247</v>
      </c>
      <c r="B235" s="86" t="s">
        <v>204</v>
      </c>
      <c r="C235" s="86" t="s">
        <v>1922</v>
      </c>
      <c r="D235" s="86" t="s">
        <v>1922</v>
      </c>
      <c r="E235" s="86">
        <v>70353</v>
      </c>
      <c r="F235" s="86">
        <v>6073</v>
      </c>
      <c r="G235" s="86" t="s">
        <v>1058</v>
      </c>
      <c r="H235" s="86" t="s">
        <v>3554</v>
      </c>
      <c r="I235" s="86" t="s">
        <v>3555</v>
      </c>
      <c r="J235" s="86" t="s">
        <v>6506</v>
      </c>
      <c r="K235" s="86" t="s">
        <v>3166</v>
      </c>
      <c r="L235" s="86" t="s">
        <v>3</v>
      </c>
      <c r="M235" s="86" t="s">
        <v>3561</v>
      </c>
      <c r="N235" s="86" t="s">
        <v>3562</v>
      </c>
      <c r="O235" s="86" t="s">
        <v>2102</v>
      </c>
      <c r="P235" s="87">
        <v>36770</v>
      </c>
      <c r="Q235" s="87">
        <v>401768</v>
      </c>
      <c r="R235" s="86" t="s">
        <v>2416</v>
      </c>
      <c r="S235" s="86" t="s">
        <v>205</v>
      </c>
      <c r="T235" s="86">
        <v>970353</v>
      </c>
      <c r="U235" s="86">
        <v>6073</v>
      </c>
      <c r="V235" s="86" t="s">
        <v>1058</v>
      </c>
      <c r="W235" s="86" t="s">
        <v>3183</v>
      </c>
      <c r="X235" s="86" t="s">
        <v>2588</v>
      </c>
      <c r="Y235" s="86" t="s">
        <v>5950</v>
      </c>
      <c r="Z235" s="86" t="s">
        <v>6507</v>
      </c>
      <c r="AB235" s="85" t="s">
        <v>2102</v>
      </c>
      <c r="AC235" s="85" t="str">
        <f t="shared" si="18"/>
        <v>AT66</v>
      </c>
      <c r="AD235" s="85" t="str">
        <f t="shared" si="19"/>
        <v xml:space="preserve"> 363</v>
      </c>
      <c r="AE235" s="85" t="str">
        <f t="shared" si="20"/>
        <v>6 20</v>
      </c>
      <c r="AF235" s="85" t="str">
        <f t="shared" si="21"/>
        <v>00 0</v>
      </c>
      <c r="AG235" s="85" t="str">
        <f t="shared" si="22"/>
        <v xml:space="preserve">802 </v>
      </c>
      <c r="AH235" s="85" t="str">
        <f t="shared" si="23"/>
        <v xml:space="preserve">AT66  363 6 20 00 0 802 </v>
      </c>
    </row>
    <row r="236" spans="1:34" ht="15" customHeight="1" x14ac:dyDescent="0.25">
      <c r="A236" s="86">
        <v>703307</v>
      </c>
      <c r="B236" s="86" t="s">
        <v>941</v>
      </c>
      <c r="C236" s="86" t="s">
        <v>1922</v>
      </c>
      <c r="D236" s="86" t="s">
        <v>1922</v>
      </c>
      <c r="E236" s="86">
        <v>70303</v>
      </c>
      <c r="F236" s="86">
        <v>6070</v>
      </c>
      <c r="G236" s="86" t="s">
        <v>1045</v>
      </c>
      <c r="H236" s="86" t="s">
        <v>3186</v>
      </c>
      <c r="I236" s="86" t="s">
        <v>2665</v>
      </c>
      <c r="J236" s="86" t="s">
        <v>6508</v>
      </c>
      <c r="K236" s="86" t="s">
        <v>3166</v>
      </c>
      <c r="L236" s="86" t="s">
        <v>3</v>
      </c>
      <c r="M236" s="86" t="s">
        <v>3193</v>
      </c>
      <c r="N236" s="86" t="s">
        <v>3194</v>
      </c>
      <c r="O236" s="86" t="s">
        <v>2108</v>
      </c>
      <c r="P236" s="87">
        <v>36770</v>
      </c>
      <c r="Q236" s="87">
        <v>401768</v>
      </c>
      <c r="R236" s="86" t="s">
        <v>2416</v>
      </c>
      <c r="S236" s="86" t="s">
        <v>942</v>
      </c>
      <c r="T236" s="86">
        <v>970303</v>
      </c>
      <c r="U236" s="86">
        <v>6070</v>
      </c>
      <c r="V236" s="86" t="s">
        <v>1045</v>
      </c>
      <c r="W236" s="86" t="s">
        <v>3186</v>
      </c>
      <c r="X236" s="86" t="s">
        <v>3062</v>
      </c>
      <c r="Y236" s="86" t="s">
        <v>943</v>
      </c>
      <c r="Z236" s="86" t="s">
        <v>6368</v>
      </c>
      <c r="AB236" s="85" t="s">
        <v>2108</v>
      </c>
      <c r="AC236" s="85" t="str">
        <f t="shared" si="18"/>
        <v>AT77</v>
      </c>
      <c r="AD236" s="85" t="str">
        <f t="shared" si="19"/>
        <v xml:space="preserve"> 363</v>
      </c>
      <c r="AE236" s="85" t="str">
        <f t="shared" si="20"/>
        <v>6 20</v>
      </c>
      <c r="AF236" s="85" t="str">
        <f t="shared" si="21"/>
        <v>00 0</v>
      </c>
      <c r="AG236" s="85" t="str">
        <f t="shared" si="22"/>
        <v xml:space="preserve">702 </v>
      </c>
      <c r="AH236" s="85" t="str">
        <f t="shared" si="23"/>
        <v xml:space="preserve">AT77  363 6 20 00 0 702 </v>
      </c>
    </row>
    <row r="237" spans="1:34" ht="15" customHeight="1" x14ac:dyDescent="0.25">
      <c r="A237" s="86">
        <v>703627</v>
      </c>
      <c r="B237" s="86" t="s">
        <v>762</v>
      </c>
      <c r="C237" s="86" t="s">
        <v>1922</v>
      </c>
      <c r="D237" s="86" t="s">
        <v>1922</v>
      </c>
      <c r="E237" s="86">
        <v>70338</v>
      </c>
      <c r="F237" s="86">
        <v>6082</v>
      </c>
      <c r="G237" s="86" t="s">
        <v>1069</v>
      </c>
      <c r="H237" s="86" t="s">
        <v>3186</v>
      </c>
      <c r="I237" s="86" t="s">
        <v>2609</v>
      </c>
      <c r="J237" s="86" t="s">
        <v>6509</v>
      </c>
      <c r="K237" s="86" t="s">
        <v>3166</v>
      </c>
      <c r="L237" s="86" t="s">
        <v>3</v>
      </c>
      <c r="M237" s="86" t="s">
        <v>3406</v>
      </c>
      <c r="N237" s="86" t="s">
        <v>3407</v>
      </c>
      <c r="O237" s="86" t="s">
        <v>2120</v>
      </c>
      <c r="P237" s="87">
        <v>36770</v>
      </c>
      <c r="Q237" s="87">
        <v>401768</v>
      </c>
      <c r="R237" s="86" t="s">
        <v>2416</v>
      </c>
      <c r="S237" s="86" t="s">
        <v>763</v>
      </c>
      <c r="T237" s="86">
        <v>970338</v>
      </c>
      <c r="U237" s="86">
        <v>6082</v>
      </c>
      <c r="V237" s="86" t="s">
        <v>1069</v>
      </c>
      <c r="W237" s="86" t="s">
        <v>2849</v>
      </c>
      <c r="X237" s="86" t="s">
        <v>2665</v>
      </c>
      <c r="Y237" s="86" t="s">
        <v>764</v>
      </c>
      <c r="Z237" s="86" t="s">
        <v>6780</v>
      </c>
      <c r="AB237" s="85" t="s">
        <v>2120</v>
      </c>
      <c r="AC237" s="85" t="str">
        <f t="shared" si="18"/>
        <v>AT11</v>
      </c>
      <c r="AD237" s="85" t="str">
        <f t="shared" si="19"/>
        <v xml:space="preserve"> 360</v>
      </c>
      <c r="AE237" s="85" t="str">
        <f t="shared" si="20"/>
        <v>0 00</v>
      </c>
      <c r="AF237" s="85" t="str">
        <f t="shared" si="21"/>
        <v>00 0</v>
      </c>
      <c r="AG237" s="85" t="str">
        <f t="shared" si="22"/>
        <v xml:space="preserve">112 </v>
      </c>
      <c r="AH237" s="85" t="str">
        <f t="shared" si="23"/>
        <v xml:space="preserve">AT11  360 0 00 00 0 112 </v>
      </c>
    </row>
    <row r="238" spans="1:34" ht="15" customHeight="1" x14ac:dyDescent="0.25">
      <c r="A238" s="86">
        <v>704107</v>
      </c>
      <c r="B238" s="86" t="s">
        <v>1632</v>
      </c>
      <c r="C238" s="86" t="s">
        <v>1919</v>
      </c>
      <c r="D238" s="86" t="s">
        <v>1919</v>
      </c>
      <c r="E238" s="86">
        <v>70417</v>
      </c>
      <c r="F238" s="86">
        <v>6393</v>
      </c>
      <c r="G238" s="86" t="s">
        <v>3872</v>
      </c>
      <c r="H238" s="86" t="s">
        <v>2849</v>
      </c>
      <c r="I238" s="86" t="s">
        <v>2727</v>
      </c>
      <c r="J238" s="86" t="s">
        <v>6511</v>
      </c>
      <c r="K238" s="86" t="s">
        <v>3735</v>
      </c>
      <c r="L238" s="86" t="s">
        <v>3</v>
      </c>
      <c r="M238" s="86" t="s">
        <v>3877</v>
      </c>
      <c r="N238" s="86" t="s">
        <v>3878</v>
      </c>
      <c r="O238" s="86" t="s">
        <v>2160</v>
      </c>
      <c r="P238" s="87">
        <v>36770</v>
      </c>
      <c r="Q238" s="87">
        <v>401768</v>
      </c>
      <c r="R238" s="86" t="s">
        <v>2416</v>
      </c>
      <c r="S238" s="86" t="s">
        <v>1808</v>
      </c>
      <c r="T238" s="86">
        <v>970417</v>
      </c>
      <c r="U238" s="86">
        <v>6393</v>
      </c>
      <c r="V238" s="86" t="s">
        <v>3872</v>
      </c>
      <c r="W238" s="86" t="s">
        <v>2849</v>
      </c>
      <c r="X238" s="86" t="s">
        <v>2588</v>
      </c>
      <c r="Y238" s="86" t="s">
        <v>311</v>
      </c>
      <c r="Z238" s="86" t="s">
        <v>6512</v>
      </c>
      <c r="AB238" s="85" t="s">
        <v>2160</v>
      </c>
      <c r="AC238" s="85" t="str">
        <f t="shared" si="18"/>
        <v>AT89</v>
      </c>
      <c r="AD238" s="85" t="str">
        <f t="shared" si="19"/>
        <v xml:space="preserve"> 363</v>
      </c>
      <c r="AE238" s="85" t="str">
        <f t="shared" si="20"/>
        <v>4 90</v>
      </c>
      <c r="AF238" s="85" t="str">
        <f t="shared" si="21"/>
        <v>00 0</v>
      </c>
      <c r="AG238" s="85" t="str">
        <f t="shared" si="22"/>
        <v xml:space="preserve">102 </v>
      </c>
      <c r="AH238" s="85" t="str">
        <f t="shared" si="23"/>
        <v xml:space="preserve">AT89  363 4 90 00 0 102 </v>
      </c>
    </row>
    <row r="239" spans="1:34" ht="15" customHeight="1" x14ac:dyDescent="0.25">
      <c r="A239" s="86">
        <v>704108</v>
      </c>
      <c r="B239" s="86" t="s">
        <v>329</v>
      </c>
      <c r="C239" s="86" t="s">
        <v>1919</v>
      </c>
      <c r="D239" s="86" t="s">
        <v>1919</v>
      </c>
      <c r="E239" s="86">
        <v>70413</v>
      </c>
      <c r="F239" s="86">
        <v>6372</v>
      </c>
      <c r="G239" s="86" t="s">
        <v>3861</v>
      </c>
      <c r="H239" s="86" t="s">
        <v>5494</v>
      </c>
      <c r="I239" s="86" t="s">
        <v>2719</v>
      </c>
      <c r="J239" s="86" t="s">
        <v>6513</v>
      </c>
      <c r="K239" s="86" t="s">
        <v>3735</v>
      </c>
      <c r="L239" s="86" t="s">
        <v>1</v>
      </c>
      <c r="M239" s="86" t="s">
        <v>5495</v>
      </c>
      <c r="N239" s="86" t="s">
        <v>5496</v>
      </c>
      <c r="O239" s="86" t="s">
        <v>2161</v>
      </c>
      <c r="P239" s="87">
        <v>36770</v>
      </c>
      <c r="Q239" s="87">
        <v>401768</v>
      </c>
      <c r="R239" s="86" t="s">
        <v>2416</v>
      </c>
      <c r="S239" s="86" t="s">
        <v>1809</v>
      </c>
      <c r="T239" s="86">
        <v>405264</v>
      </c>
      <c r="U239" s="86">
        <v>6372</v>
      </c>
      <c r="V239" s="86" t="s">
        <v>5498</v>
      </c>
      <c r="W239" s="86" t="s">
        <v>5494</v>
      </c>
      <c r="X239" s="86" t="s">
        <v>5499</v>
      </c>
      <c r="Y239" s="86" t="s">
        <v>330</v>
      </c>
      <c r="Z239" s="86" t="s">
        <v>6514</v>
      </c>
      <c r="AB239" s="85" t="s">
        <v>2161</v>
      </c>
      <c r="AC239" s="85" t="str">
        <f t="shared" si="18"/>
        <v>AT57</v>
      </c>
      <c r="AD239" s="85" t="str">
        <f t="shared" si="19"/>
        <v xml:space="preserve"> 362</v>
      </c>
      <c r="AE239" s="85" t="str">
        <f t="shared" si="20"/>
        <v>6 30</v>
      </c>
      <c r="AF239" s="85" t="str">
        <f t="shared" si="21"/>
        <v>00 0</v>
      </c>
      <c r="AG239" s="85" t="str">
        <f t="shared" si="22"/>
        <v xml:space="preserve">804 </v>
      </c>
      <c r="AH239" s="85" t="str">
        <f t="shared" si="23"/>
        <v xml:space="preserve">AT57  362 6 30 00 0 804 </v>
      </c>
    </row>
    <row r="240" spans="1:34" ht="15" customHeight="1" x14ac:dyDescent="0.25">
      <c r="A240" s="86">
        <v>705187</v>
      </c>
      <c r="B240" s="86" t="s">
        <v>341</v>
      </c>
      <c r="C240" s="86" t="s">
        <v>1922</v>
      </c>
      <c r="D240" s="86" t="s">
        <v>1922</v>
      </c>
      <c r="E240" s="86">
        <v>70509</v>
      </c>
      <c r="F240" s="86">
        <v>6352</v>
      </c>
      <c r="G240" s="86" t="s">
        <v>1095</v>
      </c>
      <c r="H240" s="86" t="s">
        <v>3075</v>
      </c>
      <c r="I240" s="86" t="s">
        <v>2644</v>
      </c>
      <c r="J240" s="86" t="s">
        <v>6515</v>
      </c>
      <c r="K240" s="86" t="s">
        <v>3906</v>
      </c>
      <c r="L240" s="86" t="s">
        <v>1</v>
      </c>
      <c r="M240" s="86" t="s">
        <v>3971</v>
      </c>
      <c r="N240" s="86" t="s">
        <v>3972</v>
      </c>
      <c r="O240" s="86" t="s">
        <v>2149</v>
      </c>
      <c r="P240" s="87">
        <v>36770</v>
      </c>
      <c r="Q240" s="87">
        <v>401768</v>
      </c>
      <c r="R240" s="86" t="s">
        <v>2416</v>
      </c>
      <c r="S240" s="86" t="s">
        <v>1803</v>
      </c>
      <c r="T240" s="86">
        <v>401239</v>
      </c>
      <c r="U240" s="86">
        <v>6352</v>
      </c>
      <c r="V240" s="86" t="s">
        <v>1095</v>
      </c>
      <c r="W240" s="86" t="s">
        <v>3140</v>
      </c>
      <c r="X240" s="86" t="s">
        <v>2492</v>
      </c>
      <c r="Y240" s="86" t="s">
        <v>3769</v>
      </c>
      <c r="Z240" s="86" t="s">
        <v>6335</v>
      </c>
      <c r="AB240" s="85" t="s">
        <v>2149</v>
      </c>
      <c r="AC240" s="85" t="str">
        <f t="shared" si="18"/>
        <v>AT68</v>
      </c>
      <c r="AD240" s="85" t="str">
        <f t="shared" si="19"/>
        <v xml:space="preserve"> 205</v>
      </c>
      <c r="AE240" s="85" t="str">
        <f t="shared" si="20"/>
        <v>0 60</v>
      </c>
      <c r="AF240" s="85" t="str">
        <f t="shared" si="21"/>
        <v>04 0</v>
      </c>
      <c r="AG240" s="85" t="str">
        <f t="shared" si="22"/>
        <v xml:space="preserve">000 </v>
      </c>
      <c r="AH240" s="85" t="str">
        <f t="shared" si="23"/>
        <v xml:space="preserve">AT68  205 0 60 04 0 000 </v>
      </c>
    </row>
    <row r="241" spans="1:34" ht="15" customHeight="1" x14ac:dyDescent="0.25">
      <c r="A241" s="86">
        <v>705297</v>
      </c>
      <c r="B241" s="86" t="s">
        <v>353</v>
      </c>
      <c r="C241" s="86" t="s">
        <v>1922</v>
      </c>
      <c r="D241" s="86" t="s">
        <v>1922</v>
      </c>
      <c r="E241" s="86">
        <v>70505</v>
      </c>
      <c r="F241" s="86">
        <v>6252</v>
      </c>
      <c r="G241" s="86" t="s">
        <v>3953</v>
      </c>
      <c r="H241" s="86" t="s">
        <v>3954</v>
      </c>
      <c r="I241" s="86" t="s">
        <v>2565</v>
      </c>
      <c r="J241" s="86" t="s">
        <v>6428</v>
      </c>
      <c r="K241" s="86" t="s">
        <v>3906</v>
      </c>
      <c r="L241" s="86" t="s">
        <v>3</v>
      </c>
      <c r="M241" s="86" t="s">
        <v>3960</v>
      </c>
      <c r="N241" s="86" t="s">
        <v>3961</v>
      </c>
      <c r="O241" s="86" t="s">
        <v>2223</v>
      </c>
      <c r="P241" s="87">
        <v>36770</v>
      </c>
      <c r="Q241" s="87">
        <v>401768</v>
      </c>
      <c r="R241" s="86" t="s">
        <v>2416</v>
      </c>
      <c r="S241" s="86" t="s">
        <v>354</v>
      </c>
      <c r="T241" s="86">
        <v>970505</v>
      </c>
      <c r="U241" s="86">
        <v>6252</v>
      </c>
      <c r="V241" s="86" t="s">
        <v>3958</v>
      </c>
      <c r="W241" s="86" t="s">
        <v>3140</v>
      </c>
      <c r="X241" s="86" t="s">
        <v>3959</v>
      </c>
      <c r="Y241" s="86" t="s">
        <v>355</v>
      </c>
      <c r="Z241" s="86" t="s">
        <v>6429</v>
      </c>
      <c r="AB241" s="85" t="s">
        <v>2223</v>
      </c>
      <c r="AC241" s="85" t="str">
        <f t="shared" si="18"/>
        <v>AT82</v>
      </c>
      <c r="AD241" s="85" t="str">
        <f t="shared" si="19"/>
        <v xml:space="preserve"> 363</v>
      </c>
      <c r="AE241" s="85" t="str">
        <f t="shared" si="20"/>
        <v>5 80</v>
      </c>
      <c r="AF241" s="85" t="str">
        <f t="shared" si="21"/>
        <v>00 0</v>
      </c>
      <c r="AG241" s="85" t="str">
        <f t="shared" si="22"/>
        <v xml:space="preserve">752 </v>
      </c>
      <c r="AH241" s="85" t="str">
        <f t="shared" si="23"/>
        <v xml:space="preserve">AT82  363 5 80 00 0 752 </v>
      </c>
    </row>
    <row r="242" spans="1:34" ht="15" customHeight="1" x14ac:dyDescent="0.25">
      <c r="A242" s="86">
        <v>701044</v>
      </c>
      <c r="B242" s="86" t="s">
        <v>1592</v>
      </c>
      <c r="C242" s="86" t="s">
        <v>1922</v>
      </c>
      <c r="D242" s="86" t="s">
        <v>1922</v>
      </c>
      <c r="E242" s="86">
        <v>70101</v>
      </c>
      <c r="F242" s="86">
        <v>6020</v>
      </c>
      <c r="G242" s="86" t="s">
        <v>1009</v>
      </c>
      <c r="H242" s="86" t="s">
        <v>2538</v>
      </c>
      <c r="I242" s="86" t="s">
        <v>2480</v>
      </c>
      <c r="J242" s="86" t="s">
        <v>6237</v>
      </c>
      <c r="K242" s="86" t="s">
        <v>2412</v>
      </c>
      <c r="L242" s="86" t="s">
        <v>1</v>
      </c>
      <c r="M242" s="86" t="s">
        <v>2545</v>
      </c>
      <c r="N242" s="86" t="s">
        <v>2546</v>
      </c>
      <c r="O242" s="86" t="s">
        <v>1987</v>
      </c>
      <c r="P242" s="87">
        <v>36770</v>
      </c>
      <c r="Q242" s="87">
        <v>401768</v>
      </c>
      <c r="R242" s="86" t="s">
        <v>2416</v>
      </c>
      <c r="S242" s="86" t="s">
        <v>13</v>
      </c>
      <c r="T242" s="86">
        <v>400049</v>
      </c>
      <c r="U242" s="86">
        <v>6020</v>
      </c>
      <c r="V242" s="86" t="s">
        <v>1009</v>
      </c>
      <c r="W242" s="86" t="s">
        <v>2538</v>
      </c>
      <c r="X242" s="86" t="s">
        <v>2428</v>
      </c>
      <c r="Y242" s="86" t="s">
        <v>14</v>
      </c>
      <c r="Z242" s="86" t="s">
        <v>6238</v>
      </c>
      <c r="AB242" s="85" t="s">
        <v>1987</v>
      </c>
      <c r="AC242" s="85" t="str">
        <f t="shared" si="18"/>
        <v>AT40</v>
      </c>
      <c r="AD242" s="85" t="str">
        <f t="shared" si="19"/>
        <v xml:space="preserve"> 570</v>
      </c>
      <c r="AE242" s="85" t="str">
        <f t="shared" si="20"/>
        <v>0 00</v>
      </c>
      <c r="AF242" s="85" t="str">
        <f t="shared" si="21"/>
        <v>02 0</v>
      </c>
      <c r="AG242" s="85" t="str">
        <f t="shared" si="22"/>
        <v xml:space="preserve">008 </v>
      </c>
      <c r="AH242" s="85" t="str">
        <f t="shared" si="23"/>
        <v xml:space="preserve">AT40  570 0 00 02 0 008 </v>
      </c>
    </row>
    <row r="243" spans="1:34" ht="15" customHeight="1" x14ac:dyDescent="0.25">
      <c r="A243" s="86">
        <v>705013</v>
      </c>
      <c r="B243" s="86" t="s">
        <v>1648</v>
      </c>
      <c r="C243" s="86" t="s">
        <v>1919</v>
      </c>
      <c r="D243" s="86" t="s">
        <v>1947</v>
      </c>
      <c r="E243" s="86">
        <v>70508</v>
      </c>
      <c r="F243" s="86">
        <v>6341</v>
      </c>
      <c r="G243" s="86" t="s">
        <v>1090</v>
      </c>
      <c r="H243" s="86" t="s">
        <v>3948</v>
      </c>
      <c r="I243" s="86" t="s">
        <v>3899</v>
      </c>
      <c r="J243" s="86" t="s">
        <v>6396</v>
      </c>
      <c r="K243" s="86" t="s">
        <v>3906</v>
      </c>
      <c r="L243" s="86" t="s">
        <v>1</v>
      </c>
      <c r="M243" s="86" t="s">
        <v>3975</v>
      </c>
      <c r="N243" s="86" t="s">
        <v>5951</v>
      </c>
      <c r="O243" s="86" t="s">
        <v>2178</v>
      </c>
      <c r="P243" s="87">
        <v>36770</v>
      </c>
      <c r="Q243" s="87">
        <v>401768</v>
      </c>
      <c r="R243" s="86" t="s">
        <v>2416</v>
      </c>
      <c r="S243" s="86" t="s">
        <v>1815</v>
      </c>
      <c r="T243" s="86">
        <v>404128</v>
      </c>
      <c r="U243" s="86">
        <v>6341</v>
      </c>
      <c r="V243" s="86" t="s">
        <v>1090</v>
      </c>
      <c r="W243" s="86" t="s">
        <v>3948</v>
      </c>
      <c r="X243" s="86" t="s">
        <v>3899</v>
      </c>
      <c r="Y243" s="86" t="s">
        <v>347</v>
      </c>
      <c r="Z243" s="86" t="s">
        <v>6396</v>
      </c>
      <c r="AB243" s="85" t="s">
        <v>2178</v>
      </c>
      <c r="AC243" s="85" t="str">
        <f t="shared" si="18"/>
        <v>AT12</v>
      </c>
      <c r="AD243" s="85" t="str">
        <f t="shared" si="19"/>
        <v xml:space="preserve"> 205</v>
      </c>
      <c r="AE243" s="85" t="str">
        <f t="shared" si="20"/>
        <v>0 60</v>
      </c>
      <c r="AF243" s="85" t="str">
        <f t="shared" si="21"/>
        <v>77 0</v>
      </c>
      <c r="AG243" s="85" t="str">
        <f t="shared" si="22"/>
        <v xml:space="preserve">003 </v>
      </c>
      <c r="AH243" s="85" t="str">
        <f t="shared" si="23"/>
        <v xml:space="preserve">AT12  205 0 60 77 0 003 </v>
      </c>
    </row>
    <row r="244" spans="1:34" ht="15" customHeight="1" x14ac:dyDescent="0.25">
      <c r="A244" s="86">
        <v>706436</v>
      </c>
      <c r="B244" s="86" t="s">
        <v>771</v>
      </c>
      <c r="C244" s="86" t="s">
        <v>1920</v>
      </c>
      <c r="D244" s="86" t="s">
        <v>1920</v>
      </c>
      <c r="E244" s="86">
        <v>70604</v>
      </c>
      <c r="F244" s="86">
        <v>6473</v>
      </c>
      <c r="G244" s="86" t="s">
        <v>4181</v>
      </c>
      <c r="H244" s="86" t="s">
        <v>4284</v>
      </c>
      <c r="I244" s="86" t="s">
        <v>2877</v>
      </c>
      <c r="J244" s="86" t="s">
        <v>6516</v>
      </c>
      <c r="K244" s="86" t="s">
        <v>4183</v>
      </c>
      <c r="L244" s="86" t="s">
        <v>3</v>
      </c>
      <c r="M244" s="86" t="s">
        <v>4285</v>
      </c>
      <c r="N244" s="86" t="s">
        <v>4286</v>
      </c>
      <c r="O244" s="86" t="s">
        <v>5952</v>
      </c>
      <c r="P244" s="87">
        <v>36770</v>
      </c>
      <c r="Q244" s="87">
        <v>401768</v>
      </c>
      <c r="R244" s="86" t="s">
        <v>2416</v>
      </c>
      <c r="S244" s="86" t="s">
        <v>454</v>
      </c>
      <c r="T244" s="86">
        <v>970604</v>
      </c>
      <c r="U244" s="86">
        <v>6521</v>
      </c>
      <c r="V244" s="86" t="s">
        <v>4181</v>
      </c>
      <c r="W244" s="86" t="s">
        <v>3140</v>
      </c>
      <c r="X244" s="86" t="s">
        <v>4187</v>
      </c>
      <c r="Y244" s="86" t="s">
        <v>455</v>
      </c>
      <c r="Z244" s="86" t="s">
        <v>6517</v>
      </c>
      <c r="AB244" s="85" t="s">
        <v>5952</v>
      </c>
      <c r="AC244" s="85" t="str">
        <f t="shared" si="18"/>
        <v>AT55</v>
      </c>
      <c r="AD244" s="85" t="str">
        <f t="shared" si="19"/>
        <v xml:space="preserve"> 369</v>
      </c>
      <c r="AE244" s="85" t="str">
        <f t="shared" si="20"/>
        <v>9 00</v>
      </c>
      <c r="AF244" s="85" t="str">
        <f t="shared" si="21"/>
        <v>00 0</v>
      </c>
      <c r="AG244" s="85" t="str">
        <f t="shared" si="22"/>
        <v xml:space="preserve">142 </v>
      </c>
      <c r="AH244" s="85" t="str">
        <f t="shared" si="23"/>
        <v xml:space="preserve">AT55  369 9 00 00 0 142 </v>
      </c>
    </row>
    <row r="245" spans="1:34" ht="15" customHeight="1" x14ac:dyDescent="0.25">
      <c r="A245" s="86">
        <v>701071</v>
      </c>
      <c r="B245" s="86" t="s">
        <v>1925</v>
      </c>
      <c r="C245" s="86" t="s">
        <v>1920</v>
      </c>
      <c r="D245" s="86" t="s">
        <v>1920</v>
      </c>
      <c r="E245" s="86">
        <v>70101</v>
      </c>
      <c r="F245" s="86">
        <v>6020</v>
      </c>
      <c r="G245" s="86" t="s">
        <v>2419</v>
      </c>
      <c r="H245" s="86" t="s">
        <v>2726</v>
      </c>
      <c r="I245" s="86" t="s">
        <v>2727</v>
      </c>
      <c r="J245" s="86" t="s">
        <v>6518</v>
      </c>
      <c r="K245" s="86" t="s">
        <v>2412</v>
      </c>
      <c r="L245" s="86" t="s">
        <v>1</v>
      </c>
      <c r="M245" s="86" t="s">
        <v>2728</v>
      </c>
      <c r="N245" s="86" t="s">
        <v>2729</v>
      </c>
      <c r="O245" s="86" t="s">
        <v>1996</v>
      </c>
      <c r="P245" s="87">
        <v>43952</v>
      </c>
      <c r="Q245" s="87">
        <v>401768</v>
      </c>
      <c r="R245" s="86" t="s">
        <v>2416</v>
      </c>
      <c r="S245" s="86" t="s">
        <v>1926</v>
      </c>
      <c r="T245" s="86">
        <v>401282</v>
      </c>
      <c r="U245" s="86">
        <v>6020</v>
      </c>
      <c r="V245" s="86" t="s">
        <v>2419</v>
      </c>
      <c r="W245" s="86" t="s">
        <v>2726</v>
      </c>
      <c r="X245" s="86" t="s">
        <v>2727</v>
      </c>
      <c r="Y245" s="86" t="s">
        <v>1927</v>
      </c>
      <c r="Z245" s="86" t="s">
        <v>6518</v>
      </c>
      <c r="AB245" s="85" t="s">
        <v>1996</v>
      </c>
      <c r="AC245" s="85" t="str">
        <f t="shared" si="18"/>
        <v>AT92</v>
      </c>
      <c r="AD245" s="85" t="str">
        <f t="shared" si="19"/>
        <v xml:space="preserve"> 570</v>
      </c>
      <c r="AE245" s="85" t="str">
        <f t="shared" si="20"/>
        <v>0 03</v>
      </c>
      <c r="AF245" s="85" t="str">
        <f t="shared" si="21"/>
        <v>00 5</v>
      </c>
      <c r="AG245" s="85" t="str">
        <f t="shared" si="22"/>
        <v xml:space="preserve">559 </v>
      </c>
      <c r="AH245" s="85" t="str">
        <f t="shared" si="23"/>
        <v xml:space="preserve">AT92  570 0 03 00 5 559 </v>
      </c>
    </row>
    <row r="246" spans="1:34" ht="15" customHeight="1" x14ac:dyDescent="0.25">
      <c r="A246" s="86">
        <v>701051</v>
      </c>
      <c r="B246" s="86" t="s">
        <v>1677</v>
      </c>
      <c r="C246" s="86" t="s">
        <v>1919</v>
      </c>
      <c r="D246" s="86" t="s">
        <v>1919</v>
      </c>
      <c r="E246" s="86">
        <v>70101</v>
      </c>
      <c r="F246" s="86">
        <v>6020</v>
      </c>
      <c r="G246" s="86" t="s">
        <v>1009</v>
      </c>
      <c r="H246" s="86" t="s">
        <v>2838</v>
      </c>
      <c r="I246" s="86" t="s">
        <v>2470</v>
      </c>
      <c r="J246" s="86" t="s">
        <v>6519</v>
      </c>
      <c r="K246" s="86" t="s">
        <v>2412</v>
      </c>
      <c r="L246" s="86" t="s">
        <v>1</v>
      </c>
      <c r="M246" s="86" t="s">
        <v>2841</v>
      </c>
      <c r="N246" s="86" t="s">
        <v>2842</v>
      </c>
      <c r="O246" s="86" t="s">
        <v>1987</v>
      </c>
      <c r="P246" s="87">
        <v>36770</v>
      </c>
      <c r="Q246" s="87">
        <v>401768</v>
      </c>
      <c r="R246" s="86" t="s">
        <v>2416</v>
      </c>
      <c r="S246" s="86" t="s">
        <v>13</v>
      </c>
      <c r="T246" s="86">
        <v>400049</v>
      </c>
      <c r="U246" s="86">
        <v>6020</v>
      </c>
      <c r="V246" s="86" t="s">
        <v>1009</v>
      </c>
      <c r="W246" s="86" t="s">
        <v>2538</v>
      </c>
      <c r="X246" s="86" t="s">
        <v>2428</v>
      </c>
      <c r="Y246" s="86" t="s">
        <v>14</v>
      </c>
      <c r="Z246" s="86" t="s">
        <v>6238</v>
      </c>
      <c r="AB246" s="85" t="s">
        <v>1987</v>
      </c>
      <c r="AC246" s="85" t="str">
        <f t="shared" si="18"/>
        <v>AT40</v>
      </c>
      <c r="AD246" s="85" t="str">
        <f t="shared" si="19"/>
        <v xml:space="preserve"> 570</v>
      </c>
      <c r="AE246" s="85" t="str">
        <f t="shared" si="20"/>
        <v>0 00</v>
      </c>
      <c r="AF246" s="85" t="str">
        <f t="shared" si="21"/>
        <v>02 0</v>
      </c>
      <c r="AG246" s="85" t="str">
        <f t="shared" si="22"/>
        <v xml:space="preserve">008 </v>
      </c>
      <c r="AH246" s="85" t="str">
        <f t="shared" si="23"/>
        <v xml:space="preserve">AT40  570 0 00 02 0 008 </v>
      </c>
    </row>
    <row r="247" spans="1:34" ht="15" customHeight="1" x14ac:dyDescent="0.25">
      <c r="A247" s="86">
        <v>701053</v>
      </c>
      <c r="B247" s="86" t="s">
        <v>1552</v>
      </c>
      <c r="C247" s="86" t="s">
        <v>1919</v>
      </c>
      <c r="D247" s="86" t="s">
        <v>1919</v>
      </c>
      <c r="E247" s="86">
        <v>70101</v>
      </c>
      <c r="F247" s="86">
        <v>6020</v>
      </c>
      <c r="G247" s="86" t="s">
        <v>2426</v>
      </c>
      <c r="H247" s="86" t="s">
        <v>2579</v>
      </c>
      <c r="I247" s="86" t="s">
        <v>2580</v>
      </c>
      <c r="J247" s="86" t="s">
        <v>6520</v>
      </c>
      <c r="K247" s="86" t="s">
        <v>2412</v>
      </c>
      <c r="L247" s="86" t="s">
        <v>1</v>
      </c>
      <c r="M247" s="86" t="s">
        <v>2585</v>
      </c>
      <c r="N247" s="86" t="s">
        <v>5953</v>
      </c>
      <c r="O247" s="86" t="s">
        <v>1988</v>
      </c>
      <c r="P247" s="87">
        <v>36770</v>
      </c>
      <c r="Q247" s="87">
        <v>401768</v>
      </c>
      <c r="R247" s="86" t="s">
        <v>2416</v>
      </c>
      <c r="S247" s="86" t="s">
        <v>794</v>
      </c>
      <c r="T247" s="86">
        <v>900339</v>
      </c>
      <c r="U247" s="86">
        <v>6020</v>
      </c>
      <c r="V247" s="86" t="s">
        <v>1009</v>
      </c>
      <c r="W247" s="86" t="s">
        <v>2584</v>
      </c>
      <c r="X247" s="86" t="s">
        <v>2457</v>
      </c>
      <c r="Y247" s="86" t="s">
        <v>795</v>
      </c>
      <c r="Z247" s="86" t="s">
        <v>6521</v>
      </c>
      <c r="AB247" s="85" t="s">
        <v>1988</v>
      </c>
      <c r="AC247" s="85" t="str">
        <f t="shared" si="18"/>
        <v>AT32</v>
      </c>
      <c r="AD247" s="85" t="str">
        <f t="shared" si="19"/>
        <v xml:space="preserve"> 160</v>
      </c>
      <c r="AE247" s="85" t="str">
        <f t="shared" si="20"/>
        <v>0 00</v>
      </c>
      <c r="AF247" s="85" t="str">
        <f t="shared" si="21"/>
        <v>01 1</v>
      </c>
      <c r="AG247" s="85" t="str">
        <f t="shared" si="22"/>
        <v xml:space="preserve">104 </v>
      </c>
      <c r="AH247" s="85" t="str">
        <f t="shared" si="23"/>
        <v xml:space="preserve">AT32  160 0 00 01 1 104 </v>
      </c>
    </row>
    <row r="248" spans="1:34" ht="15" customHeight="1" x14ac:dyDescent="0.25">
      <c r="A248" s="86">
        <v>701058</v>
      </c>
      <c r="B248" s="86" t="s">
        <v>2822</v>
      </c>
      <c r="C248" s="86" t="s">
        <v>1919</v>
      </c>
      <c r="D248" s="86" t="s">
        <v>1919</v>
      </c>
      <c r="E248" s="86">
        <v>70101</v>
      </c>
      <c r="F248" s="86">
        <v>6020</v>
      </c>
      <c r="G248" s="86" t="s">
        <v>1009</v>
      </c>
      <c r="H248" s="86" t="s">
        <v>2484</v>
      </c>
      <c r="I248" s="86" t="s">
        <v>2485</v>
      </c>
      <c r="J248" s="86" t="s">
        <v>6522</v>
      </c>
      <c r="K248" s="86" t="s">
        <v>2412</v>
      </c>
      <c r="L248" s="86" t="s">
        <v>1</v>
      </c>
      <c r="M248" s="86" t="s">
        <v>2823</v>
      </c>
      <c r="N248" s="86"/>
      <c r="O248" s="86" t="s">
        <v>1974</v>
      </c>
      <c r="P248" s="87">
        <v>36770</v>
      </c>
      <c r="Q248" s="87">
        <v>401768</v>
      </c>
      <c r="R248" s="86" t="s">
        <v>2416</v>
      </c>
      <c r="S248" s="86" t="s">
        <v>1746</v>
      </c>
      <c r="T248" s="86">
        <v>400101</v>
      </c>
      <c r="U248" s="86">
        <v>6020</v>
      </c>
      <c r="V248" s="86" t="s">
        <v>1009</v>
      </c>
      <c r="W248" s="86" t="s">
        <v>5875</v>
      </c>
      <c r="X248" s="86" t="s">
        <v>2509</v>
      </c>
      <c r="Y248" s="86" t="s">
        <v>5</v>
      </c>
      <c r="Z248" s="86" t="s">
        <v>6231</v>
      </c>
      <c r="AB248" s="85" t="s">
        <v>1974</v>
      </c>
      <c r="AC248" s="85" t="str">
        <f t="shared" si="18"/>
        <v>AT98</v>
      </c>
      <c r="AD248" s="85" t="str">
        <f t="shared" si="19"/>
        <v xml:space="preserve"> 205</v>
      </c>
      <c r="AE248" s="85" t="str">
        <f t="shared" si="20"/>
        <v>0 30</v>
      </c>
      <c r="AF248" s="85" t="str">
        <f t="shared" si="21"/>
        <v>33 0</v>
      </c>
      <c r="AG248" s="85" t="str">
        <f t="shared" si="22"/>
        <v xml:space="preserve">224 </v>
      </c>
      <c r="AH248" s="85" t="str">
        <f t="shared" si="23"/>
        <v xml:space="preserve">AT98  205 0 30 33 0 224 </v>
      </c>
    </row>
    <row r="249" spans="1:34" ht="15" customHeight="1" x14ac:dyDescent="0.25">
      <c r="A249" s="86">
        <v>708008</v>
      </c>
      <c r="B249" s="86" t="s">
        <v>1734</v>
      </c>
      <c r="C249" s="86" t="s">
        <v>1919</v>
      </c>
      <c r="D249" s="86" t="s">
        <v>1919</v>
      </c>
      <c r="E249" s="86">
        <v>70828</v>
      </c>
      <c r="F249" s="86">
        <v>6600</v>
      </c>
      <c r="G249" s="86" t="s">
        <v>1153</v>
      </c>
      <c r="H249" s="86" t="s">
        <v>4771</v>
      </c>
      <c r="I249" s="86" t="s">
        <v>2522</v>
      </c>
      <c r="J249" s="86" t="s">
        <v>6523</v>
      </c>
      <c r="K249" s="86" t="s">
        <v>4657</v>
      </c>
      <c r="L249" s="86" t="s">
        <v>1</v>
      </c>
      <c r="M249" s="86" t="s">
        <v>4772</v>
      </c>
      <c r="N249" s="86" t="s">
        <v>4773</v>
      </c>
      <c r="O249" s="86" t="s">
        <v>2294</v>
      </c>
      <c r="P249" s="87">
        <v>36770</v>
      </c>
      <c r="Q249" s="87">
        <v>401768</v>
      </c>
      <c r="R249" s="86" t="s">
        <v>2416</v>
      </c>
      <c r="S249" s="86" t="s">
        <v>612</v>
      </c>
      <c r="T249" s="86">
        <v>400504</v>
      </c>
      <c r="U249" s="86">
        <v>6600</v>
      </c>
      <c r="V249" s="86" t="s">
        <v>1153</v>
      </c>
      <c r="W249" s="86" t="s">
        <v>4771</v>
      </c>
      <c r="X249" s="86" t="s">
        <v>2504</v>
      </c>
      <c r="Y249" s="86" t="s">
        <v>1636</v>
      </c>
      <c r="Z249" s="86" t="s">
        <v>7259</v>
      </c>
      <c r="AB249" s="85" t="s">
        <v>2294</v>
      </c>
      <c r="AC249" s="85" t="str">
        <f t="shared" ref="AC249:AC310" si="24">LEFT(AB249,4)</f>
        <v>AT32</v>
      </c>
      <c r="AD249" s="85" t="str">
        <f t="shared" ref="AD249:AD310" si="25">MID(AB249,5,4)</f>
        <v xml:space="preserve"> 423</v>
      </c>
      <c r="AE249" s="85" t="str">
        <f t="shared" ref="AE249:AE310" si="26">MID(AB249,9,4)</f>
        <v>9 00</v>
      </c>
      <c r="AF249" s="85" t="str">
        <f t="shared" ref="AF249:AF310" si="27">MID(AB249,13,4)</f>
        <v>01 7</v>
      </c>
      <c r="AG249" s="85" t="str">
        <f t="shared" ref="AG249:AG310" si="28">MID(AB249,17,4)</f>
        <v xml:space="preserve">000 </v>
      </c>
      <c r="AH249" s="85" t="str">
        <f t="shared" ref="AH249:AH310" si="29">AC249&amp;" "&amp;AD249&amp;" "&amp;AE249&amp;" "&amp;AF249&amp;" "&amp;AG249</f>
        <v xml:space="preserve">AT32  423 9 00 01 7 000 </v>
      </c>
    </row>
    <row r="250" spans="1:34" ht="15" customHeight="1" x14ac:dyDescent="0.25">
      <c r="A250" s="86">
        <v>708010</v>
      </c>
      <c r="B250" s="86" t="s">
        <v>1466</v>
      </c>
      <c r="C250" s="86" t="s">
        <v>1919</v>
      </c>
      <c r="D250" s="86" t="s">
        <v>1919</v>
      </c>
      <c r="E250" s="86">
        <v>70808</v>
      </c>
      <c r="F250" s="86">
        <v>6652</v>
      </c>
      <c r="G250" s="86" t="s">
        <v>1156</v>
      </c>
      <c r="H250" s="86" t="s">
        <v>3140</v>
      </c>
      <c r="I250" s="86" t="s">
        <v>4704</v>
      </c>
      <c r="J250" s="86" t="s">
        <v>6524</v>
      </c>
      <c r="K250" s="86" t="s">
        <v>4657</v>
      </c>
      <c r="L250" s="86" t="s">
        <v>1</v>
      </c>
      <c r="M250" s="86" t="s">
        <v>586</v>
      </c>
      <c r="N250" s="86" t="s">
        <v>4705</v>
      </c>
      <c r="O250" s="86" t="s">
        <v>5954</v>
      </c>
      <c r="P250" s="87">
        <v>36770</v>
      </c>
      <c r="Q250" s="87">
        <v>401768</v>
      </c>
      <c r="R250" s="86" t="s">
        <v>2416</v>
      </c>
      <c r="S250" s="86" t="s">
        <v>1842</v>
      </c>
      <c r="T250" s="86">
        <v>600421</v>
      </c>
      <c r="U250" s="86">
        <v>6652</v>
      </c>
      <c r="V250" s="86" t="s">
        <v>1156</v>
      </c>
      <c r="W250" s="86" t="s">
        <v>3140</v>
      </c>
      <c r="X250" s="86" t="s">
        <v>4707</v>
      </c>
      <c r="Y250" s="86" t="s">
        <v>586</v>
      </c>
      <c r="Z250" s="86" t="s">
        <v>6525</v>
      </c>
      <c r="AB250" s="85" t="s">
        <v>5954</v>
      </c>
      <c r="AC250" s="85" t="str">
        <f t="shared" si="24"/>
        <v>AT80</v>
      </c>
      <c r="AD250" s="85" t="str">
        <f t="shared" si="25"/>
        <v xml:space="preserve"> 369</v>
      </c>
      <c r="AE250" s="85" t="str">
        <f t="shared" si="26"/>
        <v>9 00</v>
      </c>
      <c r="AF250" s="85" t="str">
        <f t="shared" si="27"/>
        <v>00 0</v>
      </c>
      <c r="AG250" s="85" t="str">
        <f t="shared" si="28"/>
        <v xml:space="preserve">702 </v>
      </c>
      <c r="AH250" s="85" t="str">
        <f t="shared" si="29"/>
        <v xml:space="preserve">AT80  369 9 00 00 0 702 </v>
      </c>
    </row>
    <row r="251" spans="1:34" ht="15" customHeight="1" x14ac:dyDescent="0.25">
      <c r="A251" s="86">
        <v>709005</v>
      </c>
      <c r="B251" s="86" t="s">
        <v>4915</v>
      </c>
      <c r="C251" s="86" t="s">
        <v>2746</v>
      </c>
      <c r="D251" s="86" t="s">
        <v>2746</v>
      </c>
      <c r="E251" s="86">
        <v>70912</v>
      </c>
      <c r="F251" s="86">
        <v>6281</v>
      </c>
      <c r="G251" s="86" t="s">
        <v>1198</v>
      </c>
      <c r="H251" s="86" t="s">
        <v>1198</v>
      </c>
      <c r="I251" s="86" t="s">
        <v>4916</v>
      </c>
      <c r="J251" s="86" t="s">
        <v>6526</v>
      </c>
      <c r="K251" s="86" t="s">
        <v>4808</v>
      </c>
      <c r="L251" s="86" t="s">
        <v>3</v>
      </c>
      <c r="M251" s="86" t="s">
        <v>4917</v>
      </c>
      <c r="N251" s="86" t="s">
        <v>4918</v>
      </c>
      <c r="O251" s="86" t="s">
        <v>5739</v>
      </c>
      <c r="P251" s="87">
        <v>36770</v>
      </c>
      <c r="Q251" s="87">
        <v>44440</v>
      </c>
      <c r="R251" s="86" t="s">
        <v>2592</v>
      </c>
      <c r="S251" s="86" t="s">
        <v>4919</v>
      </c>
      <c r="T251" s="86"/>
      <c r="U251" s="86"/>
      <c r="V251" s="86"/>
      <c r="W251" s="86"/>
      <c r="X251" s="86"/>
      <c r="Y251" s="107"/>
      <c r="Z251" s="86" t="s">
        <v>6264</v>
      </c>
      <c r="AB251" s="85" t="s">
        <v>5739</v>
      </c>
      <c r="AC251" s="85" t="str">
        <f t="shared" si="24"/>
        <v xml:space="preserve">    </v>
      </c>
      <c r="AD251" s="85" t="str">
        <f t="shared" si="25"/>
        <v/>
      </c>
      <c r="AE251" s="85" t="str">
        <f t="shared" si="26"/>
        <v/>
      </c>
      <c r="AF251" s="85" t="str">
        <f t="shared" si="27"/>
        <v/>
      </c>
      <c r="AG251" s="85" t="str">
        <f t="shared" si="28"/>
        <v/>
      </c>
      <c r="AH251" s="85" t="str">
        <f t="shared" si="29"/>
        <v xml:space="preserve">        </v>
      </c>
    </row>
    <row r="252" spans="1:34" ht="15" customHeight="1" x14ac:dyDescent="0.25">
      <c r="A252" s="86">
        <v>709009</v>
      </c>
      <c r="B252" s="86" t="s">
        <v>1612</v>
      </c>
      <c r="C252" s="86" t="s">
        <v>1919</v>
      </c>
      <c r="D252" s="86" t="s">
        <v>1919</v>
      </c>
      <c r="E252" s="86">
        <v>70901</v>
      </c>
      <c r="F252" s="86">
        <v>6215</v>
      </c>
      <c r="G252" s="86" t="s">
        <v>1182</v>
      </c>
      <c r="H252" s="86" t="s">
        <v>4806</v>
      </c>
      <c r="I252" s="86" t="s">
        <v>4807</v>
      </c>
      <c r="J252" s="86" t="s">
        <v>6527</v>
      </c>
      <c r="K252" s="86" t="s">
        <v>4808</v>
      </c>
      <c r="L252" s="86" t="s">
        <v>3</v>
      </c>
      <c r="M252" s="86" t="s">
        <v>4814</v>
      </c>
      <c r="N252" s="86" t="s">
        <v>4815</v>
      </c>
      <c r="O252" s="86" t="s">
        <v>2330</v>
      </c>
      <c r="P252" s="87">
        <v>36770</v>
      </c>
      <c r="Q252" s="87">
        <v>401768</v>
      </c>
      <c r="R252" s="86" t="s">
        <v>2416</v>
      </c>
      <c r="S252" s="86" t="s">
        <v>670</v>
      </c>
      <c r="T252" s="86">
        <v>970901</v>
      </c>
      <c r="U252" s="86">
        <v>6215</v>
      </c>
      <c r="V252" s="86" t="s">
        <v>1182</v>
      </c>
      <c r="W252" s="86" t="s">
        <v>4812</v>
      </c>
      <c r="X252" s="86" t="s">
        <v>4813</v>
      </c>
      <c r="Y252" s="86" t="s">
        <v>671</v>
      </c>
      <c r="Z252" s="86" t="s">
        <v>6528</v>
      </c>
      <c r="AB252" s="85" t="s">
        <v>2330</v>
      </c>
      <c r="AC252" s="85" t="str">
        <f t="shared" si="24"/>
        <v>AT34</v>
      </c>
      <c r="AD252" s="85" t="str">
        <f t="shared" si="25"/>
        <v xml:space="preserve"> 362</v>
      </c>
      <c r="AE252" s="85" t="str">
        <f t="shared" si="26"/>
        <v>1 80</v>
      </c>
      <c r="AF252" s="85" t="str">
        <f t="shared" si="27"/>
        <v>00 0</v>
      </c>
      <c r="AG252" s="85" t="str">
        <f t="shared" si="28"/>
        <v xml:space="preserve">022 </v>
      </c>
      <c r="AH252" s="85" t="str">
        <f t="shared" si="29"/>
        <v xml:space="preserve">AT34  362 1 80 00 0 022 </v>
      </c>
    </row>
    <row r="253" spans="1:34" ht="15" customHeight="1" x14ac:dyDescent="0.25">
      <c r="A253" s="86">
        <v>709042</v>
      </c>
      <c r="B253" s="86" t="s">
        <v>667</v>
      </c>
      <c r="C253" s="86" t="s">
        <v>1919</v>
      </c>
      <c r="D253" s="86" t="s">
        <v>1919</v>
      </c>
      <c r="E253" s="86">
        <v>70905</v>
      </c>
      <c r="F253" s="86">
        <v>6220</v>
      </c>
      <c r="G253" s="86" t="s">
        <v>4833</v>
      </c>
      <c r="H253" s="86" t="s">
        <v>4834</v>
      </c>
      <c r="I253" s="86" t="s">
        <v>5422</v>
      </c>
      <c r="J253" s="86" t="s">
        <v>6529</v>
      </c>
      <c r="K253" s="86" t="s">
        <v>4808</v>
      </c>
      <c r="L253" s="86" t="s">
        <v>3</v>
      </c>
      <c r="M253" s="86" t="s">
        <v>5423</v>
      </c>
      <c r="N253" s="86" t="s">
        <v>5424</v>
      </c>
      <c r="O253" s="86" t="s">
        <v>5955</v>
      </c>
      <c r="P253" s="87">
        <v>36770</v>
      </c>
      <c r="Q253" s="87">
        <v>401768</v>
      </c>
      <c r="R253" s="86" t="s">
        <v>2416</v>
      </c>
      <c r="S253" s="86" t="s">
        <v>889</v>
      </c>
      <c r="T253" s="86">
        <v>970905</v>
      </c>
      <c r="U253" s="86">
        <v>6220</v>
      </c>
      <c r="V253" s="86" t="s">
        <v>5956</v>
      </c>
      <c r="W253" s="86" t="s">
        <v>4834</v>
      </c>
      <c r="X253" s="86" t="s">
        <v>2881</v>
      </c>
      <c r="Y253" s="86" t="s">
        <v>890</v>
      </c>
      <c r="Z253" s="86" t="s">
        <v>6530</v>
      </c>
      <c r="AB253" s="85" t="s">
        <v>5955</v>
      </c>
      <c r="AC253" s="85" t="str">
        <f t="shared" si="24"/>
        <v>AT70</v>
      </c>
      <c r="AD253" s="85" t="str">
        <f t="shared" si="25"/>
        <v xml:space="preserve"> 363</v>
      </c>
      <c r="AE253" s="85" t="str">
        <f t="shared" si="26"/>
        <v>2 20</v>
      </c>
      <c r="AF253" s="85" t="str">
        <f t="shared" si="27"/>
        <v>00 0</v>
      </c>
      <c r="AG253" s="85" t="str">
        <f t="shared" si="28"/>
        <v xml:space="preserve">502 </v>
      </c>
      <c r="AH253" s="85" t="str">
        <f t="shared" si="29"/>
        <v xml:space="preserve">AT70  363 2 20 00 0 502 </v>
      </c>
    </row>
    <row r="254" spans="1:34" ht="15" customHeight="1" x14ac:dyDescent="0.25">
      <c r="A254" s="86">
        <v>709027</v>
      </c>
      <c r="B254" s="86" t="s">
        <v>696</v>
      </c>
      <c r="C254" s="86" t="s">
        <v>1919</v>
      </c>
      <c r="D254" s="86" t="s">
        <v>1919</v>
      </c>
      <c r="E254" s="86">
        <v>70909</v>
      </c>
      <c r="F254" s="86">
        <v>6263</v>
      </c>
      <c r="G254" s="86" t="s">
        <v>1184</v>
      </c>
      <c r="H254" s="86" t="s">
        <v>4866</v>
      </c>
      <c r="I254" s="86" t="s">
        <v>2609</v>
      </c>
      <c r="J254" s="86" t="s">
        <v>6531</v>
      </c>
      <c r="K254" s="86" t="s">
        <v>4808</v>
      </c>
      <c r="L254" s="86" t="s">
        <v>3</v>
      </c>
      <c r="M254" s="86" t="s">
        <v>4867</v>
      </c>
      <c r="N254" s="86" t="s">
        <v>4868</v>
      </c>
      <c r="O254" s="86" t="s">
        <v>2338</v>
      </c>
      <c r="P254" s="87">
        <v>36770</v>
      </c>
      <c r="Q254" s="87">
        <v>401768</v>
      </c>
      <c r="R254" s="86" t="s">
        <v>2416</v>
      </c>
      <c r="S254" s="86" t="s">
        <v>4870</v>
      </c>
      <c r="T254" s="86">
        <v>900156</v>
      </c>
      <c r="U254" s="86">
        <v>6263</v>
      </c>
      <c r="V254" s="86" t="s">
        <v>1184</v>
      </c>
      <c r="W254" s="86" t="s">
        <v>4866</v>
      </c>
      <c r="X254" s="86" t="s">
        <v>2609</v>
      </c>
      <c r="Y254" s="86" t="s">
        <v>1967</v>
      </c>
      <c r="Z254" s="86" t="s">
        <v>6531</v>
      </c>
      <c r="AB254" s="85" t="s">
        <v>2338</v>
      </c>
      <c r="AC254" s="85" t="str">
        <f t="shared" si="24"/>
        <v>AT18</v>
      </c>
      <c r="AD254" s="85" t="str">
        <f t="shared" si="25"/>
        <v xml:space="preserve"> 362</v>
      </c>
      <c r="AE254" s="85" t="str">
        <f t="shared" si="26"/>
        <v>2 90</v>
      </c>
      <c r="AF254" s="85" t="str">
        <f t="shared" si="27"/>
        <v>00 0</v>
      </c>
      <c r="AG254" s="85" t="str">
        <f t="shared" si="28"/>
        <v xml:space="preserve">007 </v>
      </c>
      <c r="AH254" s="85" t="str">
        <f t="shared" si="29"/>
        <v xml:space="preserve">AT18  362 2 90 00 0 007 </v>
      </c>
    </row>
    <row r="255" spans="1:34" ht="15" customHeight="1" x14ac:dyDescent="0.25">
      <c r="A255" s="86">
        <v>709012</v>
      </c>
      <c r="B255" s="86" t="s">
        <v>692</v>
      </c>
      <c r="C255" s="86" t="s">
        <v>1919</v>
      </c>
      <c r="D255" s="86" t="s">
        <v>1919</v>
      </c>
      <c r="E255" s="86">
        <v>70920</v>
      </c>
      <c r="F255" s="86">
        <v>6290</v>
      </c>
      <c r="G255" s="86" t="s">
        <v>1183</v>
      </c>
      <c r="H255" s="86" t="s">
        <v>4943</v>
      </c>
      <c r="I255" s="86" t="s">
        <v>4944</v>
      </c>
      <c r="J255" s="86" t="s">
        <v>6532</v>
      </c>
      <c r="K255" s="86" t="s">
        <v>4808</v>
      </c>
      <c r="L255" s="86" t="s">
        <v>1</v>
      </c>
      <c r="M255" s="86" t="s">
        <v>4945</v>
      </c>
      <c r="N255" s="86" t="s">
        <v>4946</v>
      </c>
      <c r="O255" s="86" t="s">
        <v>2331</v>
      </c>
      <c r="P255" s="87">
        <v>36770</v>
      </c>
      <c r="Q255" s="87">
        <v>401768</v>
      </c>
      <c r="R255" s="86" t="s">
        <v>2416</v>
      </c>
      <c r="S255" s="86" t="s">
        <v>1845</v>
      </c>
      <c r="T255" s="86">
        <v>404772</v>
      </c>
      <c r="U255" s="86">
        <v>6290</v>
      </c>
      <c r="V255" s="86" t="s">
        <v>1183</v>
      </c>
      <c r="W255" s="86" t="s">
        <v>4948</v>
      </c>
      <c r="X255" s="86" t="s">
        <v>4949</v>
      </c>
      <c r="Y255" s="86" t="s">
        <v>1866</v>
      </c>
      <c r="Z255" s="86" t="s">
        <v>6484</v>
      </c>
      <c r="AB255" s="85" t="s">
        <v>2331</v>
      </c>
      <c r="AC255" s="85" t="str">
        <f t="shared" si="24"/>
        <v>AT63</v>
      </c>
      <c r="AD255" s="85" t="str">
        <f t="shared" si="25"/>
        <v xml:space="preserve"> 205</v>
      </c>
      <c r="AE255" s="85" t="str">
        <f t="shared" si="26"/>
        <v>1 00</v>
      </c>
      <c r="AF255" s="85" t="str">
        <f t="shared" si="27"/>
        <v>01 0</v>
      </c>
      <c r="AG255" s="85" t="str">
        <f t="shared" si="28"/>
        <v xml:space="preserve">003 </v>
      </c>
      <c r="AH255" s="85" t="str">
        <f t="shared" si="29"/>
        <v xml:space="preserve">AT63  205 1 00 01 0 003 </v>
      </c>
    </row>
    <row r="256" spans="1:34" ht="15" customHeight="1" x14ac:dyDescent="0.25">
      <c r="A256" s="86">
        <v>709013</v>
      </c>
      <c r="B256" s="86" t="s">
        <v>5851</v>
      </c>
      <c r="C256" s="86" t="s">
        <v>2708</v>
      </c>
      <c r="D256" s="86" t="s">
        <v>2708</v>
      </c>
      <c r="E256" s="86">
        <v>70926</v>
      </c>
      <c r="F256" s="86">
        <v>6130</v>
      </c>
      <c r="G256" s="86" t="s">
        <v>1189</v>
      </c>
      <c r="H256" s="86" t="s">
        <v>5036</v>
      </c>
      <c r="I256" s="86" t="s">
        <v>2580</v>
      </c>
      <c r="J256" s="86" t="s">
        <v>6440</v>
      </c>
      <c r="K256" s="86" t="s">
        <v>4808</v>
      </c>
      <c r="L256" s="86" t="s">
        <v>1</v>
      </c>
      <c r="M256" s="86" t="s">
        <v>5046</v>
      </c>
      <c r="N256" s="86" t="s">
        <v>5047</v>
      </c>
      <c r="O256" s="86" t="s">
        <v>5739</v>
      </c>
      <c r="P256" s="87">
        <v>36770</v>
      </c>
      <c r="Q256" s="87">
        <v>401768</v>
      </c>
      <c r="R256" s="86" t="s">
        <v>2416</v>
      </c>
      <c r="S256" s="86" t="s">
        <v>710</v>
      </c>
      <c r="T256" s="86">
        <v>400508</v>
      </c>
      <c r="U256" s="86">
        <v>6130</v>
      </c>
      <c r="V256" s="86" t="s">
        <v>1189</v>
      </c>
      <c r="W256" s="86" t="s">
        <v>5036</v>
      </c>
      <c r="X256" s="86" t="s">
        <v>2580</v>
      </c>
      <c r="Y256" s="86" t="s">
        <v>711</v>
      </c>
      <c r="Z256" s="86" t="s">
        <v>6440</v>
      </c>
      <c r="AB256" s="85" t="s">
        <v>5739</v>
      </c>
      <c r="AC256" s="85" t="str">
        <f t="shared" si="24"/>
        <v xml:space="preserve">    </v>
      </c>
      <c r="AD256" s="85" t="str">
        <f t="shared" si="25"/>
        <v/>
      </c>
      <c r="AE256" s="85" t="str">
        <f t="shared" si="26"/>
        <v/>
      </c>
      <c r="AF256" s="85" t="str">
        <f t="shared" si="27"/>
        <v/>
      </c>
      <c r="AG256" s="85" t="str">
        <f t="shared" si="28"/>
        <v/>
      </c>
      <c r="AH256" s="85" t="str">
        <f t="shared" si="29"/>
        <v xml:space="preserve">        </v>
      </c>
    </row>
    <row r="257" spans="1:34" ht="15" customHeight="1" x14ac:dyDescent="0.25">
      <c r="A257" s="86">
        <v>709019</v>
      </c>
      <c r="B257" s="86" t="s">
        <v>1737</v>
      </c>
      <c r="C257" s="86" t="s">
        <v>1919</v>
      </c>
      <c r="D257" s="86" t="s">
        <v>1919</v>
      </c>
      <c r="E257" s="86">
        <v>70931</v>
      </c>
      <c r="F257" s="86">
        <v>6275</v>
      </c>
      <c r="G257" s="86" t="s">
        <v>1185</v>
      </c>
      <c r="H257" s="86" t="s">
        <v>2849</v>
      </c>
      <c r="I257" s="86" t="s">
        <v>2485</v>
      </c>
      <c r="J257" s="86" t="s">
        <v>6533</v>
      </c>
      <c r="K257" s="86" t="s">
        <v>4808</v>
      </c>
      <c r="L257" s="86" t="s">
        <v>3</v>
      </c>
      <c r="M257" s="86" t="s">
        <v>5030</v>
      </c>
      <c r="N257" s="86" t="s">
        <v>5031</v>
      </c>
      <c r="O257" s="86" t="s">
        <v>2358</v>
      </c>
      <c r="P257" s="87">
        <v>36770</v>
      </c>
      <c r="Q257" s="87">
        <v>401768</v>
      </c>
      <c r="R257" s="86" t="s">
        <v>2416</v>
      </c>
      <c r="S257" s="86" t="s">
        <v>768</v>
      </c>
      <c r="T257" s="86">
        <v>970931</v>
      </c>
      <c r="U257" s="86">
        <v>6275</v>
      </c>
      <c r="V257" s="86" t="s">
        <v>1185</v>
      </c>
      <c r="W257" s="86" t="s">
        <v>2849</v>
      </c>
      <c r="X257" s="86" t="s">
        <v>2485</v>
      </c>
      <c r="Y257" s="86" t="s">
        <v>769</v>
      </c>
      <c r="Z257" s="86" t="s">
        <v>6533</v>
      </c>
      <c r="AB257" s="85" t="s">
        <v>2358</v>
      </c>
      <c r="AC257" s="85" t="str">
        <f t="shared" si="24"/>
        <v>AT25</v>
      </c>
      <c r="AD257" s="85" t="str">
        <f t="shared" si="25"/>
        <v xml:space="preserve"> 363</v>
      </c>
      <c r="AE257" s="85" t="str">
        <f t="shared" si="26"/>
        <v>3 20</v>
      </c>
      <c r="AF257" s="85" t="str">
        <f t="shared" si="27"/>
        <v>00 0</v>
      </c>
      <c r="AG257" s="85" t="str">
        <f t="shared" si="28"/>
        <v xml:space="preserve">002 </v>
      </c>
      <c r="AH257" s="85" t="str">
        <f t="shared" si="29"/>
        <v xml:space="preserve">AT25  363 3 20 00 0 002 </v>
      </c>
    </row>
    <row r="258" spans="1:34" ht="15" customHeight="1" x14ac:dyDescent="0.25">
      <c r="A258" s="86">
        <v>709018</v>
      </c>
      <c r="B258" s="86" t="s">
        <v>5143</v>
      </c>
      <c r="C258" s="86" t="s">
        <v>2708</v>
      </c>
      <c r="D258" s="86" t="s">
        <v>2708</v>
      </c>
      <c r="E258" s="86">
        <v>70940</v>
      </c>
      <c r="F258" s="86">
        <v>6280</v>
      </c>
      <c r="G258" s="86" t="s">
        <v>5144</v>
      </c>
      <c r="H258" s="86" t="s">
        <v>5145</v>
      </c>
      <c r="I258" s="86" t="s">
        <v>2428</v>
      </c>
      <c r="J258" s="86" t="s">
        <v>6534</v>
      </c>
      <c r="K258" s="86" t="s">
        <v>4808</v>
      </c>
      <c r="L258" s="86" t="s">
        <v>3</v>
      </c>
      <c r="M258" s="86" t="s">
        <v>5146</v>
      </c>
      <c r="N258" s="86" t="s">
        <v>5147</v>
      </c>
      <c r="O258" s="86" t="s">
        <v>5762</v>
      </c>
      <c r="P258" s="87">
        <v>36770</v>
      </c>
      <c r="Q258" s="87">
        <v>401768</v>
      </c>
      <c r="R258" s="86" t="s">
        <v>2416</v>
      </c>
      <c r="S258" s="86" t="s">
        <v>5149</v>
      </c>
      <c r="T258" s="86"/>
      <c r="U258" s="86">
        <v>5061</v>
      </c>
      <c r="V258" s="86" t="s">
        <v>5150</v>
      </c>
      <c r="W258" s="86" t="s">
        <v>5151</v>
      </c>
      <c r="X258" s="86" t="s">
        <v>2499</v>
      </c>
      <c r="Y258" s="107"/>
      <c r="Z258" s="86" t="s">
        <v>6391</v>
      </c>
      <c r="AB258" s="85" t="s">
        <v>5762</v>
      </c>
      <c r="AC258" s="85" t="str">
        <f t="shared" si="24"/>
        <v>AT61</v>
      </c>
      <c r="AD258" s="85" t="str">
        <f t="shared" si="25"/>
        <v xml:space="preserve"> 205</v>
      </c>
      <c r="AE258" s="85" t="str">
        <f t="shared" si="26"/>
        <v>1 00</v>
      </c>
      <c r="AF258" s="85" t="str">
        <f t="shared" si="27"/>
        <v>09 0</v>
      </c>
      <c r="AG258" s="85" t="str">
        <f t="shared" si="28"/>
        <v xml:space="preserve">100 </v>
      </c>
      <c r="AH258" s="85" t="str">
        <f t="shared" si="29"/>
        <v xml:space="preserve">AT61  205 1 00 09 0 100 </v>
      </c>
    </row>
    <row r="259" spans="1:34" ht="15" customHeight="1" x14ac:dyDescent="0.25">
      <c r="A259" s="86">
        <v>709020</v>
      </c>
      <c r="B259" s="86" t="s">
        <v>5852</v>
      </c>
      <c r="C259" s="86" t="s">
        <v>2708</v>
      </c>
      <c r="D259" s="86" t="s">
        <v>2708</v>
      </c>
      <c r="E259" s="86">
        <v>70933</v>
      </c>
      <c r="F259" s="86">
        <v>6123</v>
      </c>
      <c r="G259" s="86" t="s">
        <v>1197</v>
      </c>
      <c r="H259" s="86" t="s">
        <v>5081</v>
      </c>
      <c r="I259" s="86" t="s">
        <v>2499</v>
      </c>
      <c r="J259" s="86" t="s">
        <v>6535</v>
      </c>
      <c r="K259" s="86" t="s">
        <v>4808</v>
      </c>
      <c r="L259" s="86" t="s">
        <v>1</v>
      </c>
      <c r="M259" s="86" t="s">
        <v>5082</v>
      </c>
      <c r="N259" s="86" t="s">
        <v>5083</v>
      </c>
      <c r="O259" s="86" t="s">
        <v>5739</v>
      </c>
      <c r="P259" s="87">
        <v>36770</v>
      </c>
      <c r="Q259" s="87">
        <v>401768</v>
      </c>
      <c r="R259" s="86" t="s">
        <v>2416</v>
      </c>
      <c r="S259" s="86" t="s">
        <v>5957</v>
      </c>
      <c r="T259" s="86"/>
      <c r="U259" s="86">
        <v>6123</v>
      </c>
      <c r="V259" s="86" t="s">
        <v>1197</v>
      </c>
      <c r="W259" s="86" t="s">
        <v>5085</v>
      </c>
      <c r="X259" s="86" t="s">
        <v>5086</v>
      </c>
      <c r="Y259" s="107"/>
      <c r="Z259" s="86" t="s">
        <v>6536</v>
      </c>
      <c r="AB259" s="85" t="s">
        <v>5739</v>
      </c>
      <c r="AC259" s="85" t="str">
        <f t="shared" si="24"/>
        <v xml:space="preserve">    </v>
      </c>
      <c r="AD259" s="85" t="str">
        <f t="shared" si="25"/>
        <v/>
      </c>
      <c r="AE259" s="85" t="str">
        <f t="shared" si="26"/>
        <v/>
      </c>
      <c r="AF259" s="85" t="str">
        <f t="shared" si="27"/>
        <v/>
      </c>
      <c r="AG259" s="85" t="str">
        <f t="shared" si="28"/>
        <v/>
      </c>
      <c r="AH259" s="85" t="str">
        <f t="shared" si="29"/>
        <v xml:space="preserve">        </v>
      </c>
    </row>
    <row r="260" spans="1:34" ht="15" customHeight="1" x14ac:dyDescent="0.25">
      <c r="A260" s="86">
        <v>709021</v>
      </c>
      <c r="B260" s="86" t="s">
        <v>1615</v>
      </c>
      <c r="C260" s="86" t="s">
        <v>1919</v>
      </c>
      <c r="D260" s="86" t="s">
        <v>1919</v>
      </c>
      <c r="E260" s="86">
        <v>70935</v>
      </c>
      <c r="F260" s="86">
        <v>6271</v>
      </c>
      <c r="G260" s="86" t="s">
        <v>1186</v>
      </c>
      <c r="H260" s="86" t="s">
        <v>3850</v>
      </c>
      <c r="I260" s="86" t="s">
        <v>3001</v>
      </c>
      <c r="J260" s="86" t="s">
        <v>6478</v>
      </c>
      <c r="K260" s="86" t="s">
        <v>4808</v>
      </c>
      <c r="L260" s="86" t="s">
        <v>3</v>
      </c>
      <c r="M260" s="86" t="s">
        <v>5094</v>
      </c>
      <c r="N260" s="86" t="s">
        <v>5958</v>
      </c>
      <c r="O260" s="86" t="s">
        <v>2333</v>
      </c>
      <c r="P260" s="87">
        <v>36770</v>
      </c>
      <c r="Q260" s="87">
        <v>401768</v>
      </c>
      <c r="R260" s="86" t="s">
        <v>2416</v>
      </c>
      <c r="S260" s="86" t="s">
        <v>810</v>
      </c>
      <c r="T260" s="86">
        <v>970935</v>
      </c>
      <c r="U260" s="86">
        <v>6271</v>
      </c>
      <c r="V260" s="86" t="s">
        <v>1186</v>
      </c>
      <c r="W260" s="86" t="s">
        <v>2849</v>
      </c>
      <c r="X260" s="86" t="s">
        <v>2665</v>
      </c>
      <c r="Y260" s="86" t="s">
        <v>811</v>
      </c>
      <c r="Z260" s="86" t="s">
        <v>6537</v>
      </c>
      <c r="AB260" s="85" t="s">
        <v>2333</v>
      </c>
      <c r="AC260" s="85" t="str">
        <f t="shared" si="24"/>
        <v>AT43</v>
      </c>
      <c r="AD260" s="85" t="str">
        <f t="shared" si="25"/>
        <v xml:space="preserve"> 362</v>
      </c>
      <c r="AE260" s="85" t="str">
        <f t="shared" si="26"/>
        <v>2 90</v>
      </c>
      <c r="AF260" s="85" t="str">
        <f t="shared" si="27"/>
        <v>00 0</v>
      </c>
      <c r="AG260" s="85" t="str">
        <f t="shared" si="28"/>
        <v xml:space="preserve">022 </v>
      </c>
      <c r="AH260" s="85" t="str">
        <f t="shared" si="29"/>
        <v xml:space="preserve">AT43  362 2 90 00 0 022 </v>
      </c>
    </row>
    <row r="261" spans="1:34" ht="15" customHeight="1" x14ac:dyDescent="0.25">
      <c r="A261" s="86">
        <v>709022</v>
      </c>
      <c r="B261" s="86" t="s">
        <v>1472</v>
      </c>
      <c r="C261" s="86" t="s">
        <v>1919</v>
      </c>
      <c r="D261" s="86" t="s">
        <v>1919</v>
      </c>
      <c r="E261" s="86">
        <v>70940</v>
      </c>
      <c r="F261" s="86">
        <v>6280</v>
      </c>
      <c r="G261" s="86" t="s">
        <v>5144</v>
      </c>
      <c r="H261" s="86" t="s">
        <v>3183</v>
      </c>
      <c r="I261" s="86" t="s">
        <v>5157</v>
      </c>
      <c r="J261" s="86" t="s">
        <v>6538</v>
      </c>
      <c r="K261" s="86" t="s">
        <v>4808</v>
      </c>
      <c r="L261" s="86" t="s">
        <v>1</v>
      </c>
      <c r="M261" s="86" t="s">
        <v>5158</v>
      </c>
      <c r="N261" s="86" t="s">
        <v>5159</v>
      </c>
      <c r="O261" s="86" t="s">
        <v>2334</v>
      </c>
      <c r="P261" s="87">
        <v>36770</v>
      </c>
      <c r="Q261" s="87">
        <v>401768</v>
      </c>
      <c r="R261" s="86" t="s">
        <v>2416</v>
      </c>
      <c r="S261" s="86" t="s">
        <v>1846</v>
      </c>
      <c r="T261" s="86">
        <v>402148</v>
      </c>
      <c r="U261" s="86">
        <v>6280</v>
      </c>
      <c r="V261" s="86" t="s">
        <v>1315</v>
      </c>
      <c r="W261" s="86" t="s">
        <v>5161</v>
      </c>
      <c r="X261" s="86" t="s">
        <v>5162</v>
      </c>
      <c r="Y261" s="86" t="s">
        <v>1419</v>
      </c>
      <c r="Z261" s="86" t="s">
        <v>6539</v>
      </c>
      <c r="AB261" s="85" t="s">
        <v>2334</v>
      </c>
      <c r="AC261" s="85" t="str">
        <f t="shared" si="24"/>
        <v>AT45</v>
      </c>
      <c r="AD261" s="85" t="str">
        <f t="shared" si="25"/>
        <v xml:space="preserve"> 205</v>
      </c>
      <c r="AE261" s="85" t="str">
        <f t="shared" si="26"/>
        <v>1 00</v>
      </c>
      <c r="AF261" s="85" t="str">
        <f t="shared" si="27"/>
        <v>09 0</v>
      </c>
      <c r="AG261" s="85" t="str">
        <f t="shared" si="28"/>
        <v xml:space="preserve">090 </v>
      </c>
      <c r="AH261" s="85" t="str">
        <f t="shared" si="29"/>
        <v xml:space="preserve">AT45  205 1 00 09 0 090 </v>
      </c>
    </row>
    <row r="262" spans="1:34" ht="15" customHeight="1" x14ac:dyDescent="0.25">
      <c r="A262" s="86">
        <v>709041</v>
      </c>
      <c r="B262" s="86" t="s">
        <v>756</v>
      </c>
      <c r="C262" s="86" t="s">
        <v>1919</v>
      </c>
      <c r="D262" s="86" t="s">
        <v>1919</v>
      </c>
      <c r="E262" s="86">
        <v>70939</v>
      </c>
      <c r="F262" s="86">
        <v>6210</v>
      </c>
      <c r="G262" s="86" t="s">
        <v>1193</v>
      </c>
      <c r="H262" s="86" t="s">
        <v>3140</v>
      </c>
      <c r="I262" s="86" t="s">
        <v>5119</v>
      </c>
      <c r="J262" s="86" t="s">
        <v>6540</v>
      </c>
      <c r="K262" s="86" t="s">
        <v>4808</v>
      </c>
      <c r="L262" s="86" t="s">
        <v>1</v>
      </c>
      <c r="M262" s="86" t="s">
        <v>5120</v>
      </c>
      <c r="N262" s="86" t="s">
        <v>5121</v>
      </c>
      <c r="O262" s="86" t="s">
        <v>2348</v>
      </c>
      <c r="P262" s="87">
        <v>36770</v>
      </c>
      <c r="Q262" s="87">
        <v>401768</v>
      </c>
      <c r="R262" s="86" t="s">
        <v>2416</v>
      </c>
      <c r="S262" s="86" t="s">
        <v>1851</v>
      </c>
      <c r="T262" s="86">
        <v>404883</v>
      </c>
      <c r="U262" s="86">
        <v>6210</v>
      </c>
      <c r="V262" s="86" t="s">
        <v>1193</v>
      </c>
      <c r="W262" s="86" t="s">
        <v>3140</v>
      </c>
      <c r="X262" s="86" t="s">
        <v>5123</v>
      </c>
      <c r="Y262" s="86" t="s">
        <v>757</v>
      </c>
      <c r="Z262" s="86" t="s">
        <v>6541</v>
      </c>
      <c r="AB262" s="85" t="s">
        <v>2348</v>
      </c>
      <c r="AC262" s="85" t="str">
        <f t="shared" si="24"/>
        <v>AT36</v>
      </c>
      <c r="AD262" s="85" t="str">
        <f t="shared" si="25"/>
        <v xml:space="preserve"> 205</v>
      </c>
      <c r="AE262" s="85" t="str">
        <f t="shared" si="26"/>
        <v>1 00</v>
      </c>
      <c r="AF262" s="85" t="str">
        <f t="shared" si="27"/>
        <v>03 0</v>
      </c>
      <c r="AG262" s="85" t="str">
        <f t="shared" si="28"/>
        <v xml:space="preserve">006 </v>
      </c>
      <c r="AH262" s="85" t="str">
        <f t="shared" si="29"/>
        <v xml:space="preserve">AT36  205 1 00 03 0 006 </v>
      </c>
    </row>
    <row r="263" spans="1:34" ht="15" customHeight="1" x14ac:dyDescent="0.25">
      <c r="A263" s="86">
        <v>702015</v>
      </c>
      <c r="B263" s="86" t="s">
        <v>5780</v>
      </c>
      <c r="C263" s="86" t="s">
        <v>2708</v>
      </c>
      <c r="D263" s="86" t="s">
        <v>2708</v>
      </c>
      <c r="E263" s="86">
        <v>70211</v>
      </c>
      <c r="F263" s="86">
        <v>6423</v>
      </c>
      <c r="G263" s="86" t="s">
        <v>1023</v>
      </c>
      <c r="H263" s="86" t="s">
        <v>5240</v>
      </c>
      <c r="I263" s="86" t="s">
        <v>2617</v>
      </c>
      <c r="J263" s="86" t="s">
        <v>6542</v>
      </c>
      <c r="K263" s="86" t="s">
        <v>2844</v>
      </c>
      <c r="L263" s="86" t="s">
        <v>3</v>
      </c>
      <c r="M263" s="86" t="s">
        <v>5245</v>
      </c>
      <c r="N263" s="86" t="s">
        <v>5246</v>
      </c>
      <c r="O263" s="86" t="s">
        <v>5739</v>
      </c>
      <c r="P263" s="87">
        <v>36770</v>
      </c>
      <c r="Q263" s="87">
        <v>401768</v>
      </c>
      <c r="R263" s="86" t="s">
        <v>2416</v>
      </c>
      <c r="S263" s="86" t="s">
        <v>61</v>
      </c>
      <c r="T263" s="86">
        <v>970211</v>
      </c>
      <c r="U263" s="86">
        <v>6423</v>
      </c>
      <c r="V263" s="86" t="s">
        <v>1023</v>
      </c>
      <c r="W263" s="86" t="s">
        <v>3075</v>
      </c>
      <c r="X263" s="86" t="s">
        <v>2470</v>
      </c>
      <c r="Y263" s="86" t="s">
        <v>62</v>
      </c>
      <c r="Z263" s="86" t="s">
        <v>6543</v>
      </c>
      <c r="AB263" s="85" t="s">
        <v>5739</v>
      </c>
      <c r="AC263" s="85" t="str">
        <f t="shared" si="24"/>
        <v xml:space="preserve">    </v>
      </c>
      <c r="AD263" s="85" t="str">
        <f t="shared" si="25"/>
        <v/>
      </c>
      <c r="AE263" s="85" t="str">
        <f t="shared" si="26"/>
        <v/>
      </c>
      <c r="AF263" s="85" t="str">
        <f t="shared" si="27"/>
        <v/>
      </c>
      <c r="AG263" s="85" t="str">
        <f t="shared" si="28"/>
        <v/>
      </c>
      <c r="AH263" s="85" t="str">
        <f t="shared" si="29"/>
        <v xml:space="preserve">        </v>
      </c>
    </row>
    <row r="264" spans="1:34" ht="15" customHeight="1" x14ac:dyDescent="0.25">
      <c r="A264" s="86">
        <v>702020</v>
      </c>
      <c r="B264" s="86" t="s">
        <v>33</v>
      </c>
      <c r="C264" s="86" t="s">
        <v>1919</v>
      </c>
      <c r="D264" s="86" t="s">
        <v>1919</v>
      </c>
      <c r="E264" s="86">
        <v>70216</v>
      </c>
      <c r="F264" s="86">
        <v>6426</v>
      </c>
      <c r="G264" s="86" t="s">
        <v>1014</v>
      </c>
      <c r="H264" s="86" t="s">
        <v>3075</v>
      </c>
      <c r="I264" s="86" t="s">
        <v>2647</v>
      </c>
      <c r="J264" s="86" t="s">
        <v>6544</v>
      </c>
      <c r="K264" s="86" t="s">
        <v>2844</v>
      </c>
      <c r="L264" s="86" t="s">
        <v>3</v>
      </c>
      <c r="M264" s="86" t="s">
        <v>3081</v>
      </c>
      <c r="N264" s="86" t="s">
        <v>3082</v>
      </c>
      <c r="O264" s="86" t="s">
        <v>2027</v>
      </c>
      <c r="P264" s="87">
        <v>36770</v>
      </c>
      <c r="Q264" s="87">
        <v>401768</v>
      </c>
      <c r="R264" s="86" t="s">
        <v>2416</v>
      </c>
      <c r="S264" s="86" t="s">
        <v>31</v>
      </c>
      <c r="T264" s="86">
        <v>970216</v>
      </c>
      <c r="U264" s="86">
        <v>6426</v>
      </c>
      <c r="V264" s="86" t="s">
        <v>1014</v>
      </c>
      <c r="W264" s="86" t="s">
        <v>3079</v>
      </c>
      <c r="X264" s="86" t="s">
        <v>3080</v>
      </c>
      <c r="Y264" s="86" t="s">
        <v>32</v>
      </c>
      <c r="Z264" s="86" t="s">
        <v>6545</v>
      </c>
      <c r="AB264" s="85" t="s">
        <v>2027</v>
      </c>
      <c r="AC264" s="85" t="str">
        <f t="shared" si="24"/>
        <v>AT08</v>
      </c>
      <c r="AD264" s="85" t="str">
        <f t="shared" si="25"/>
        <v xml:space="preserve"> 363</v>
      </c>
      <c r="AE264" s="85" t="str">
        <f t="shared" si="26"/>
        <v>1 60</v>
      </c>
      <c r="AF264" s="85" t="str">
        <f t="shared" si="27"/>
        <v>00 0</v>
      </c>
      <c r="AG264" s="85" t="str">
        <f t="shared" si="28"/>
        <v xml:space="preserve">602 </v>
      </c>
      <c r="AH264" s="85" t="str">
        <f t="shared" si="29"/>
        <v xml:space="preserve">AT08  363 1 60 00 0 602 </v>
      </c>
    </row>
    <row r="265" spans="1:34" ht="15" customHeight="1" x14ac:dyDescent="0.25">
      <c r="A265" s="86">
        <v>702022</v>
      </c>
      <c r="B265" s="86" t="s">
        <v>3124</v>
      </c>
      <c r="C265" s="86" t="s">
        <v>2708</v>
      </c>
      <c r="D265" s="86" t="s">
        <v>2708</v>
      </c>
      <c r="E265" s="86">
        <v>70219</v>
      </c>
      <c r="F265" s="86">
        <v>6424</v>
      </c>
      <c r="G265" s="86" t="s">
        <v>1025</v>
      </c>
      <c r="H265" s="86" t="s">
        <v>3125</v>
      </c>
      <c r="I265" s="86" t="s">
        <v>2576</v>
      </c>
      <c r="J265" s="86" t="s">
        <v>6546</v>
      </c>
      <c r="K265" s="86" t="s">
        <v>2844</v>
      </c>
      <c r="L265" s="86" t="s">
        <v>3</v>
      </c>
      <c r="M265" s="86" t="s">
        <v>3126</v>
      </c>
      <c r="N265" s="86" t="s">
        <v>3127</v>
      </c>
      <c r="O265" s="86" t="s">
        <v>5739</v>
      </c>
      <c r="P265" s="87">
        <v>36770</v>
      </c>
      <c r="Q265" s="87">
        <v>43708</v>
      </c>
      <c r="R265" s="86" t="s">
        <v>2592</v>
      </c>
      <c r="S265" s="86" t="s">
        <v>3128</v>
      </c>
      <c r="T265" s="86"/>
      <c r="U265" s="86">
        <v>6424</v>
      </c>
      <c r="V265" s="86" t="s">
        <v>1025</v>
      </c>
      <c r="W265" s="86" t="s">
        <v>5959</v>
      </c>
      <c r="X265" s="86" t="s">
        <v>2576</v>
      </c>
      <c r="Y265" s="107"/>
      <c r="Z265" s="86" t="s">
        <v>6547</v>
      </c>
      <c r="AB265" s="85" t="s">
        <v>5739</v>
      </c>
      <c r="AC265" s="85" t="str">
        <f t="shared" si="24"/>
        <v xml:space="preserve">    </v>
      </c>
      <c r="AD265" s="85" t="str">
        <f t="shared" si="25"/>
        <v/>
      </c>
      <c r="AE265" s="85" t="str">
        <f t="shared" si="26"/>
        <v/>
      </c>
      <c r="AF265" s="85" t="str">
        <f t="shared" si="27"/>
        <v/>
      </c>
      <c r="AG265" s="85" t="str">
        <f t="shared" si="28"/>
        <v/>
      </c>
      <c r="AH265" s="85" t="str">
        <f t="shared" si="29"/>
        <v xml:space="preserve">        </v>
      </c>
    </row>
    <row r="266" spans="1:34" ht="15" customHeight="1" x14ac:dyDescent="0.25">
      <c r="A266" s="86">
        <v>702024</v>
      </c>
      <c r="B266" s="86" t="s">
        <v>112</v>
      </c>
      <c r="C266" s="86" t="s">
        <v>1919</v>
      </c>
      <c r="D266" s="86" t="s">
        <v>1919</v>
      </c>
      <c r="E266" s="86">
        <v>70224</v>
      </c>
      <c r="F266" s="86">
        <v>6473</v>
      </c>
      <c r="G266" s="86" t="s">
        <v>1016</v>
      </c>
      <c r="H266" s="86" t="s">
        <v>3178</v>
      </c>
      <c r="I266" s="86" t="s">
        <v>3179</v>
      </c>
      <c r="J266" s="86" t="s">
        <v>6548</v>
      </c>
      <c r="K266" s="86" t="s">
        <v>2844</v>
      </c>
      <c r="L266" s="86" t="s">
        <v>3</v>
      </c>
      <c r="M266" s="86" t="s">
        <v>3184</v>
      </c>
      <c r="N266" s="86" t="s">
        <v>3185</v>
      </c>
      <c r="O266" s="86" t="s">
        <v>2030</v>
      </c>
      <c r="P266" s="87">
        <v>36770</v>
      </c>
      <c r="Q266" s="87">
        <v>401768</v>
      </c>
      <c r="R266" s="86" t="s">
        <v>2416</v>
      </c>
      <c r="S266" s="86" t="s">
        <v>113</v>
      </c>
      <c r="T266" s="86">
        <v>970224</v>
      </c>
      <c r="U266" s="86">
        <v>6473</v>
      </c>
      <c r="V266" s="86" t="s">
        <v>1016</v>
      </c>
      <c r="W266" s="86" t="s">
        <v>3183</v>
      </c>
      <c r="X266" s="86" t="s">
        <v>2609</v>
      </c>
      <c r="Y266" s="86" t="s">
        <v>114</v>
      </c>
      <c r="Z266" s="86" t="s">
        <v>6549</v>
      </c>
      <c r="AB266" s="85" t="s">
        <v>2030</v>
      </c>
      <c r="AC266" s="85" t="str">
        <f t="shared" si="24"/>
        <v>AT43</v>
      </c>
      <c r="AD266" s="85" t="str">
        <f t="shared" si="25"/>
        <v xml:space="preserve"> 363</v>
      </c>
      <c r="AE266" s="85" t="str">
        <f t="shared" si="26"/>
        <v>5 30</v>
      </c>
      <c r="AF266" s="85" t="str">
        <f t="shared" si="27"/>
        <v>00 0</v>
      </c>
      <c r="AG266" s="85" t="str">
        <f t="shared" si="28"/>
        <v xml:space="preserve">002 </v>
      </c>
      <c r="AH266" s="85" t="str">
        <f t="shared" si="29"/>
        <v xml:space="preserve">AT43  363 5 30 00 0 002 </v>
      </c>
    </row>
    <row r="267" spans="1:34" ht="15" customHeight="1" x14ac:dyDescent="0.25">
      <c r="A267" s="86">
        <v>703097</v>
      </c>
      <c r="B267" s="86" t="s">
        <v>137</v>
      </c>
      <c r="C267" s="86" t="s">
        <v>1922</v>
      </c>
      <c r="D267" s="86" t="s">
        <v>1922</v>
      </c>
      <c r="E267" s="86">
        <v>70310</v>
      </c>
      <c r="F267" s="86">
        <v>6166</v>
      </c>
      <c r="G267" s="86" t="s">
        <v>1034</v>
      </c>
      <c r="H267" s="86" t="s">
        <v>3268</v>
      </c>
      <c r="I267" s="86" t="s">
        <v>2480</v>
      </c>
      <c r="J267" s="86" t="s">
        <v>6281</v>
      </c>
      <c r="K267" s="86" t="s">
        <v>3166</v>
      </c>
      <c r="L267" s="86" t="s">
        <v>3</v>
      </c>
      <c r="M267" s="86" t="s">
        <v>3272</v>
      </c>
      <c r="N267" s="86" t="s">
        <v>3273</v>
      </c>
      <c r="O267" s="86" t="s">
        <v>2055</v>
      </c>
      <c r="P267" s="87">
        <v>36770</v>
      </c>
      <c r="Q267" s="87">
        <v>401768</v>
      </c>
      <c r="R267" s="86" t="s">
        <v>2416</v>
      </c>
      <c r="S267" s="86" t="s">
        <v>1780</v>
      </c>
      <c r="T267" s="86">
        <v>970310</v>
      </c>
      <c r="U267" s="86">
        <v>6166</v>
      </c>
      <c r="V267" s="86" t="s">
        <v>1034</v>
      </c>
      <c r="W267" s="86" t="s">
        <v>3232</v>
      </c>
      <c r="X267" s="86" t="s">
        <v>2609</v>
      </c>
      <c r="Y267" s="86" t="s">
        <v>138</v>
      </c>
      <c r="Z267" s="86" t="s">
        <v>7233</v>
      </c>
      <c r="AB267" s="85" t="s">
        <v>2055</v>
      </c>
      <c r="AC267" s="85" t="str">
        <f t="shared" si="24"/>
        <v>AT49</v>
      </c>
      <c r="AD267" s="85" t="str">
        <f t="shared" si="25"/>
        <v xml:space="preserve"> 570</v>
      </c>
      <c r="AE267" s="85" t="str">
        <f t="shared" si="26"/>
        <v>0 00</v>
      </c>
      <c r="AF267" s="85" t="str">
        <f t="shared" si="27"/>
        <v>02 7</v>
      </c>
      <c r="AG267" s="85" t="str">
        <f t="shared" si="28"/>
        <v xml:space="preserve">000 </v>
      </c>
      <c r="AH267" s="85" t="str">
        <f t="shared" si="29"/>
        <v xml:space="preserve">AT49  570 0 00 02 7 000 </v>
      </c>
    </row>
    <row r="268" spans="1:34" ht="15" customHeight="1" x14ac:dyDescent="0.25">
      <c r="A268" s="86">
        <v>701447</v>
      </c>
      <c r="B268" s="86" t="s">
        <v>1479</v>
      </c>
      <c r="C268" s="86" t="s">
        <v>1920</v>
      </c>
      <c r="D268" s="86" t="s">
        <v>1920</v>
      </c>
      <c r="E268" s="86">
        <v>70101</v>
      </c>
      <c r="F268" s="86">
        <v>6020</v>
      </c>
      <c r="G268" s="86" t="s">
        <v>2502</v>
      </c>
      <c r="H268" s="86" t="s">
        <v>2622</v>
      </c>
      <c r="I268" s="86" t="s">
        <v>2623</v>
      </c>
      <c r="J268" s="86" t="s">
        <v>6224</v>
      </c>
      <c r="K268" s="86" t="s">
        <v>2412</v>
      </c>
      <c r="L268" s="86" t="s">
        <v>1</v>
      </c>
      <c r="M268" s="86" t="s">
        <v>2624</v>
      </c>
      <c r="N268" s="86" t="s">
        <v>5960</v>
      </c>
      <c r="O268" s="86" t="s">
        <v>1990</v>
      </c>
      <c r="P268" s="87">
        <v>36770</v>
      </c>
      <c r="Q268" s="87">
        <v>401768</v>
      </c>
      <c r="R268" s="86" t="s">
        <v>2416</v>
      </c>
      <c r="S268" s="86" t="s">
        <v>19</v>
      </c>
      <c r="T268" s="86">
        <v>900244</v>
      </c>
      <c r="U268" s="86">
        <v>6020</v>
      </c>
      <c r="V268" s="86" t="s">
        <v>1009</v>
      </c>
      <c r="W268" s="86" t="s">
        <v>2417</v>
      </c>
      <c r="X268" s="86" t="s">
        <v>2425</v>
      </c>
      <c r="Y268" s="86" t="s">
        <v>1603</v>
      </c>
      <c r="Z268" s="86" t="s">
        <v>6225</v>
      </c>
      <c r="AB268" s="85" t="s">
        <v>1990</v>
      </c>
      <c r="AC268" s="85" t="str">
        <f t="shared" si="24"/>
        <v>AT18</v>
      </c>
      <c r="AD268" s="85" t="str">
        <f t="shared" si="25"/>
        <v xml:space="preserve"> 423</v>
      </c>
      <c r="AE268" s="85" t="str">
        <f t="shared" si="26"/>
        <v>9 00</v>
      </c>
      <c r="AF268" s="85" t="str">
        <f t="shared" si="27"/>
        <v>09 0</v>
      </c>
      <c r="AG268" s="85" t="str">
        <f t="shared" si="28"/>
        <v xml:space="preserve">008 </v>
      </c>
      <c r="AH268" s="85" t="str">
        <f t="shared" si="29"/>
        <v xml:space="preserve">AT18  423 9 00 09 0 008 </v>
      </c>
    </row>
    <row r="269" spans="1:34" ht="15" customHeight="1" x14ac:dyDescent="0.25">
      <c r="A269" s="86">
        <v>703467</v>
      </c>
      <c r="B269" s="86" t="s">
        <v>3423</v>
      </c>
      <c r="C269" s="86" t="s">
        <v>1922</v>
      </c>
      <c r="D269" s="86" t="s">
        <v>1922</v>
      </c>
      <c r="E269" s="86">
        <v>70334</v>
      </c>
      <c r="F269" s="86">
        <v>6167</v>
      </c>
      <c r="G269" s="86" t="s">
        <v>3424</v>
      </c>
      <c r="H269" s="86" t="s">
        <v>3425</v>
      </c>
      <c r="I269" s="86" t="s">
        <v>2560</v>
      </c>
      <c r="J269" s="86" t="s">
        <v>6550</v>
      </c>
      <c r="K269" s="86" t="s">
        <v>3166</v>
      </c>
      <c r="L269" s="86" t="s">
        <v>3</v>
      </c>
      <c r="M269" s="86" t="s">
        <v>3426</v>
      </c>
      <c r="N269" s="86" t="s">
        <v>3427</v>
      </c>
      <c r="O269" s="86" t="s">
        <v>2065</v>
      </c>
      <c r="P269" s="87">
        <v>36770</v>
      </c>
      <c r="Q269" s="87">
        <v>43708</v>
      </c>
      <c r="R269" s="86" t="s">
        <v>2592</v>
      </c>
      <c r="S269" s="86" t="s">
        <v>162</v>
      </c>
      <c r="T269" s="86">
        <v>970334</v>
      </c>
      <c r="U269" s="86">
        <v>6167</v>
      </c>
      <c r="V269" s="86" t="s">
        <v>3424</v>
      </c>
      <c r="W269" s="86" t="s">
        <v>3140</v>
      </c>
      <c r="X269" s="86" t="s">
        <v>2480</v>
      </c>
      <c r="Y269" s="86" t="s">
        <v>163</v>
      </c>
      <c r="Z269" s="86" t="s">
        <v>7240</v>
      </c>
      <c r="AB269" s="85" t="s">
        <v>2065</v>
      </c>
      <c r="AC269" s="85" t="str">
        <f t="shared" si="24"/>
        <v>AT56</v>
      </c>
      <c r="AD269" s="85" t="str">
        <f t="shared" si="25"/>
        <v xml:space="preserve"> 362</v>
      </c>
      <c r="AE269" s="85" t="str">
        <f t="shared" si="26"/>
        <v>8 50</v>
      </c>
      <c r="AF269" s="85" t="str">
        <f t="shared" si="27"/>
        <v>00 0</v>
      </c>
      <c r="AG269" s="85" t="str">
        <f t="shared" si="28"/>
        <v xml:space="preserve">004 </v>
      </c>
      <c r="AH269" s="85" t="str">
        <f t="shared" si="29"/>
        <v xml:space="preserve">AT56  362 8 50 00 0 004 </v>
      </c>
    </row>
    <row r="270" spans="1:34" ht="15" customHeight="1" x14ac:dyDescent="0.25">
      <c r="A270" s="86">
        <v>705217</v>
      </c>
      <c r="B270" s="86" t="s">
        <v>404</v>
      </c>
      <c r="C270" s="86" t="s">
        <v>1919</v>
      </c>
      <c r="D270" s="86" t="s">
        <v>1919</v>
      </c>
      <c r="E270" s="86">
        <v>70525</v>
      </c>
      <c r="F270" s="86">
        <v>6334</v>
      </c>
      <c r="G270" s="86" t="s">
        <v>1101</v>
      </c>
      <c r="H270" s="86" t="s">
        <v>3140</v>
      </c>
      <c r="I270" s="86" t="s">
        <v>2499</v>
      </c>
      <c r="J270" s="86" t="s">
        <v>6551</v>
      </c>
      <c r="K270" s="86" t="s">
        <v>3906</v>
      </c>
      <c r="L270" s="86" t="s">
        <v>1</v>
      </c>
      <c r="M270" s="86" t="s">
        <v>4154</v>
      </c>
      <c r="N270" s="86" t="s">
        <v>4155</v>
      </c>
      <c r="O270" s="86" t="s">
        <v>2215</v>
      </c>
      <c r="P270" s="87">
        <v>36770</v>
      </c>
      <c r="Q270" s="87">
        <v>401768</v>
      </c>
      <c r="R270" s="86" t="s">
        <v>2416</v>
      </c>
      <c r="S270" s="86" t="s">
        <v>405</v>
      </c>
      <c r="T270" s="86">
        <v>405340</v>
      </c>
      <c r="U270" s="86">
        <v>6334</v>
      </c>
      <c r="V270" s="86" t="s">
        <v>1101</v>
      </c>
      <c r="W270" s="86" t="s">
        <v>3140</v>
      </c>
      <c r="X270" s="86" t="s">
        <v>2499</v>
      </c>
      <c r="Y270" s="86" t="s">
        <v>406</v>
      </c>
      <c r="Z270" s="86" t="s">
        <v>6551</v>
      </c>
      <c r="AB270" s="85" t="s">
        <v>2215</v>
      </c>
      <c r="AC270" s="85" t="str">
        <f t="shared" si="24"/>
        <v>AT41</v>
      </c>
      <c r="AD270" s="85" t="str">
        <f t="shared" si="25"/>
        <v xml:space="preserve"> 363</v>
      </c>
      <c r="AE270" s="85" t="str">
        <f t="shared" si="26"/>
        <v>5 80</v>
      </c>
      <c r="AF270" s="85" t="str">
        <f t="shared" si="27"/>
        <v>00 0</v>
      </c>
      <c r="AG270" s="85" t="str">
        <f t="shared" si="28"/>
        <v xml:space="preserve">253 </v>
      </c>
      <c r="AH270" s="85" t="str">
        <f t="shared" si="29"/>
        <v xml:space="preserve">AT41  363 5 80 00 0 253 </v>
      </c>
    </row>
    <row r="271" spans="1:34" ht="15" customHeight="1" x14ac:dyDescent="0.25">
      <c r="A271" s="86">
        <v>703258</v>
      </c>
      <c r="B271" s="86" t="s">
        <v>7260</v>
      </c>
      <c r="C271" s="86" t="s">
        <v>1919</v>
      </c>
      <c r="D271" s="86" t="s">
        <v>1919</v>
      </c>
      <c r="E271" s="86">
        <v>70353</v>
      </c>
      <c r="F271" s="86">
        <v>6073</v>
      </c>
      <c r="G271" s="86" t="s">
        <v>1058</v>
      </c>
      <c r="H271" s="86" t="s">
        <v>3554</v>
      </c>
      <c r="I271" s="86" t="s">
        <v>3555</v>
      </c>
      <c r="J271" s="86" t="s">
        <v>6506</v>
      </c>
      <c r="K271" s="86" t="s">
        <v>3166</v>
      </c>
      <c r="L271" s="86" t="s">
        <v>3</v>
      </c>
      <c r="M271" s="86" t="s">
        <v>7261</v>
      </c>
      <c r="N271" s="86" t="s">
        <v>3557</v>
      </c>
      <c r="O271" s="86" t="s">
        <v>2102</v>
      </c>
      <c r="P271" s="87">
        <v>36770</v>
      </c>
      <c r="Q271" s="87">
        <v>401768</v>
      </c>
      <c r="R271" s="86" t="s">
        <v>2416</v>
      </c>
      <c r="S271" s="86" t="s">
        <v>205</v>
      </c>
      <c r="T271" s="86">
        <v>970353</v>
      </c>
      <c r="U271" s="86">
        <v>6073</v>
      </c>
      <c r="V271" s="86" t="s">
        <v>1058</v>
      </c>
      <c r="W271" s="86" t="s">
        <v>3183</v>
      </c>
      <c r="X271" s="86" t="s">
        <v>2588</v>
      </c>
      <c r="Y271" s="86" t="s">
        <v>5950</v>
      </c>
      <c r="Z271" s="86" t="s">
        <v>6507</v>
      </c>
      <c r="AB271" s="85" t="s">
        <v>2102</v>
      </c>
      <c r="AC271" s="85" t="str">
        <f t="shared" si="24"/>
        <v>AT66</v>
      </c>
      <c r="AD271" s="85" t="str">
        <f t="shared" si="25"/>
        <v xml:space="preserve"> 363</v>
      </c>
      <c r="AE271" s="85" t="str">
        <f t="shared" si="26"/>
        <v>6 20</v>
      </c>
      <c r="AF271" s="85" t="str">
        <f t="shared" si="27"/>
        <v>00 0</v>
      </c>
      <c r="AG271" s="85" t="str">
        <f t="shared" si="28"/>
        <v xml:space="preserve">802 </v>
      </c>
      <c r="AH271" s="85" t="str">
        <f t="shared" si="29"/>
        <v xml:space="preserve">AT66  363 6 20 00 0 802 </v>
      </c>
    </row>
    <row r="272" spans="1:34" ht="15" customHeight="1" x14ac:dyDescent="0.25">
      <c r="A272" s="86">
        <v>703497</v>
      </c>
      <c r="B272" s="86" t="s">
        <v>935</v>
      </c>
      <c r="C272" s="86" t="s">
        <v>1919</v>
      </c>
      <c r="D272" s="86" t="s">
        <v>1919</v>
      </c>
      <c r="E272" s="86">
        <v>70337</v>
      </c>
      <c r="F272" s="86">
        <v>6173</v>
      </c>
      <c r="G272" s="86" t="s">
        <v>1066</v>
      </c>
      <c r="H272" s="86" t="s">
        <v>3433</v>
      </c>
      <c r="I272" s="86" t="s">
        <v>2470</v>
      </c>
      <c r="J272" s="86" t="s">
        <v>6552</v>
      </c>
      <c r="K272" s="86" t="s">
        <v>3166</v>
      </c>
      <c r="L272" s="86" t="s">
        <v>3</v>
      </c>
      <c r="M272" s="86" t="s">
        <v>3434</v>
      </c>
      <c r="N272" s="86" t="s">
        <v>3435</v>
      </c>
      <c r="O272" s="86" t="s">
        <v>5961</v>
      </c>
      <c r="P272" s="87">
        <v>36770</v>
      </c>
      <c r="Q272" s="87">
        <v>401768</v>
      </c>
      <c r="R272" s="86" t="s">
        <v>2416</v>
      </c>
      <c r="S272" s="86" t="s">
        <v>858</v>
      </c>
      <c r="T272" s="86">
        <v>970337</v>
      </c>
      <c r="U272" s="86">
        <v>6173</v>
      </c>
      <c r="V272" s="86" t="s">
        <v>1066</v>
      </c>
      <c r="W272" s="86" t="s">
        <v>3433</v>
      </c>
      <c r="X272" s="86" t="s">
        <v>2480</v>
      </c>
      <c r="Y272" s="86" t="s">
        <v>859</v>
      </c>
      <c r="Z272" s="86" t="s">
        <v>6553</v>
      </c>
      <c r="AB272" s="85" t="s">
        <v>5961</v>
      </c>
      <c r="AC272" s="85" t="str">
        <f t="shared" si="24"/>
        <v>AT77</v>
      </c>
      <c r="AD272" s="85" t="str">
        <f t="shared" si="25"/>
        <v xml:space="preserve"> 363</v>
      </c>
      <c r="AE272" s="85" t="str">
        <f t="shared" si="26"/>
        <v>3 60</v>
      </c>
      <c r="AF272" s="85" t="str">
        <f t="shared" si="27"/>
        <v>00 0</v>
      </c>
      <c r="AG272" s="85" t="str">
        <f t="shared" si="28"/>
        <v xml:space="preserve">172 </v>
      </c>
      <c r="AH272" s="85" t="str">
        <f t="shared" si="29"/>
        <v xml:space="preserve">AT77  363 3 60 00 0 172 </v>
      </c>
    </row>
    <row r="273" spans="1:34" ht="15" customHeight="1" x14ac:dyDescent="0.25">
      <c r="A273" s="86">
        <v>703407</v>
      </c>
      <c r="B273" s="86" t="s">
        <v>1591</v>
      </c>
      <c r="C273" s="86" t="s">
        <v>1919</v>
      </c>
      <c r="D273" s="86" t="s">
        <v>1919</v>
      </c>
      <c r="E273" s="86">
        <v>70354</v>
      </c>
      <c r="F273" s="86">
        <v>6060</v>
      </c>
      <c r="G273" s="86" t="s">
        <v>3509</v>
      </c>
      <c r="H273" s="86" t="s">
        <v>5508</v>
      </c>
      <c r="I273" s="86" t="s">
        <v>5509</v>
      </c>
      <c r="J273" s="86" t="s">
        <v>6554</v>
      </c>
      <c r="K273" s="86" t="s">
        <v>3166</v>
      </c>
      <c r="L273" s="86" t="s">
        <v>3</v>
      </c>
      <c r="M273" s="86" t="s">
        <v>5512</v>
      </c>
      <c r="N273" s="86" t="s">
        <v>5513</v>
      </c>
      <c r="O273" s="86" t="s">
        <v>2104</v>
      </c>
      <c r="P273" s="87">
        <v>44623</v>
      </c>
      <c r="Q273" s="87">
        <v>401768</v>
      </c>
      <c r="R273" s="86" t="s">
        <v>2416</v>
      </c>
      <c r="S273" s="86" t="s">
        <v>200</v>
      </c>
      <c r="T273" s="86">
        <v>970354</v>
      </c>
      <c r="U273" s="86">
        <v>6060</v>
      </c>
      <c r="V273" s="86" t="s">
        <v>3513</v>
      </c>
      <c r="W273" s="86" t="s">
        <v>3514</v>
      </c>
      <c r="X273" s="86" t="s">
        <v>2480</v>
      </c>
      <c r="Y273" s="86" t="s">
        <v>201</v>
      </c>
      <c r="Z273" s="86" t="s">
        <v>6555</v>
      </c>
      <c r="AB273" s="85" t="s">
        <v>2104</v>
      </c>
      <c r="AC273" s="85" t="str">
        <f t="shared" si="24"/>
        <v>AT41</v>
      </c>
      <c r="AD273" s="85" t="str">
        <f t="shared" si="25"/>
        <v xml:space="preserve"> 205</v>
      </c>
      <c r="AE273" s="85" t="str">
        <f t="shared" si="26"/>
        <v>0 30</v>
      </c>
      <c r="AF273" s="85" t="str">
        <f t="shared" si="27"/>
        <v>18 0</v>
      </c>
      <c r="AG273" s="85" t="str">
        <f t="shared" si="28"/>
        <v xml:space="preserve">000 </v>
      </c>
      <c r="AH273" s="85" t="str">
        <f t="shared" si="29"/>
        <v xml:space="preserve">AT41  205 0 30 18 0 000 </v>
      </c>
    </row>
    <row r="274" spans="1:34" ht="15" customHeight="1" x14ac:dyDescent="0.25">
      <c r="A274" s="86">
        <v>703547</v>
      </c>
      <c r="B274" s="86" t="s">
        <v>218</v>
      </c>
      <c r="C274" s="86" t="s">
        <v>1919</v>
      </c>
      <c r="D274" s="86" t="s">
        <v>1919</v>
      </c>
      <c r="E274" s="86">
        <v>70352</v>
      </c>
      <c r="F274" s="86">
        <v>6181</v>
      </c>
      <c r="G274" s="86" t="s">
        <v>1067</v>
      </c>
      <c r="H274" s="86" t="s">
        <v>1067</v>
      </c>
      <c r="I274" s="86" t="s">
        <v>3521</v>
      </c>
      <c r="J274" s="86" t="s">
        <v>6556</v>
      </c>
      <c r="K274" s="86" t="s">
        <v>3166</v>
      </c>
      <c r="L274" s="86" t="s">
        <v>3</v>
      </c>
      <c r="M274" s="86" t="s">
        <v>3526</v>
      </c>
      <c r="N274" s="86" t="s">
        <v>3527</v>
      </c>
      <c r="O274" s="86" t="s">
        <v>5962</v>
      </c>
      <c r="P274" s="87">
        <v>36770</v>
      </c>
      <c r="Q274" s="87">
        <v>401768</v>
      </c>
      <c r="R274" s="86" t="s">
        <v>2416</v>
      </c>
      <c r="S274" s="86" t="s">
        <v>219</v>
      </c>
      <c r="T274" s="86">
        <v>970352</v>
      </c>
      <c r="U274" s="86">
        <v>6181</v>
      </c>
      <c r="V274" s="86" t="s">
        <v>1067</v>
      </c>
      <c r="W274" s="86" t="s">
        <v>3525</v>
      </c>
      <c r="X274" s="86" t="s">
        <v>2492</v>
      </c>
      <c r="Y274" s="86" t="s">
        <v>220</v>
      </c>
      <c r="Z274" s="86" t="s">
        <v>6557</v>
      </c>
      <c r="AB274" s="85" t="s">
        <v>5962</v>
      </c>
      <c r="AC274" s="85" t="str">
        <f t="shared" si="24"/>
        <v>AT97</v>
      </c>
      <c r="AD274" s="85" t="str">
        <f t="shared" si="25"/>
        <v xml:space="preserve"> 363</v>
      </c>
      <c r="AE274" s="85" t="str">
        <f t="shared" si="26"/>
        <v>3 60</v>
      </c>
      <c r="AF274" s="85" t="str">
        <f t="shared" si="27"/>
        <v>00 0</v>
      </c>
      <c r="AG274" s="85" t="str">
        <f t="shared" si="28"/>
        <v xml:space="preserve">152 </v>
      </c>
      <c r="AH274" s="85" t="str">
        <f t="shared" si="29"/>
        <v xml:space="preserve">AT97  363 3 60 00 0 152 </v>
      </c>
    </row>
    <row r="275" spans="1:34" ht="15" customHeight="1" x14ac:dyDescent="0.25">
      <c r="A275" s="86">
        <v>702137</v>
      </c>
      <c r="B275" s="86" t="s">
        <v>1885</v>
      </c>
      <c r="C275" s="86" t="s">
        <v>1919</v>
      </c>
      <c r="D275" s="86" t="s">
        <v>1919</v>
      </c>
      <c r="E275" s="86">
        <v>70222</v>
      </c>
      <c r="F275" s="86">
        <v>6464</v>
      </c>
      <c r="G275" s="86" t="s">
        <v>1027</v>
      </c>
      <c r="H275" s="86" t="s">
        <v>3118</v>
      </c>
      <c r="I275" s="86" t="s">
        <v>2644</v>
      </c>
      <c r="J275" s="86" t="s">
        <v>6558</v>
      </c>
      <c r="K275" s="86" t="s">
        <v>2844</v>
      </c>
      <c r="L275" s="86" t="s">
        <v>3</v>
      </c>
      <c r="M275" s="86" t="s">
        <v>3122</v>
      </c>
      <c r="N275" s="86" t="s">
        <v>3123</v>
      </c>
      <c r="O275" s="86" t="s">
        <v>7262</v>
      </c>
      <c r="P275" s="87">
        <v>36770</v>
      </c>
      <c r="Q275" s="87">
        <v>401768</v>
      </c>
      <c r="R275" s="86" t="s">
        <v>2416</v>
      </c>
      <c r="S275" s="86" t="s">
        <v>72</v>
      </c>
      <c r="T275" s="86">
        <v>970222</v>
      </c>
      <c r="U275" s="86">
        <v>6464</v>
      </c>
      <c r="V275" s="86" t="s">
        <v>1027</v>
      </c>
      <c r="W275" s="86" t="s">
        <v>3088</v>
      </c>
      <c r="X275" s="86" t="s">
        <v>2949</v>
      </c>
      <c r="Y275" s="86" t="s">
        <v>73</v>
      </c>
      <c r="Z275" s="86" t="s">
        <v>6559</v>
      </c>
      <c r="AB275" s="85" t="s">
        <v>7262</v>
      </c>
      <c r="AC275" s="85" t="str">
        <f t="shared" si="24"/>
        <v>AT18</v>
      </c>
      <c r="AD275" s="85" t="str">
        <f t="shared" si="25"/>
        <v xml:space="preserve"> 369</v>
      </c>
      <c r="AE275" s="85" t="str">
        <f t="shared" si="26"/>
        <v>9 00</v>
      </c>
      <c r="AF275" s="85" t="str">
        <f t="shared" si="27"/>
        <v>00 0</v>
      </c>
      <c r="AG275" s="85" t="str">
        <f t="shared" si="28"/>
        <v xml:space="preserve">632 </v>
      </c>
      <c r="AH275" s="85" t="str">
        <f t="shared" si="29"/>
        <v xml:space="preserve">AT18  369 9 00 00 0 632 </v>
      </c>
    </row>
    <row r="276" spans="1:34" ht="15" customHeight="1" x14ac:dyDescent="0.25">
      <c r="A276" s="86">
        <v>704197</v>
      </c>
      <c r="B276" s="86" t="s">
        <v>1900</v>
      </c>
      <c r="C276" s="86" t="s">
        <v>1919</v>
      </c>
      <c r="D276" s="86" t="s">
        <v>1919</v>
      </c>
      <c r="E276" s="86">
        <v>70418</v>
      </c>
      <c r="F276" s="86">
        <v>6385</v>
      </c>
      <c r="G276" s="86" t="s">
        <v>1084</v>
      </c>
      <c r="H276" s="86" t="s">
        <v>3140</v>
      </c>
      <c r="I276" s="86" t="s">
        <v>2499</v>
      </c>
      <c r="J276" s="86" t="s">
        <v>6560</v>
      </c>
      <c r="K276" s="86" t="s">
        <v>3735</v>
      </c>
      <c r="L276" s="86" t="s">
        <v>3</v>
      </c>
      <c r="M276" s="86" t="s">
        <v>3869</v>
      </c>
      <c r="N276" s="86" t="s">
        <v>3870</v>
      </c>
      <c r="O276" s="86" t="s">
        <v>2166</v>
      </c>
      <c r="P276" s="87">
        <v>36770</v>
      </c>
      <c r="Q276" s="87">
        <v>401768</v>
      </c>
      <c r="R276" s="86" t="s">
        <v>2416</v>
      </c>
      <c r="S276" s="86" t="s">
        <v>327</v>
      </c>
      <c r="T276" s="86">
        <v>970418</v>
      </c>
      <c r="U276" s="86">
        <v>6385</v>
      </c>
      <c r="V276" s="86" t="s">
        <v>1084</v>
      </c>
      <c r="W276" s="86" t="s">
        <v>3140</v>
      </c>
      <c r="X276" s="86" t="s">
        <v>2499</v>
      </c>
      <c r="Y276" s="86" t="s">
        <v>328</v>
      </c>
      <c r="Z276" s="86" t="s">
        <v>6560</v>
      </c>
      <c r="AB276" s="85" t="s">
        <v>2166</v>
      </c>
      <c r="AC276" s="85" t="str">
        <f t="shared" si="24"/>
        <v>AT13</v>
      </c>
      <c r="AD276" s="85" t="str">
        <f t="shared" si="25"/>
        <v xml:space="preserve"> 362</v>
      </c>
      <c r="AE276" s="85" t="str">
        <f t="shared" si="26"/>
        <v>6 40</v>
      </c>
      <c r="AF276" s="85" t="str">
        <f t="shared" si="27"/>
        <v>00 0</v>
      </c>
      <c r="AG276" s="85" t="str">
        <f t="shared" si="28"/>
        <v xml:space="preserve">012 </v>
      </c>
      <c r="AH276" s="85" t="str">
        <f t="shared" si="29"/>
        <v xml:space="preserve">AT13  362 6 40 00 0 012 </v>
      </c>
    </row>
    <row r="277" spans="1:34" ht="15" customHeight="1" x14ac:dyDescent="0.25">
      <c r="A277" s="86">
        <v>705035</v>
      </c>
      <c r="B277" s="86" t="s">
        <v>384</v>
      </c>
      <c r="C277" s="86" t="s">
        <v>1919</v>
      </c>
      <c r="D277" s="86" t="s">
        <v>1919</v>
      </c>
      <c r="E277" s="86">
        <v>70513</v>
      </c>
      <c r="F277" s="86">
        <v>6330</v>
      </c>
      <c r="G277" s="86" t="s">
        <v>4027</v>
      </c>
      <c r="H277" s="86" t="s">
        <v>4028</v>
      </c>
      <c r="I277" s="86" t="s">
        <v>2647</v>
      </c>
      <c r="J277" s="86" t="s">
        <v>6561</v>
      </c>
      <c r="K277" s="86" t="s">
        <v>3906</v>
      </c>
      <c r="L277" s="86" t="s">
        <v>1</v>
      </c>
      <c r="M277" s="86" t="s">
        <v>4029</v>
      </c>
      <c r="N277" s="86" t="s">
        <v>4030</v>
      </c>
      <c r="O277" s="86" t="s">
        <v>2186</v>
      </c>
      <c r="P277" s="87">
        <v>36770</v>
      </c>
      <c r="Q277" s="87">
        <v>401768</v>
      </c>
      <c r="R277" s="86" t="s">
        <v>2416</v>
      </c>
      <c r="S277" s="86" t="s">
        <v>1821</v>
      </c>
      <c r="T277" s="86">
        <v>405423</v>
      </c>
      <c r="U277" s="86">
        <v>6330</v>
      </c>
      <c r="V277" s="86" t="s">
        <v>1096</v>
      </c>
      <c r="W277" s="86" t="s">
        <v>2575</v>
      </c>
      <c r="X277" s="86" t="s">
        <v>7263</v>
      </c>
      <c r="Y277" s="86" t="s">
        <v>385</v>
      </c>
      <c r="Z277" s="86" t="s">
        <v>7264</v>
      </c>
      <c r="AB277" s="85" t="s">
        <v>2186</v>
      </c>
      <c r="AC277" s="85" t="str">
        <f t="shared" si="24"/>
        <v>AT23</v>
      </c>
      <c r="AD277" s="85" t="str">
        <f t="shared" si="25"/>
        <v xml:space="preserve"> 205</v>
      </c>
      <c r="AE277" s="85" t="str">
        <f t="shared" si="26"/>
        <v>0 60</v>
      </c>
      <c r="AF277" s="85" t="str">
        <f t="shared" si="27"/>
        <v>77 0</v>
      </c>
      <c r="AG277" s="85" t="str">
        <f t="shared" si="28"/>
        <v xml:space="preserve">002 </v>
      </c>
      <c r="AH277" s="85" t="str">
        <f t="shared" si="29"/>
        <v xml:space="preserve">AT23  205 0 60 77 0 002 </v>
      </c>
    </row>
    <row r="278" spans="1:34" ht="15" customHeight="1" x14ac:dyDescent="0.25">
      <c r="A278" s="86">
        <v>705038</v>
      </c>
      <c r="B278" s="86" t="s">
        <v>1543</v>
      </c>
      <c r="C278" s="86" t="s">
        <v>1919</v>
      </c>
      <c r="D278" s="86" t="s">
        <v>1919</v>
      </c>
      <c r="E278" s="86">
        <v>70520</v>
      </c>
      <c r="F278" s="86">
        <v>6241</v>
      </c>
      <c r="G278" s="86" t="s">
        <v>1091</v>
      </c>
      <c r="H278" s="86" t="s">
        <v>4115</v>
      </c>
      <c r="I278" s="86" t="s">
        <v>4124</v>
      </c>
      <c r="J278" s="86" t="s">
        <v>6562</v>
      </c>
      <c r="K278" s="86" t="s">
        <v>3906</v>
      </c>
      <c r="L278" s="86" t="s">
        <v>1</v>
      </c>
      <c r="M278" s="86" t="s">
        <v>4125</v>
      </c>
      <c r="N278" s="86" t="s">
        <v>4121</v>
      </c>
      <c r="O278" s="86" t="s">
        <v>2180</v>
      </c>
      <c r="P278" s="87">
        <v>36770</v>
      </c>
      <c r="Q278" s="87">
        <v>401768</v>
      </c>
      <c r="R278" s="86" t="s">
        <v>2416</v>
      </c>
      <c r="S278" s="86" t="s">
        <v>1817</v>
      </c>
      <c r="T278" s="86">
        <v>401204</v>
      </c>
      <c r="U278" s="86">
        <v>6241</v>
      </c>
      <c r="V278" s="86" t="s">
        <v>1091</v>
      </c>
      <c r="W278" s="86" t="s">
        <v>4115</v>
      </c>
      <c r="X278" s="86" t="s">
        <v>4123</v>
      </c>
      <c r="Y278" s="86" t="s">
        <v>414</v>
      </c>
      <c r="Z278" s="86" t="s">
        <v>6399</v>
      </c>
      <c r="AB278" s="85" t="s">
        <v>2180</v>
      </c>
      <c r="AC278" s="85" t="str">
        <f t="shared" si="24"/>
        <v>AT78</v>
      </c>
      <c r="AD278" s="85" t="str">
        <f t="shared" si="25"/>
        <v xml:space="preserve"> 363</v>
      </c>
      <c r="AE278" s="85" t="str">
        <f t="shared" si="26"/>
        <v>5 80</v>
      </c>
      <c r="AF278" s="85" t="str">
        <f t="shared" si="27"/>
        <v>00 0</v>
      </c>
      <c r="AG278" s="85" t="str">
        <f t="shared" si="28"/>
        <v xml:space="preserve">902 </v>
      </c>
      <c r="AH278" s="85" t="str">
        <f t="shared" si="29"/>
        <v xml:space="preserve">AT78  363 5 80 00 0 902 </v>
      </c>
    </row>
    <row r="279" spans="1:34" ht="15" customHeight="1" x14ac:dyDescent="0.25">
      <c r="A279" s="86">
        <v>706327</v>
      </c>
      <c r="B279" s="86" t="s">
        <v>453</v>
      </c>
      <c r="C279" s="86" t="s">
        <v>1919</v>
      </c>
      <c r="D279" s="86" t="s">
        <v>1919</v>
      </c>
      <c r="E279" s="86">
        <v>70604</v>
      </c>
      <c r="F279" s="86">
        <v>6521</v>
      </c>
      <c r="G279" s="86" t="s">
        <v>4181</v>
      </c>
      <c r="H279" s="86" t="s">
        <v>3140</v>
      </c>
      <c r="I279" s="86" t="s">
        <v>4306</v>
      </c>
      <c r="J279" s="86" t="s">
        <v>6563</v>
      </c>
      <c r="K279" s="86" t="s">
        <v>4183</v>
      </c>
      <c r="L279" s="86" t="s">
        <v>3</v>
      </c>
      <c r="M279" s="86" t="s">
        <v>4309</v>
      </c>
      <c r="N279" s="86" t="s">
        <v>4310</v>
      </c>
      <c r="O279" s="86" t="s">
        <v>5952</v>
      </c>
      <c r="P279" s="87">
        <v>36770</v>
      </c>
      <c r="Q279" s="87">
        <v>401768</v>
      </c>
      <c r="R279" s="86" t="s">
        <v>2416</v>
      </c>
      <c r="S279" s="86" t="s">
        <v>454</v>
      </c>
      <c r="T279" s="86">
        <v>970604</v>
      </c>
      <c r="U279" s="86">
        <v>6521</v>
      </c>
      <c r="V279" s="86" t="s">
        <v>4181</v>
      </c>
      <c r="W279" s="86" t="s">
        <v>3140</v>
      </c>
      <c r="X279" s="86" t="s">
        <v>4187</v>
      </c>
      <c r="Y279" s="86" t="s">
        <v>455</v>
      </c>
      <c r="Z279" s="86" t="s">
        <v>6517</v>
      </c>
      <c r="AB279" s="85" t="s">
        <v>5952</v>
      </c>
      <c r="AC279" s="85" t="str">
        <f t="shared" si="24"/>
        <v>AT55</v>
      </c>
      <c r="AD279" s="85" t="str">
        <f t="shared" si="25"/>
        <v xml:space="preserve"> 369</v>
      </c>
      <c r="AE279" s="85" t="str">
        <f t="shared" si="26"/>
        <v>9 00</v>
      </c>
      <c r="AF279" s="85" t="str">
        <f t="shared" si="27"/>
        <v>00 0</v>
      </c>
      <c r="AG279" s="85" t="str">
        <f t="shared" si="28"/>
        <v xml:space="preserve">142 </v>
      </c>
      <c r="AH279" s="85" t="str">
        <f t="shared" si="29"/>
        <v xml:space="preserve">AT55  369 9 00 00 0 142 </v>
      </c>
    </row>
    <row r="280" spans="1:34" ht="15" customHeight="1" x14ac:dyDescent="0.25">
      <c r="A280" s="86">
        <v>701677</v>
      </c>
      <c r="B280" s="86" t="s">
        <v>1453</v>
      </c>
      <c r="C280" s="86" t="s">
        <v>1920</v>
      </c>
      <c r="D280" s="86" t="s">
        <v>7222</v>
      </c>
      <c r="E280" s="86">
        <v>70101</v>
      </c>
      <c r="F280" s="86">
        <v>6020</v>
      </c>
      <c r="G280" s="86" t="s">
        <v>1009</v>
      </c>
      <c r="H280" s="86" t="s">
        <v>2936</v>
      </c>
      <c r="I280" s="86" t="s">
        <v>2411</v>
      </c>
      <c r="J280" s="86" t="s">
        <v>6221</v>
      </c>
      <c r="K280" s="86" t="s">
        <v>2412</v>
      </c>
      <c r="L280" s="86" t="s">
        <v>1</v>
      </c>
      <c r="M280" s="86" t="s">
        <v>2939</v>
      </c>
      <c r="N280" s="86" t="s">
        <v>2938</v>
      </c>
      <c r="O280" s="86" t="s">
        <v>5740</v>
      </c>
      <c r="P280" s="87">
        <v>36770</v>
      </c>
      <c r="Q280" s="87">
        <v>401768</v>
      </c>
      <c r="R280" s="86" t="s">
        <v>2416</v>
      </c>
      <c r="S280" s="86" t="s">
        <v>5873</v>
      </c>
      <c r="T280" s="86">
        <v>900146</v>
      </c>
      <c r="U280" s="86">
        <v>6020</v>
      </c>
      <c r="V280" s="86" t="s">
        <v>1009</v>
      </c>
      <c r="W280" s="86" t="s">
        <v>2690</v>
      </c>
      <c r="X280" s="86" t="s">
        <v>2565</v>
      </c>
      <c r="Y280" s="86" t="s">
        <v>5874</v>
      </c>
      <c r="Z280" s="86" t="s">
        <v>6222</v>
      </c>
      <c r="AB280" s="85" t="s">
        <v>5740</v>
      </c>
      <c r="AC280" s="85" t="str">
        <f t="shared" si="24"/>
        <v>AT61</v>
      </c>
      <c r="AD280" s="85" t="str">
        <f t="shared" si="25"/>
        <v xml:space="preserve"> 120</v>
      </c>
      <c r="AE280" s="85" t="str">
        <f t="shared" si="26"/>
        <v>0 08</v>
      </c>
      <c r="AF280" s="85" t="str">
        <f t="shared" si="27"/>
        <v>50 1</v>
      </c>
      <c r="AG280" s="85" t="str">
        <f t="shared" si="28"/>
        <v xml:space="preserve">491 </v>
      </c>
      <c r="AH280" s="85" t="str">
        <f t="shared" si="29"/>
        <v xml:space="preserve">AT61  120 0 08 50 1 491 </v>
      </c>
    </row>
    <row r="281" spans="1:34" ht="15" customHeight="1" x14ac:dyDescent="0.25">
      <c r="A281" s="86">
        <v>703108</v>
      </c>
      <c r="B281" s="86" t="s">
        <v>1695</v>
      </c>
      <c r="C281" s="86" t="s">
        <v>1920</v>
      </c>
      <c r="D281" s="86" t="s">
        <v>1944</v>
      </c>
      <c r="E281" s="86">
        <v>70369</v>
      </c>
      <c r="F281" s="86">
        <v>6170</v>
      </c>
      <c r="G281" s="86" t="s">
        <v>1040</v>
      </c>
      <c r="H281" s="86" t="s">
        <v>3746</v>
      </c>
      <c r="I281" s="86" t="s">
        <v>2480</v>
      </c>
      <c r="J281" s="86" t="s">
        <v>6564</v>
      </c>
      <c r="K281" s="86" t="s">
        <v>3166</v>
      </c>
      <c r="L281" s="86" t="s">
        <v>1</v>
      </c>
      <c r="M281" s="86" t="s">
        <v>3747</v>
      </c>
      <c r="N281" s="86" t="s">
        <v>3748</v>
      </c>
      <c r="O281" s="86" t="s">
        <v>2092</v>
      </c>
      <c r="P281" s="87">
        <v>36770</v>
      </c>
      <c r="Q281" s="87">
        <v>401768</v>
      </c>
      <c r="R281" s="86" t="s">
        <v>2416</v>
      </c>
      <c r="S281" s="86" t="s">
        <v>275</v>
      </c>
      <c r="T281" s="86">
        <v>405386</v>
      </c>
      <c r="U281" s="86">
        <v>6170</v>
      </c>
      <c r="V281" s="86" t="s">
        <v>1040</v>
      </c>
      <c r="W281" s="86" t="s">
        <v>3750</v>
      </c>
      <c r="X281" s="86" t="s">
        <v>2428</v>
      </c>
      <c r="Y281" s="86" t="s">
        <v>3747</v>
      </c>
      <c r="Z281" s="86" t="s">
        <v>6565</v>
      </c>
      <c r="AB281" s="85" t="s">
        <v>2092</v>
      </c>
      <c r="AC281" s="85" t="str">
        <f t="shared" si="24"/>
        <v>AT20</v>
      </c>
      <c r="AD281" s="85" t="str">
        <f t="shared" si="25"/>
        <v xml:space="preserve"> 205</v>
      </c>
      <c r="AE281" s="85" t="str">
        <f t="shared" si="26"/>
        <v>0 30</v>
      </c>
      <c r="AF281" s="85" t="str">
        <f t="shared" si="27"/>
        <v>33 0</v>
      </c>
      <c r="AG281" s="85" t="str">
        <f t="shared" si="28"/>
        <v xml:space="preserve">107 </v>
      </c>
      <c r="AH281" s="85" t="str">
        <f t="shared" si="29"/>
        <v xml:space="preserve">AT20  205 0 30 33 0 107 </v>
      </c>
    </row>
    <row r="282" spans="1:34" ht="15" customHeight="1" x14ac:dyDescent="0.25">
      <c r="A282" s="86">
        <v>703408</v>
      </c>
      <c r="B282" s="86" t="s">
        <v>1460</v>
      </c>
      <c r="C282" s="86" t="s">
        <v>1920</v>
      </c>
      <c r="D282" s="86" t="s">
        <v>1920</v>
      </c>
      <c r="E282" s="86">
        <v>70354</v>
      </c>
      <c r="F282" s="86">
        <v>6060</v>
      </c>
      <c r="G282" s="86" t="s">
        <v>3509</v>
      </c>
      <c r="H282" s="86" t="s">
        <v>5508</v>
      </c>
      <c r="I282" s="86" t="s">
        <v>5509</v>
      </c>
      <c r="J282" s="86" t="s">
        <v>6554</v>
      </c>
      <c r="K282" s="86" t="s">
        <v>3166</v>
      </c>
      <c r="L282" s="86" t="s">
        <v>3</v>
      </c>
      <c r="M282" s="86" t="s">
        <v>5510</v>
      </c>
      <c r="N282" s="86" t="s">
        <v>5511</v>
      </c>
      <c r="O282" s="86" t="s">
        <v>2104</v>
      </c>
      <c r="P282" s="87">
        <v>36770</v>
      </c>
      <c r="Q282" s="87">
        <v>401768</v>
      </c>
      <c r="R282" s="86" t="s">
        <v>2416</v>
      </c>
      <c r="S282" s="86" t="s">
        <v>200</v>
      </c>
      <c r="T282" s="86">
        <v>970354</v>
      </c>
      <c r="U282" s="86">
        <v>6060</v>
      </c>
      <c r="V282" s="86" t="s">
        <v>3513</v>
      </c>
      <c r="W282" s="86" t="s">
        <v>3514</v>
      </c>
      <c r="X282" s="86" t="s">
        <v>2480</v>
      </c>
      <c r="Y282" s="86" t="s">
        <v>201</v>
      </c>
      <c r="Z282" s="86" t="s">
        <v>6555</v>
      </c>
      <c r="AB282" s="85" t="s">
        <v>2104</v>
      </c>
      <c r="AC282" s="85" t="str">
        <f t="shared" si="24"/>
        <v>AT41</v>
      </c>
      <c r="AD282" s="85" t="str">
        <f t="shared" si="25"/>
        <v xml:space="preserve"> 205</v>
      </c>
      <c r="AE282" s="85" t="str">
        <f t="shared" si="26"/>
        <v>0 30</v>
      </c>
      <c r="AF282" s="85" t="str">
        <f t="shared" si="27"/>
        <v>18 0</v>
      </c>
      <c r="AG282" s="85" t="str">
        <f t="shared" si="28"/>
        <v xml:space="preserve">000 </v>
      </c>
      <c r="AH282" s="85" t="str">
        <f t="shared" si="29"/>
        <v xml:space="preserve">AT41  205 0 30 18 0 000 </v>
      </c>
    </row>
    <row r="283" spans="1:34" ht="15" customHeight="1" x14ac:dyDescent="0.25">
      <c r="A283" s="86">
        <v>703053</v>
      </c>
      <c r="B283" s="86" t="s">
        <v>125</v>
      </c>
      <c r="C283" s="86" t="s">
        <v>1922</v>
      </c>
      <c r="D283" s="86" t="s">
        <v>1922</v>
      </c>
      <c r="E283" s="86">
        <v>70309</v>
      </c>
      <c r="F283" s="86">
        <v>6122</v>
      </c>
      <c r="G283" s="86" t="s">
        <v>1043</v>
      </c>
      <c r="H283" s="86" t="s">
        <v>2849</v>
      </c>
      <c r="I283" s="86" t="s">
        <v>2580</v>
      </c>
      <c r="J283" s="86" t="s">
        <v>6359</v>
      </c>
      <c r="K283" s="86" t="s">
        <v>3166</v>
      </c>
      <c r="L283" s="86" t="s">
        <v>3</v>
      </c>
      <c r="M283" s="86" t="s">
        <v>3266</v>
      </c>
      <c r="N283" s="86" t="s">
        <v>3267</v>
      </c>
      <c r="O283" s="86" t="s">
        <v>7242</v>
      </c>
      <c r="P283" s="87">
        <v>36770</v>
      </c>
      <c r="Q283" s="87">
        <v>401768</v>
      </c>
      <c r="R283" s="86" t="s">
        <v>2416</v>
      </c>
      <c r="S283" s="86" t="s">
        <v>123</v>
      </c>
      <c r="T283" s="86">
        <v>970309</v>
      </c>
      <c r="U283" s="86">
        <v>6122</v>
      </c>
      <c r="V283" s="86" t="s">
        <v>1043</v>
      </c>
      <c r="W283" s="86" t="s">
        <v>3263</v>
      </c>
      <c r="X283" s="86" t="s">
        <v>2499</v>
      </c>
      <c r="Y283" s="86" t="s">
        <v>124</v>
      </c>
      <c r="Z283" s="86" t="s">
        <v>6360</v>
      </c>
      <c r="AB283" s="85" t="s">
        <v>7242</v>
      </c>
      <c r="AC283" s="85" t="str">
        <f t="shared" si="24"/>
        <v>AT83</v>
      </c>
      <c r="AD283" s="85" t="str">
        <f t="shared" si="25"/>
        <v xml:space="preserve"> 363</v>
      </c>
      <c r="AE283" s="85" t="str">
        <f t="shared" si="26"/>
        <v>2 20</v>
      </c>
      <c r="AF283" s="85" t="str">
        <f t="shared" si="27"/>
        <v>00 0</v>
      </c>
      <c r="AG283" s="85" t="str">
        <f t="shared" si="28"/>
        <v xml:space="preserve">722 </v>
      </c>
      <c r="AH283" s="85" t="str">
        <f t="shared" si="29"/>
        <v xml:space="preserve">AT83  363 2 20 00 0 722 </v>
      </c>
    </row>
    <row r="284" spans="1:34" ht="15" customHeight="1" x14ac:dyDescent="0.25">
      <c r="A284" s="86">
        <v>703018</v>
      </c>
      <c r="B284" s="86" t="s">
        <v>142</v>
      </c>
      <c r="C284" s="86" t="s">
        <v>1922</v>
      </c>
      <c r="D284" s="86" t="s">
        <v>1922</v>
      </c>
      <c r="E284" s="86">
        <v>70319</v>
      </c>
      <c r="F284" s="86">
        <v>6401</v>
      </c>
      <c r="G284" s="86" t="s">
        <v>1037</v>
      </c>
      <c r="H284" s="86" t="s">
        <v>3276</v>
      </c>
      <c r="I284" s="86" t="s">
        <v>2457</v>
      </c>
      <c r="J284" s="86" t="s">
        <v>6566</v>
      </c>
      <c r="K284" s="86" t="s">
        <v>3166</v>
      </c>
      <c r="L284" s="86" t="s">
        <v>3</v>
      </c>
      <c r="M284" s="86" t="s">
        <v>3277</v>
      </c>
      <c r="N284" s="86" t="s">
        <v>3278</v>
      </c>
      <c r="O284" s="86" t="s">
        <v>2059</v>
      </c>
      <c r="P284" s="87">
        <v>36770</v>
      </c>
      <c r="Q284" s="87">
        <v>401768</v>
      </c>
      <c r="R284" s="86" t="s">
        <v>2416</v>
      </c>
      <c r="S284" s="86" t="s">
        <v>143</v>
      </c>
      <c r="T284" s="86">
        <v>970319</v>
      </c>
      <c r="U284" s="86">
        <v>6401</v>
      </c>
      <c r="V284" s="86" t="s">
        <v>1037</v>
      </c>
      <c r="W284" s="86" t="s">
        <v>3280</v>
      </c>
      <c r="X284" s="86" t="s">
        <v>2499</v>
      </c>
      <c r="Y284" s="86" t="s">
        <v>5903</v>
      </c>
      <c r="Z284" s="86" t="s">
        <v>6346</v>
      </c>
      <c r="AB284" s="85" t="s">
        <v>2059</v>
      </c>
      <c r="AC284" s="85" t="str">
        <f t="shared" si="24"/>
        <v>AT36</v>
      </c>
      <c r="AD284" s="85" t="str">
        <f t="shared" si="25"/>
        <v xml:space="preserve"> 363</v>
      </c>
      <c r="AE284" s="85" t="str">
        <f t="shared" si="26"/>
        <v>3 60</v>
      </c>
      <c r="AF284" s="85" t="str">
        <f t="shared" si="27"/>
        <v>00 0</v>
      </c>
      <c r="AG284" s="85" t="str">
        <f t="shared" si="28"/>
        <v xml:space="preserve">772 </v>
      </c>
      <c r="AH284" s="85" t="str">
        <f t="shared" si="29"/>
        <v xml:space="preserve">AT36  363 3 60 00 0 772 </v>
      </c>
    </row>
    <row r="285" spans="1:34" ht="15" customHeight="1" x14ac:dyDescent="0.25">
      <c r="A285" s="86">
        <v>705024</v>
      </c>
      <c r="B285" s="86" t="s">
        <v>395</v>
      </c>
      <c r="C285" s="86" t="s">
        <v>1922</v>
      </c>
      <c r="D285" s="86" t="s">
        <v>1922</v>
      </c>
      <c r="E285" s="86">
        <v>70524</v>
      </c>
      <c r="F285" s="86">
        <v>6351</v>
      </c>
      <c r="G285" s="86" t="s">
        <v>4106</v>
      </c>
      <c r="H285" s="86" t="s">
        <v>3140</v>
      </c>
      <c r="I285" s="86" t="s">
        <v>4099</v>
      </c>
      <c r="J285" s="86" t="s">
        <v>6402</v>
      </c>
      <c r="K285" s="86" t="s">
        <v>3906</v>
      </c>
      <c r="L285" s="86" t="s">
        <v>1</v>
      </c>
      <c r="M285" s="86" t="s">
        <v>4113</v>
      </c>
      <c r="N285" s="86" t="s">
        <v>4114</v>
      </c>
      <c r="O285" s="86" t="s">
        <v>2149</v>
      </c>
      <c r="P285" s="87">
        <v>36770</v>
      </c>
      <c r="Q285" s="87">
        <v>401768</v>
      </c>
      <c r="R285" s="86" t="s">
        <v>2416</v>
      </c>
      <c r="S285" s="86" t="s">
        <v>1803</v>
      </c>
      <c r="T285" s="86">
        <v>401239</v>
      </c>
      <c r="U285" s="86">
        <v>6352</v>
      </c>
      <c r="V285" s="86" t="s">
        <v>1095</v>
      </c>
      <c r="W285" s="86" t="s">
        <v>3140</v>
      </c>
      <c r="X285" s="86" t="s">
        <v>2492</v>
      </c>
      <c r="Y285" s="86" t="s">
        <v>3769</v>
      </c>
      <c r="Z285" s="86" t="s">
        <v>6335</v>
      </c>
      <c r="AB285" s="85" t="s">
        <v>2149</v>
      </c>
      <c r="AC285" s="85" t="str">
        <f t="shared" si="24"/>
        <v>AT68</v>
      </c>
      <c r="AD285" s="85" t="str">
        <f t="shared" si="25"/>
        <v xml:space="preserve"> 205</v>
      </c>
      <c r="AE285" s="85" t="str">
        <f t="shared" si="26"/>
        <v>0 60</v>
      </c>
      <c r="AF285" s="85" t="str">
        <f t="shared" si="27"/>
        <v>04 0</v>
      </c>
      <c r="AG285" s="85" t="str">
        <f t="shared" si="28"/>
        <v xml:space="preserve">000 </v>
      </c>
      <c r="AH285" s="85" t="str">
        <f t="shared" si="29"/>
        <v xml:space="preserve">AT68  205 0 60 04 0 000 </v>
      </c>
    </row>
    <row r="286" spans="1:34" ht="15" customHeight="1" x14ac:dyDescent="0.25">
      <c r="A286" s="86">
        <v>706011</v>
      </c>
      <c r="B286" s="86" t="s">
        <v>7265</v>
      </c>
      <c r="C286" s="86" t="s">
        <v>1922</v>
      </c>
      <c r="D286" s="86" t="s">
        <v>1922</v>
      </c>
      <c r="E286" s="86">
        <v>70630</v>
      </c>
      <c r="F286" s="86">
        <v>6511</v>
      </c>
      <c r="G286" s="86" t="s">
        <v>1109</v>
      </c>
      <c r="H286" s="86" t="s">
        <v>3088</v>
      </c>
      <c r="I286" s="86" t="s">
        <v>5963</v>
      </c>
      <c r="J286" s="86" t="s">
        <v>6567</v>
      </c>
      <c r="K286" s="86" t="s">
        <v>4183</v>
      </c>
      <c r="L286" s="86" t="s">
        <v>3</v>
      </c>
      <c r="M286" s="86" t="s">
        <v>5964</v>
      </c>
      <c r="N286" s="86"/>
      <c r="O286" s="86" t="s">
        <v>5936</v>
      </c>
      <c r="P286" s="87">
        <v>44816</v>
      </c>
      <c r="Q286" s="87">
        <v>401768</v>
      </c>
      <c r="R286" s="86" t="s">
        <v>2416</v>
      </c>
      <c r="S286" s="86" t="s">
        <v>1963</v>
      </c>
      <c r="T286" s="86">
        <v>970630</v>
      </c>
      <c r="U286" s="86">
        <v>6511</v>
      </c>
      <c r="V286" s="86" t="s">
        <v>1109</v>
      </c>
      <c r="W286" s="86" t="s">
        <v>3088</v>
      </c>
      <c r="X286" s="86" t="s">
        <v>4467</v>
      </c>
      <c r="Y286" s="86" t="s">
        <v>511</v>
      </c>
      <c r="Z286" s="86" t="s">
        <v>6568</v>
      </c>
      <c r="AB286" s="85" t="s">
        <v>5936</v>
      </c>
      <c r="AC286" s="85" t="str">
        <f t="shared" si="24"/>
        <v>AT63</v>
      </c>
      <c r="AD286" s="85" t="str">
        <f t="shared" si="25"/>
        <v xml:space="preserve"> 369</v>
      </c>
      <c r="AE286" s="85" t="str">
        <f t="shared" si="26"/>
        <v>9 00</v>
      </c>
      <c r="AF286" s="85" t="str">
        <f t="shared" si="27"/>
        <v>00 0</v>
      </c>
      <c r="AG286" s="85" t="str">
        <f t="shared" si="28"/>
        <v xml:space="preserve">552 </v>
      </c>
      <c r="AH286" s="85" t="str">
        <f t="shared" si="29"/>
        <v xml:space="preserve">AT63  369 9 00 00 0 552 </v>
      </c>
    </row>
    <row r="287" spans="1:34" ht="15" customHeight="1" x14ac:dyDescent="0.25">
      <c r="A287" s="86">
        <v>709028</v>
      </c>
      <c r="B287" s="86" t="s">
        <v>668</v>
      </c>
      <c r="C287" s="86" t="s">
        <v>1922</v>
      </c>
      <c r="D287" s="86" t="s">
        <v>1922</v>
      </c>
      <c r="E287" s="86">
        <v>70905</v>
      </c>
      <c r="F287" s="86">
        <v>6220</v>
      </c>
      <c r="G287" s="86" t="s">
        <v>4833</v>
      </c>
      <c r="H287" s="86" t="s">
        <v>4834</v>
      </c>
      <c r="I287" s="86" t="s">
        <v>5422</v>
      </c>
      <c r="J287" s="86" t="s">
        <v>6529</v>
      </c>
      <c r="K287" s="86" t="s">
        <v>4808</v>
      </c>
      <c r="L287" s="86" t="s">
        <v>3</v>
      </c>
      <c r="M287" s="86" t="s">
        <v>5425</v>
      </c>
      <c r="N287" s="86" t="s">
        <v>5426</v>
      </c>
      <c r="O287" s="86" t="s">
        <v>5955</v>
      </c>
      <c r="P287" s="87">
        <v>36770</v>
      </c>
      <c r="Q287" s="87">
        <v>401768</v>
      </c>
      <c r="R287" s="86" t="s">
        <v>2416</v>
      </c>
      <c r="S287" s="86" t="s">
        <v>889</v>
      </c>
      <c r="T287" s="86">
        <v>970905</v>
      </c>
      <c r="U287" s="86">
        <v>6220</v>
      </c>
      <c r="V287" s="86" t="s">
        <v>5956</v>
      </c>
      <c r="W287" s="86" t="s">
        <v>4834</v>
      </c>
      <c r="X287" s="86" t="s">
        <v>2881</v>
      </c>
      <c r="Y287" s="86" t="s">
        <v>890</v>
      </c>
      <c r="Z287" s="86" t="s">
        <v>6530</v>
      </c>
      <c r="AB287" s="85" t="s">
        <v>5955</v>
      </c>
      <c r="AC287" s="85" t="str">
        <f t="shared" si="24"/>
        <v>AT70</v>
      </c>
      <c r="AD287" s="85" t="str">
        <f t="shared" si="25"/>
        <v xml:space="preserve"> 363</v>
      </c>
      <c r="AE287" s="85" t="str">
        <f t="shared" si="26"/>
        <v>2 20</v>
      </c>
      <c r="AF287" s="85" t="str">
        <f t="shared" si="27"/>
        <v>00 0</v>
      </c>
      <c r="AG287" s="85" t="str">
        <f t="shared" si="28"/>
        <v xml:space="preserve">502 </v>
      </c>
      <c r="AH287" s="85" t="str">
        <f t="shared" si="29"/>
        <v xml:space="preserve">AT70  363 2 20 00 0 502 </v>
      </c>
    </row>
    <row r="288" spans="1:34" ht="15" customHeight="1" x14ac:dyDescent="0.25">
      <c r="A288" s="86">
        <v>709039</v>
      </c>
      <c r="B288" s="86" t="s">
        <v>1609</v>
      </c>
      <c r="C288" s="86" t="s">
        <v>1922</v>
      </c>
      <c r="D288" s="86" t="s">
        <v>1922</v>
      </c>
      <c r="E288" s="86">
        <v>70907</v>
      </c>
      <c r="F288" s="86">
        <v>6212</v>
      </c>
      <c r="G288" s="86" t="s">
        <v>4871</v>
      </c>
      <c r="H288" s="86" t="s">
        <v>2849</v>
      </c>
      <c r="I288" s="86" t="s">
        <v>2488</v>
      </c>
      <c r="J288" s="86" t="s">
        <v>6444</v>
      </c>
      <c r="K288" s="86" t="s">
        <v>4808</v>
      </c>
      <c r="L288" s="86" t="s">
        <v>3</v>
      </c>
      <c r="M288" s="86" t="s">
        <v>4879</v>
      </c>
      <c r="N288" s="86" t="s">
        <v>4880</v>
      </c>
      <c r="O288" s="86" t="s">
        <v>2363</v>
      </c>
      <c r="P288" s="87">
        <v>36770</v>
      </c>
      <c r="Q288" s="87">
        <v>401768</v>
      </c>
      <c r="R288" s="86" t="s">
        <v>2416</v>
      </c>
      <c r="S288" s="86" t="s">
        <v>909</v>
      </c>
      <c r="T288" s="86">
        <v>970907</v>
      </c>
      <c r="U288" s="86">
        <v>6212</v>
      </c>
      <c r="V288" s="86" t="s">
        <v>6088</v>
      </c>
      <c r="W288" s="86" t="s">
        <v>2849</v>
      </c>
      <c r="X288" s="86" t="s">
        <v>2488</v>
      </c>
      <c r="Y288" s="86" t="s">
        <v>910</v>
      </c>
      <c r="Z288" s="86" t="s">
        <v>7134</v>
      </c>
      <c r="AB288" s="85" t="s">
        <v>2363</v>
      </c>
      <c r="AC288" s="85" t="str">
        <f t="shared" si="24"/>
        <v>AT86</v>
      </c>
      <c r="AD288" s="85" t="str">
        <f t="shared" si="25"/>
        <v xml:space="preserve"> 362</v>
      </c>
      <c r="AE288" s="85" t="str">
        <f t="shared" si="26"/>
        <v>1 80</v>
      </c>
      <c r="AF288" s="85" t="str">
        <f t="shared" si="27"/>
        <v>00 0</v>
      </c>
      <c r="AG288" s="85" t="str">
        <f t="shared" si="28"/>
        <v xml:space="preserve">002 </v>
      </c>
      <c r="AH288" s="85" t="str">
        <f t="shared" si="29"/>
        <v xml:space="preserve">AT86  362 1 80 00 0 002 </v>
      </c>
    </row>
    <row r="289" spans="1:34" ht="15" customHeight="1" x14ac:dyDescent="0.25">
      <c r="A289" s="86">
        <v>705337</v>
      </c>
      <c r="B289" s="86" t="s">
        <v>317</v>
      </c>
      <c r="C289" s="86" t="s">
        <v>1919</v>
      </c>
      <c r="D289" s="86" t="s">
        <v>1919</v>
      </c>
      <c r="E289" s="86">
        <v>70501</v>
      </c>
      <c r="F289" s="86">
        <v>6236</v>
      </c>
      <c r="G289" s="86" t="s">
        <v>1105</v>
      </c>
      <c r="H289" s="86" t="s">
        <v>1105</v>
      </c>
      <c r="I289" s="86" t="s">
        <v>3930</v>
      </c>
      <c r="J289" s="86" t="s">
        <v>6569</v>
      </c>
      <c r="K289" s="86" t="s">
        <v>3906</v>
      </c>
      <c r="L289" s="86" t="s">
        <v>3</v>
      </c>
      <c r="M289" s="86" t="s">
        <v>3931</v>
      </c>
      <c r="N289" s="86" t="s">
        <v>3932</v>
      </c>
      <c r="O289" s="86" t="s">
        <v>2225</v>
      </c>
      <c r="P289" s="87">
        <v>36770</v>
      </c>
      <c r="Q289" s="87">
        <v>401768</v>
      </c>
      <c r="R289" s="86" t="s">
        <v>2416</v>
      </c>
      <c r="S289" s="86" t="s">
        <v>336</v>
      </c>
      <c r="T289" s="86">
        <v>970501</v>
      </c>
      <c r="U289" s="86">
        <v>6236</v>
      </c>
      <c r="V289" s="86" t="s">
        <v>1105</v>
      </c>
      <c r="W289" s="86" t="s">
        <v>1105</v>
      </c>
      <c r="X289" s="86" t="s">
        <v>3910</v>
      </c>
      <c r="Y289" s="86" t="s">
        <v>337</v>
      </c>
      <c r="Z289" s="86" t="s">
        <v>6570</v>
      </c>
      <c r="AB289" s="85" t="s">
        <v>2225</v>
      </c>
      <c r="AC289" s="85" t="str">
        <f t="shared" si="24"/>
        <v>AT08</v>
      </c>
      <c r="AD289" s="85" t="str">
        <f t="shared" si="25"/>
        <v xml:space="preserve"> 362</v>
      </c>
      <c r="AE289" s="85" t="str">
        <f t="shared" si="26"/>
        <v>0 30</v>
      </c>
      <c r="AF289" s="85" t="str">
        <f t="shared" si="27"/>
        <v>00 0</v>
      </c>
      <c r="AG289" s="85" t="str">
        <f t="shared" si="28"/>
        <v xml:space="preserve">002 </v>
      </c>
      <c r="AH289" s="85" t="str">
        <f t="shared" si="29"/>
        <v xml:space="preserve">AT08  362 0 30 00 0 002 </v>
      </c>
    </row>
    <row r="290" spans="1:34" ht="15" customHeight="1" x14ac:dyDescent="0.25">
      <c r="A290" s="86">
        <v>705277</v>
      </c>
      <c r="B290" s="86" t="s">
        <v>4222</v>
      </c>
      <c r="C290" s="86" t="s">
        <v>2708</v>
      </c>
      <c r="D290" s="86" t="s">
        <v>2708</v>
      </c>
      <c r="E290" s="86">
        <v>70530</v>
      </c>
      <c r="F290" s="86">
        <v>6311</v>
      </c>
      <c r="G290" s="86" t="s">
        <v>4209</v>
      </c>
      <c r="H290" s="86" t="s">
        <v>4223</v>
      </c>
      <c r="I290" s="86" t="s">
        <v>4224</v>
      </c>
      <c r="J290" s="86" t="s">
        <v>6571</v>
      </c>
      <c r="K290" s="86" t="s">
        <v>3906</v>
      </c>
      <c r="L290" s="86" t="s">
        <v>1</v>
      </c>
      <c r="M290" s="86" t="s">
        <v>4225</v>
      </c>
      <c r="N290" s="86" t="s">
        <v>4226</v>
      </c>
      <c r="O290" s="86" t="s">
        <v>5749</v>
      </c>
      <c r="P290" s="87">
        <v>36770</v>
      </c>
      <c r="Q290" s="87">
        <v>44056</v>
      </c>
      <c r="R290" s="86" t="s">
        <v>2592</v>
      </c>
      <c r="S290" s="86" t="s">
        <v>4228</v>
      </c>
      <c r="T290" s="86"/>
      <c r="U290" s="86"/>
      <c r="V290" s="86"/>
      <c r="W290" s="86"/>
      <c r="X290" s="86"/>
      <c r="Y290" s="107"/>
      <c r="Z290" s="86" t="s">
        <v>6264</v>
      </c>
      <c r="AB290" s="85" t="s">
        <v>5749</v>
      </c>
      <c r="AC290" s="85" t="str">
        <f t="shared" si="24"/>
        <v>AT72</v>
      </c>
      <c r="AD290" s="85" t="str">
        <f t="shared" si="25"/>
        <v xml:space="preserve"> 363</v>
      </c>
      <c r="AE290" s="85" t="str">
        <f t="shared" si="26"/>
        <v>5 70</v>
      </c>
      <c r="AF290" s="85" t="str">
        <f t="shared" si="27"/>
        <v>00 0</v>
      </c>
      <c r="AG290" s="85" t="str">
        <f t="shared" si="28"/>
        <v xml:space="preserve">004 </v>
      </c>
      <c r="AH290" s="85" t="str">
        <f t="shared" si="29"/>
        <v xml:space="preserve">AT72  363 5 70 00 0 004 </v>
      </c>
    </row>
    <row r="291" spans="1:34" ht="15" customHeight="1" x14ac:dyDescent="0.25">
      <c r="A291" s="86">
        <v>709237</v>
      </c>
      <c r="B291" s="86" t="s">
        <v>705</v>
      </c>
      <c r="C291" s="86" t="s">
        <v>1922</v>
      </c>
      <c r="D291" s="86" t="s">
        <v>1922</v>
      </c>
      <c r="E291" s="86">
        <v>70936</v>
      </c>
      <c r="F291" s="86">
        <v>6134</v>
      </c>
      <c r="G291" s="86" t="s">
        <v>1180</v>
      </c>
      <c r="H291" s="86" t="s">
        <v>5136</v>
      </c>
      <c r="I291" s="86" t="s">
        <v>2617</v>
      </c>
      <c r="J291" s="86" t="s">
        <v>6435</v>
      </c>
      <c r="K291" s="86" t="s">
        <v>4808</v>
      </c>
      <c r="L291" s="86" t="s">
        <v>3</v>
      </c>
      <c r="M291" s="86" t="s">
        <v>5141</v>
      </c>
      <c r="N291" s="86" t="s">
        <v>5142</v>
      </c>
      <c r="O291" s="86" t="s">
        <v>2327</v>
      </c>
      <c r="P291" s="87">
        <v>36770</v>
      </c>
      <c r="Q291" s="87">
        <v>401768</v>
      </c>
      <c r="R291" s="86" t="s">
        <v>2416</v>
      </c>
      <c r="S291" s="86" t="s">
        <v>706</v>
      </c>
      <c r="T291" s="86">
        <v>970936</v>
      </c>
      <c r="U291" s="86">
        <v>6134</v>
      </c>
      <c r="V291" s="86" t="s">
        <v>1180</v>
      </c>
      <c r="W291" s="86" t="s">
        <v>3140</v>
      </c>
      <c r="X291" s="86" t="s">
        <v>4405</v>
      </c>
      <c r="Y291" s="86" t="s">
        <v>704</v>
      </c>
      <c r="Z291" s="86" t="s">
        <v>6436</v>
      </c>
      <c r="AB291" s="85" t="s">
        <v>2327</v>
      </c>
      <c r="AC291" s="85" t="str">
        <f t="shared" si="24"/>
        <v>AT02</v>
      </c>
      <c r="AD291" s="85" t="str">
        <f t="shared" si="25"/>
        <v xml:space="preserve"> 363</v>
      </c>
      <c r="AE291" s="85" t="str">
        <f t="shared" si="26"/>
        <v>2 20</v>
      </c>
      <c r="AF291" s="85" t="str">
        <f t="shared" si="27"/>
        <v>00 0</v>
      </c>
      <c r="AG291" s="85" t="str">
        <f t="shared" si="28"/>
        <v xml:space="preserve">302 </v>
      </c>
      <c r="AH291" s="85" t="str">
        <f t="shared" si="29"/>
        <v xml:space="preserve">AT02  363 2 20 00 0 302 </v>
      </c>
    </row>
    <row r="292" spans="1:34" ht="15" customHeight="1" x14ac:dyDescent="0.25">
      <c r="A292" s="86">
        <v>709307</v>
      </c>
      <c r="B292" s="86" t="s">
        <v>805</v>
      </c>
      <c r="C292" s="86" t="s">
        <v>1919</v>
      </c>
      <c r="D292" s="86" t="s">
        <v>1919</v>
      </c>
      <c r="E292" s="86">
        <v>70937</v>
      </c>
      <c r="F292" s="86">
        <v>6116</v>
      </c>
      <c r="G292" s="86" t="s">
        <v>1200</v>
      </c>
      <c r="H292" s="86" t="s">
        <v>3850</v>
      </c>
      <c r="I292" s="86" t="s">
        <v>2480</v>
      </c>
      <c r="J292" s="86" t="s">
        <v>6572</v>
      </c>
      <c r="K292" s="86" t="s">
        <v>4808</v>
      </c>
      <c r="L292" s="86" t="s">
        <v>3</v>
      </c>
      <c r="M292" s="86" t="s">
        <v>5113</v>
      </c>
      <c r="N292" s="86" t="s">
        <v>5965</v>
      </c>
      <c r="O292" s="86" t="s">
        <v>5966</v>
      </c>
      <c r="P292" s="87">
        <v>44805</v>
      </c>
      <c r="Q292" s="87">
        <v>401768</v>
      </c>
      <c r="R292" s="86" t="s">
        <v>2416</v>
      </c>
      <c r="S292" s="86" t="s">
        <v>5967</v>
      </c>
      <c r="T292" s="86">
        <v>941285</v>
      </c>
      <c r="U292" s="86">
        <v>6114</v>
      </c>
      <c r="V292" s="86" t="s">
        <v>1071</v>
      </c>
      <c r="W292" s="86" t="s">
        <v>3290</v>
      </c>
      <c r="X292" s="86" t="s">
        <v>2499</v>
      </c>
      <c r="Y292" s="86" t="s">
        <v>5968</v>
      </c>
      <c r="Z292" s="86" t="s">
        <v>6574</v>
      </c>
      <c r="AB292" s="85" t="s">
        <v>5966</v>
      </c>
      <c r="AC292" s="85" t="str">
        <f t="shared" si="24"/>
        <v>AT85</v>
      </c>
      <c r="AD292" s="85" t="str">
        <f t="shared" si="25"/>
        <v xml:space="preserve"> 205</v>
      </c>
      <c r="AE292" s="85" t="str">
        <f t="shared" si="26"/>
        <v>1 00</v>
      </c>
      <c r="AF292" s="85" t="str">
        <f t="shared" si="27"/>
        <v>00 0</v>
      </c>
      <c r="AG292" s="85" t="str">
        <f t="shared" si="28"/>
        <v xml:space="preserve">000 </v>
      </c>
      <c r="AH292" s="85" t="str">
        <f t="shared" si="29"/>
        <v xml:space="preserve">AT85  205 1 00 00 0 000 </v>
      </c>
    </row>
    <row r="293" spans="1:34" ht="15" customHeight="1" x14ac:dyDescent="0.25">
      <c r="A293" s="86">
        <v>704157</v>
      </c>
      <c r="B293" s="86" t="s">
        <v>5391</v>
      </c>
      <c r="C293" s="86" t="s">
        <v>2708</v>
      </c>
      <c r="D293" s="86" t="s">
        <v>2708</v>
      </c>
      <c r="E293" s="86">
        <v>70414</v>
      </c>
      <c r="F293" s="86">
        <v>6370</v>
      </c>
      <c r="G293" s="86" t="s">
        <v>3849</v>
      </c>
      <c r="H293" s="86" t="s">
        <v>3850</v>
      </c>
      <c r="I293" s="86" t="s">
        <v>2470</v>
      </c>
      <c r="J293" s="86" t="s">
        <v>6575</v>
      </c>
      <c r="K293" s="86" t="s">
        <v>3735</v>
      </c>
      <c r="L293" s="86" t="s">
        <v>1</v>
      </c>
      <c r="M293" s="86" t="s">
        <v>5392</v>
      </c>
      <c r="N293" s="86" t="s">
        <v>5393</v>
      </c>
      <c r="O293" s="86" t="s">
        <v>5739</v>
      </c>
      <c r="P293" s="87">
        <v>36770</v>
      </c>
      <c r="Q293" s="87">
        <v>44075</v>
      </c>
      <c r="R293" s="86" t="s">
        <v>2592</v>
      </c>
      <c r="S293" s="86" t="s">
        <v>5394</v>
      </c>
      <c r="T293" s="86"/>
      <c r="U293" s="86"/>
      <c r="V293" s="86"/>
      <c r="W293" s="86"/>
      <c r="X293" s="86"/>
      <c r="Y293" s="107"/>
      <c r="Z293" s="86" t="s">
        <v>6264</v>
      </c>
      <c r="AB293" s="85" t="s">
        <v>5739</v>
      </c>
      <c r="AC293" s="85" t="str">
        <f t="shared" si="24"/>
        <v xml:space="preserve">    </v>
      </c>
      <c r="AD293" s="85" t="str">
        <f t="shared" si="25"/>
        <v/>
      </c>
      <c r="AE293" s="85" t="str">
        <f t="shared" si="26"/>
        <v/>
      </c>
      <c r="AF293" s="85" t="str">
        <f t="shared" si="27"/>
        <v/>
      </c>
      <c r="AG293" s="85" t="str">
        <f t="shared" si="28"/>
        <v/>
      </c>
      <c r="AH293" s="85" t="str">
        <f t="shared" si="29"/>
        <v xml:space="preserve">        </v>
      </c>
    </row>
    <row r="294" spans="1:34" ht="15" customHeight="1" x14ac:dyDescent="0.25">
      <c r="A294" s="86">
        <v>701029</v>
      </c>
      <c r="B294" s="86" t="s">
        <v>1681</v>
      </c>
      <c r="C294" s="86" t="s">
        <v>1919</v>
      </c>
      <c r="D294" s="86" t="s">
        <v>1919</v>
      </c>
      <c r="E294" s="86">
        <v>70101</v>
      </c>
      <c r="F294" s="86">
        <v>6020</v>
      </c>
      <c r="G294" s="86" t="s">
        <v>2512</v>
      </c>
      <c r="H294" s="86" t="s">
        <v>2551</v>
      </c>
      <c r="I294" s="86" t="s">
        <v>2428</v>
      </c>
      <c r="J294" s="86" t="s">
        <v>6576</v>
      </c>
      <c r="K294" s="86" t="s">
        <v>2412</v>
      </c>
      <c r="L294" s="86" t="s">
        <v>1</v>
      </c>
      <c r="M294" s="86" t="s">
        <v>2552</v>
      </c>
      <c r="N294" s="86" t="s">
        <v>2553</v>
      </c>
      <c r="O294" s="86" t="s">
        <v>1983</v>
      </c>
      <c r="P294" s="87">
        <v>36770</v>
      </c>
      <c r="Q294" s="87">
        <v>401768</v>
      </c>
      <c r="R294" s="86" t="s">
        <v>2416</v>
      </c>
      <c r="S294" s="86" t="s">
        <v>1752</v>
      </c>
      <c r="T294" s="86">
        <v>405490</v>
      </c>
      <c r="U294" s="86">
        <v>6020</v>
      </c>
      <c r="V294" s="86" t="s">
        <v>2512</v>
      </c>
      <c r="W294" s="86" t="s">
        <v>2551</v>
      </c>
      <c r="X294" s="86" t="s">
        <v>2428</v>
      </c>
      <c r="Y294" s="86" t="s">
        <v>1857</v>
      </c>
      <c r="Z294" s="86" t="s">
        <v>6576</v>
      </c>
      <c r="AB294" s="85" t="s">
        <v>1983</v>
      </c>
      <c r="AC294" s="85" t="str">
        <f t="shared" si="24"/>
        <v>AT21</v>
      </c>
      <c r="AD294" s="85" t="str">
        <f t="shared" si="25"/>
        <v xml:space="preserve"> 363</v>
      </c>
      <c r="AE294" s="85" t="str">
        <f t="shared" si="26"/>
        <v>1 00</v>
      </c>
      <c r="AF294" s="85" t="str">
        <f t="shared" si="27"/>
        <v>00 0</v>
      </c>
      <c r="AG294" s="85" t="str">
        <f t="shared" si="28"/>
        <v xml:space="preserve">021 </v>
      </c>
      <c r="AH294" s="85" t="str">
        <f t="shared" si="29"/>
        <v xml:space="preserve">AT21  363 1 00 00 0 021 </v>
      </c>
    </row>
    <row r="295" spans="1:34" ht="15" customHeight="1" x14ac:dyDescent="0.25">
      <c r="A295" s="86">
        <v>702002</v>
      </c>
      <c r="B295" s="86" t="s">
        <v>948</v>
      </c>
      <c r="C295" s="86" t="s">
        <v>1922</v>
      </c>
      <c r="D295" s="86" t="s">
        <v>1922</v>
      </c>
      <c r="E295" s="86">
        <v>70203</v>
      </c>
      <c r="F295" s="86">
        <v>6460</v>
      </c>
      <c r="G295" s="86" t="s">
        <v>1011</v>
      </c>
      <c r="H295" s="86" t="s">
        <v>2948</v>
      </c>
      <c r="I295" s="86" t="s">
        <v>2949</v>
      </c>
      <c r="J295" s="86" t="s">
        <v>6577</v>
      </c>
      <c r="K295" s="86" t="s">
        <v>2844</v>
      </c>
      <c r="L295" s="86" t="s">
        <v>1</v>
      </c>
      <c r="M295" s="86" t="s">
        <v>2950</v>
      </c>
      <c r="N295" s="86" t="s">
        <v>2951</v>
      </c>
      <c r="O295" s="86" t="s">
        <v>7229</v>
      </c>
      <c r="P295" s="87">
        <v>36770</v>
      </c>
      <c r="Q295" s="87">
        <v>401768</v>
      </c>
      <c r="R295" s="86" t="s">
        <v>2416</v>
      </c>
      <c r="S295" s="86" t="s">
        <v>5879</v>
      </c>
      <c r="T295" s="86">
        <v>404869</v>
      </c>
      <c r="U295" s="86">
        <v>6460</v>
      </c>
      <c r="V295" s="86" t="s">
        <v>1011</v>
      </c>
      <c r="W295" s="86" t="s">
        <v>2953</v>
      </c>
      <c r="X295" s="86" t="s">
        <v>2954</v>
      </c>
      <c r="Y295" s="86" t="s">
        <v>54</v>
      </c>
      <c r="Z295" s="86" t="s">
        <v>6245</v>
      </c>
      <c r="AB295" s="85" t="s">
        <v>7229</v>
      </c>
      <c r="AC295" s="85" t="str">
        <f t="shared" si="24"/>
        <v>AT76</v>
      </c>
      <c r="AD295" s="85" t="str">
        <f t="shared" si="25"/>
        <v xml:space="preserve"> 369</v>
      </c>
      <c r="AE295" s="85" t="str">
        <f t="shared" si="26"/>
        <v>9 00</v>
      </c>
      <c r="AF295" s="85" t="str">
        <f t="shared" si="27"/>
        <v>00 0</v>
      </c>
      <c r="AG295" s="85" t="str">
        <f t="shared" si="28"/>
        <v xml:space="preserve">633 </v>
      </c>
      <c r="AH295" s="85" t="str">
        <f t="shared" si="29"/>
        <v xml:space="preserve">AT76  369 9 00 00 0 633 </v>
      </c>
    </row>
    <row r="296" spans="1:34" ht="15" customHeight="1" x14ac:dyDescent="0.25">
      <c r="A296" s="86">
        <v>703039</v>
      </c>
      <c r="B296" s="86" t="s">
        <v>1890</v>
      </c>
      <c r="C296" s="86" t="s">
        <v>1919</v>
      </c>
      <c r="D296" s="86" t="s">
        <v>1919</v>
      </c>
      <c r="E296" s="86">
        <v>70344</v>
      </c>
      <c r="F296" s="86">
        <v>6103</v>
      </c>
      <c r="G296" s="86" t="s">
        <v>3441</v>
      </c>
      <c r="H296" s="86" t="s">
        <v>3186</v>
      </c>
      <c r="I296" s="86" t="s">
        <v>2425</v>
      </c>
      <c r="J296" s="86" t="s">
        <v>6578</v>
      </c>
      <c r="K296" s="86" t="s">
        <v>3166</v>
      </c>
      <c r="L296" s="86" t="s">
        <v>3</v>
      </c>
      <c r="M296" s="86" t="s">
        <v>3442</v>
      </c>
      <c r="N296" s="86" t="s">
        <v>3443</v>
      </c>
      <c r="O296" s="86" t="s">
        <v>2067</v>
      </c>
      <c r="P296" s="87">
        <v>36770</v>
      </c>
      <c r="Q296" s="87">
        <v>401768</v>
      </c>
      <c r="R296" s="86" t="s">
        <v>2416</v>
      </c>
      <c r="S296" s="86" t="s">
        <v>173</v>
      </c>
      <c r="T296" s="86">
        <v>970344</v>
      </c>
      <c r="U296" s="86">
        <v>6103</v>
      </c>
      <c r="V296" s="86" t="s">
        <v>3441</v>
      </c>
      <c r="W296" s="86" t="s">
        <v>3186</v>
      </c>
      <c r="X296" s="86" t="s">
        <v>2565</v>
      </c>
      <c r="Y296" s="86" t="s">
        <v>1421</v>
      </c>
      <c r="Z296" s="86" t="s">
        <v>7266</v>
      </c>
      <c r="AB296" s="85" t="s">
        <v>2067</v>
      </c>
      <c r="AC296" s="85" t="str">
        <f t="shared" si="24"/>
        <v>AT76</v>
      </c>
      <c r="AD296" s="85" t="str">
        <f t="shared" si="25"/>
        <v xml:space="preserve"> 363</v>
      </c>
      <c r="AE296" s="85" t="str">
        <f t="shared" si="26"/>
        <v>1 40</v>
      </c>
      <c r="AF296" s="85" t="str">
        <f t="shared" si="27"/>
        <v>00 0</v>
      </c>
      <c r="AG296" s="85" t="str">
        <f t="shared" si="28"/>
        <v xml:space="preserve">226 </v>
      </c>
      <c r="AH296" s="85" t="str">
        <f t="shared" si="29"/>
        <v xml:space="preserve">AT76  363 1 40 00 0 226 </v>
      </c>
    </row>
    <row r="297" spans="1:34" ht="15" customHeight="1" x14ac:dyDescent="0.25">
      <c r="A297" s="86">
        <v>709088</v>
      </c>
      <c r="B297" s="86" t="s">
        <v>1505</v>
      </c>
      <c r="C297" s="86" t="s">
        <v>1919</v>
      </c>
      <c r="D297" s="86" t="s">
        <v>1919</v>
      </c>
      <c r="E297" s="86">
        <v>70926</v>
      </c>
      <c r="F297" s="86">
        <v>6130</v>
      </c>
      <c r="G297" s="86" t="s">
        <v>1189</v>
      </c>
      <c r="H297" s="86" t="s">
        <v>4004</v>
      </c>
      <c r="I297" s="86" t="s">
        <v>4998</v>
      </c>
      <c r="J297" s="86" t="s">
        <v>6579</v>
      </c>
      <c r="K297" s="86" t="s">
        <v>4808</v>
      </c>
      <c r="L297" s="86" t="s">
        <v>1</v>
      </c>
      <c r="M297" s="86" t="s">
        <v>5524</v>
      </c>
      <c r="N297" s="86" t="s">
        <v>5522</v>
      </c>
      <c r="O297" s="86" t="s">
        <v>2355</v>
      </c>
      <c r="P297" s="87">
        <v>36770</v>
      </c>
      <c r="Q297" s="87">
        <v>401768</v>
      </c>
      <c r="R297" s="86" t="s">
        <v>2416</v>
      </c>
      <c r="S297" s="86" t="s">
        <v>710</v>
      </c>
      <c r="T297" s="86">
        <v>400508</v>
      </c>
      <c r="U297" s="86">
        <v>6130</v>
      </c>
      <c r="V297" s="86" t="s">
        <v>1189</v>
      </c>
      <c r="W297" s="86" t="s">
        <v>5036</v>
      </c>
      <c r="X297" s="86" t="s">
        <v>2580</v>
      </c>
      <c r="Y297" s="86" t="s">
        <v>711</v>
      </c>
      <c r="Z297" s="86" t="s">
        <v>6440</v>
      </c>
      <c r="AB297" s="85" t="s">
        <v>2355</v>
      </c>
      <c r="AC297" s="85" t="str">
        <f t="shared" si="24"/>
        <v>AT19</v>
      </c>
      <c r="AD297" s="85" t="str">
        <f t="shared" si="25"/>
        <v xml:space="preserve"> 205</v>
      </c>
      <c r="AE297" s="85" t="str">
        <f t="shared" si="26"/>
        <v>1 00</v>
      </c>
      <c r="AF297" s="85" t="str">
        <f t="shared" si="27"/>
        <v>08 0</v>
      </c>
      <c r="AG297" s="85" t="str">
        <f t="shared" si="28"/>
        <v xml:space="preserve">030 </v>
      </c>
      <c r="AH297" s="85" t="str">
        <f t="shared" si="29"/>
        <v xml:space="preserve">AT19  205 1 00 08 0 030 </v>
      </c>
    </row>
    <row r="298" spans="1:34" ht="15" customHeight="1" x14ac:dyDescent="0.25">
      <c r="A298" s="86">
        <v>709089</v>
      </c>
      <c r="B298" s="86" t="s">
        <v>1555</v>
      </c>
      <c r="C298" s="86" t="s">
        <v>1920</v>
      </c>
      <c r="D298" s="86" t="s">
        <v>1920</v>
      </c>
      <c r="E298" s="86">
        <v>70926</v>
      </c>
      <c r="F298" s="86">
        <v>6130</v>
      </c>
      <c r="G298" s="86" t="s">
        <v>1189</v>
      </c>
      <c r="H298" s="86" t="s">
        <v>4004</v>
      </c>
      <c r="I298" s="86" t="s">
        <v>4998</v>
      </c>
      <c r="J298" s="86" t="s">
        <v>6579</v>
      </c>
      <c r="K298" s="86" t="s">
        <v>4808</v>
      </c>
      <c r="L298" s="86" t="s">
        <v>1</v>
      </c>
      <c r="M298" s="86" t="s">
        <v>5521</v>
      </c>
      <c r="N298" s="86" t="s">
        <v>5522</v>
      </c>
      <c r="O298" s="86" t="s">
        <v>2355</v>
      </c>
      <c r="P298" s="87">
        <v>36770</v>
      </c>
      <c r="Q298" s="87">
        <v>401768</v>
      </c>
      <c r="R298" s="86" t="s">
        <v>2416</v>
      </c>
      <c r="S298" s="86" t="s">
        <v>710</v>
      </c>
      <c r="T298" s="86">
        <v>400508</v>
      </c>
      <c r="U298" s="86">
        <v>6130</v>
      </c>
      <c r="V298" s="86" t="s">
        <v>1189</v>
      </c>
      <c r="W298" s="86" t="s">
        <v>5036</v>
      </c>
      <c r="X298" s="86" t="s">
        <v>2580</v>
      </c>
      <c r="Y298" s="86" t="s">
        <v>711</v>
      </c>
      <c r="Z298" s="86" t="s">
        <v>6440</v>
      </c>
      <c r="AB298" s="85" t="s">
        <v>2355</v>
      </c>
      <c r="AC298" s="85" t="str">
        <f t="shared" si="24"/>
        <v>AT19</v>
      </c>
      <c r="AD298" s="85" t="str">
        <f t="shared" si="25"/>
        <v xml:space="preserve"> 205</v>
      </c>
      <c r="AE298" s="85" t="str">
        <f t="shared" si="26"/>
        <v>1 00</v>
      </c>
      <c r="AF298" s="85" t="str">
        <f t="shared" si="27"/>
        <v>08 0</v>
      </c>
      <c r="AG298" s="85" t="str">
        <f t="shared" si="28"/>
        <v xml:space="preserve">030 </v>
      </c>
      <c r="AH298" s="85" t="str">
        <f t="shared" si="29"/>
        <v xml:space="preserve">AT19  205 1 00 08 0 030 </v>
      </c>
    </row>
    <row r="299" spans="1:34" ht="15" customHeight="1" x14ac:dyDescent="0.25">
      <c r="A299" s="86">
        <v>708007</v>
      </c>
      <c r="B299" s="86" t="s">
        <v>1556</v>
      </c>
      <c r="C299" s="86" t="s">
        <v>1920</v>
      </c>
      <c r="D299" s="86" t="s">
        <v>1920</v>
      </c>
      <c r="E299" s="86">
        <v>70805</v>
      </c>
      <c r="F299" s="86">
        <v>6600</v>
      </c>
      <c r="G299" s="86" t="s">
        <v>1155</v>
      </c>
      <c r="H299" s="86" t="s">
        <v>4685</v>
      </c>
      <c r="I299" s="86" t="s">
        <v>2588</v>
      </c>
      <c r="J299" s="86" t="s">
        <v>6431</v>
      </c>
      <c r="K299" s="86" t="s">
        <v>4657</v>
      </c>
      <c r="L299" s="86" t="s">
        <v>1</v>
      </c>
      <c r="M299" s="86" t="s">
        <v>4686</v>
      </c>
      <c r="N299" s="86" t="s">
        <v>4687</v>
      </c>
      <c r="O299" s="86" t="s">
        <v>2292</v>
      </c>
      <c r="P299" s="87">
        <v>36770</v>
      </c>
      <c r="Q299" s="87">
        <v>401768</v>
      </c>
      <c r="R299" s="86" t="s">
        <v>2416</v>
      </c>
      <c r="S299" s="86" t="s">
        <v>1841</v>
      </c>
      <c r="T299" s="86">
        <v>405536</v>
      </c>
      <c r="U299" s="86">
        <v>6600</v>
      </c>
      <c r="V299" s="86" t="s">
        <v>1155</v>
      </c>
      <c r="W299" s="86" t="s">
        <v>4685</v>
      </c>
      <c r="X299" s="86" t="s">
        <v>2588</v>
      </c>
      <c r="Y299" s="86" t="s">
        <v>590</v>
      </c>
      <c r="Z299" s="86" t="s">
        <v>6431</v>
      </c>
      <c r="AB299" s="85" t="s">
        <v>2292</v>
      </c>
      <c r="AC299" s="85" t="str">
        <f t="shared" si="24"/>
        <v>AT58</v>
      </c>
      <c r="AD299" s="85" t="str">
        <f t="shared" si="25"/>
        <v xml:space="preserve"> 570</v>
      </c>
      <c r="AE299" s="85" t="str">
        <f t="shared" si="26"/>
        <v>0 03</v>
      </c>
      <c r="AF299" s="85" t="str">
        <f t="shared" si="27"/>
        <v>00 5</v>
      </c>
      <c r="AG299" s="85" t="str">
        <f t="shared" si="28"/>
        <v xml:space="preserve">326 </v>
      </c>
      <c r="AH299" s="85" t="str">
        <f t="shared" si="29"/>
        <v xml:space="preserve">AT58  570 0 03 00 5 326 </v>
      </c>
    </row>
    <row r="300" spans="1:34" ht="15" customHeight="1" x14ac:dyDescent="0.25">
      <c r="A300" s="86">
        <v>708009</v>
      </c>
      <c r="B300" s="86" t="s">
        <v>1504</v>
      </c>
      <c r="C300" s="86" t="s">
        <v>1922</v>
      </c>
      <c r="D300" s="86" t="s">
        <v>1922</v>
      </c>
      <c r="E300" s="86">
        <v>70805</v>
      </c>
      <c r="F300" s="86">
        <v>6600</v>
      </c>
      <c r="G300" s="86" t="s">
        <v>1155</v>
      </c>
      <c r="H300" s="86" t="s">
        <v>4685</v>
      </c>
      <c r="I300" s="86" t="s">
        <v>2588</v>
      </c>
      <c r="J300" s="86" t="s">
        <v>6431</v>
      </c>
      <c r="K300" s="86" t="s">
        <v>4657</v>
      </c>
      <c r="L300" s="86" t="s">
        <v>1</v>
      </c>
      <c r="M300" s="86" t="s">
        <v>4690</v>
      </c>
      <c r="N300" s="86" t="s">
        <v>4687</v>
      </c>
      <c r="O300" s="86" t="s">
        <v>2292</v>
      </c>
      <c r="P300" s="87">
        <v>36770</v>
      </c>
      <c r="Q300" s="87">
        <v>401768</v>
      </c>
      <c r="R300" s="86" t="s">
        <v>2416</v>
      </c>
      <c r="S300" s="86" t="s">
        <v>1841</v>
      </c>
      <c r="T300" s="86">
        <v>405536</v>
      </c>
      <c r="U300" s="86">
        <v>6600</v>
      </c>
      <c r="V300" s="86" t="s">
        <v>1155</v>
      </c>
      <c r="W300" s="86" t="s">
        <v>4685</v>
      </c>
      <c r="X300" s="86" t="s">
        <v>2588</v>
      </c>
      <c r="Y300" s="86" t="s">
        <v>590</v>
      </c>
      <c r="Z300" s="86" t="s">
        <v>6431</v>
      </c>
      <c r="AB300" s="85" t="s">
        <v>2292</v>
      </c>
      <c r="AC300" s="85" t="str">
        <f t="shared" si="24"/>
        <v>AT58</v>
      </c>
      <c r="AD300" s="85" t="str">
        <f t="shared" si="25"/>
        <v xml:space="preserve"> 570</v>
      </c>
      <c r="AE300" s="85" t="str">
        <f t="shared" si="26"/>
        <v>0 03</v>
      </c>
      <c r="AF300" s="85" t="str">
        <f t="shared" si="27"/>
        <v>00 5</v>
      </c>
      <c r="AG300" s="85" t="str">
        <f t="shared" si="28"/>
        <v xml:space="preserve">326 </v>
      </c>
      <c r="AH300" s="85" t="str">
        <f t="shared" si="29"/>
        <v xml:space="preserve">AT58  570 0 03 00 5 326 </v>
      </c>
    </row>
    <row r="301" spans="1:34" ht="15" customHeight="1" x14ac:dyDescent="0.25">
      <c r="A301" s="86">
        <v>709117</v>
      </c>
      <c r="B301" s="86" t="s">
        <v>739</v>
      </c>
      <c r="C301" s="86" t="s">
        <v>1919</v>
      </c>
      <c r="D301" s="86" t="s">
        <v>1919</v>
      </c>
      <c r="E301" s="86">
        <v>70934</v>
      </c>
      <c r="F301" s="86">
        <v>6293</v>
      </c>
      <c r="G301" s="86" t="s">
        <v>1196</v>
      </c>
      <c r="H301" s="86" t="s">
        <v>5048</v>
      </c>
      <c r="I301" s="86" t="s">
        <v>5049</v>
      </c>
      <c r="J301" s="86" t="s">
        <v>6580</v>
      </c>
      <c r="K301" s="86" t="s">
        <v>4808</v>
      </c>
      <c r="L301" s="86" t="s">
        <v>3</v>
      </c>
      <c r="M301" s="86" t="s">
        <v>5050</v>
      </c>
      <c r="N301" s="86" t="s">
        <v>5051</v>
      </c>
      <c r="O301" s="86" t="s">
        <v>2359</v>
      </c>
      <c r="P301" s="87">
        <v>36770</v>
      </c>
      <c r="Q301" s="87">
        <v>401768</v>
      </c>
      <c r="R301" s="86" t="s">
        <v>2416</v>
      </c>
      <c r="S301" s="86" t="s">
        <v>738</v>
      </c>
      <c r="T301" s="86">
        <v>970934</v>
      </c>
      <c r="U301" s="86">
        <v>6293</v>
      </c>
      <c r="V301" s="86" t="s">
        <v>1196</v>
      </c>
      <c r="W301" s="86" t="s">
        <v>5048</v>
      </c>
      <c r="X301" s="86" t="s">
        <v>5053</v>
      </c>
      <c r="Y301" s="86" t="s">
        <v>5054</v>
      </c>
      <c r="Z301" s="86" t="s">
        <v>6581</v>
      </c>
      <c r="AB301" s="85" t="s">
        <v>2359</v>
      </c>
      <c r="AC301" s="85" t="str">
        <f t="shared" si="24"/>
        <v>AT95</v>
      </c>
      <c r="AD301" s="85" t="str">
        <f t="shared" si="25"/>
        <v xml:space="preserve"> 363</v>
      </c>
      <c r="AE301" s="85" t="str">
        <f t="shared" si="26"/>
        <v>4 20</v>
      </c>
      <c r="AF301" s="85" t="str">
        <f t="shared" si="27"/>
        <v>00 0</v>
      </c>
      <c r="AG301" s="85" t="str">
        <f t="shared" si="28"/>
        <v xml:space="preserve">002 </v>
      </c>
      <c r="AH301" s="85" t="str">
        <f t="shared" si="29"/>
        <v xml:space="preserve">AT95  363 4 20 00 0 002 </v>
      </c>
    </row>
    <row r="302" spans="1:34" ht="15" customHeight="1" x14ac:dyDescent="0.25">
      <c r="A302" s="86">
        <v>709090</v>
      </c>
      <c r="B302" s="86" t="s">
        <v>724</v>
      </c>
      <c r="C302" s="86" t="s">
        <v>1919</v>
      </c>
      <c r="D302" s="86" t="s">
        <v>7226</v>
      </c>
      <c r="E302" s="86">
        <v>70926</v>
      </c>
      <c r="F302" s="86">
        <v>6130</v>
      </c>
      <c r="G302" s="86" t="s">
        <v>1189</v>
      </c>
      <c r="H302" s="86" t="s">
        <v>3695</v>
      </c>
      <c r="I302" s="86" t="s">
        <v>2480</v>
      </c>
      <c r="J302" s="86" t="s">
        <v>6582</v>
      </c>
      <c r="K302" s="86" t="s">
        <v>4808</v>
      </c>
      <c r="L302" s="86" t="s">
        <v>1</v>
      </c>
      <c r="M302" s="86" t="s">
        <v>5348</v>
      </c>
      <c r="N302" s="86" t="s">
        <v>5349</v>
      </c>
      <c r="O302" s="86" t="s">
        <v>2356</v>
      </c>
      <c r="P302" s="87">
        <v>36770</v>
      </c>
      <c r="Q302" s="87">
        <v>401768</v>
      </c>
      <c r="R302" s="86" t="s">
        <v>2416</v>
      </c>
      <c r="S302" s="86" t="s">
        <v>710</v>
      </c>
      <c r="T302" s="86">
        <v>400508</v>
      </c>
      <c r="U302" s="86">
        <v>6130</v>
      </c>
      <c r="V302" s="86" t="s">
        <v>1189</v>
      </c>
      <c r="W302" s="86" t="s">
        <v>5036</v>
      </c>
      <c r="X302" s="86" t="s">
        <v>2580</v>
      </c>
      <c r="Y302" s="86" t="s">
        <v>711</v>
      </c>
      <c r="Z302" s="86" t="s">
        <v>6440</v>
      </c>
      <c r="AB302" s="85" t="s">
        <v>2356</v>
      </c>
      <c r="AC302" s="85" t="str">
        <f t="shared" si="24"/>
        <v>AT73</v>
      </c>
      <c r="AD302" s="85" t="str">
        <f t="shared" si="25"/>
        <v xml:space="preserve"> 205</v>
      </c>
      <c r="AE302" s="85" t="str">
        <f t="shared" si="26"/>
        <v>1 00</v>
      </c>
      <c r="AF302" s="85" t="str">
        <f t="shared" si="27"/>
        <v>08 0</v>
      </c>
      <c r="AG302" s="85" t="str">
        <f t="shared" si="28"/>
        <v xml:space="preserve">030 </v>
      </c>
      <c r="AH302" s="85" t="str">
        <f t="shared" si="29"/>
        <v xml:space="preserve">AT73  205 1 00 08 0 030 </v>
      </c>
    </row>
    <row r="303" spans="1:34" ht="15" customHeight="1" x14ac:dyDescent="0.25">
      <c r="A303" s="86">
        <v>709347</v>
      </c>
      <c r="B303" s="86" t="s">
        <v>676</v>
      </c>
      <c r="C303" s="86" t="s">
        <v>1920</v>
      </c>
      <c r="D303" s="86" t="s">
        <v>1920</v>
      </c>
      <c r="E303" s="86">
        <v>70921</v>
      </c>
      <c r="F303" s="86">
        <v>6136</v>
      </c>
      <c r="G303" s="86" t="s">
        <v>1202</v>
      </c>
      <c r="H303" s="86" t="s">
        <v>5004</v>
      </c>
      <c r="I303" s="86" t="s">
        <v>4339</v>
      </c>
      <c r="J303" s="86" t="s">
        <v>6583</v>
      </c>
      <c r="K303" s="86" t="s">
        <v>4808</v>
      </c>
      <c r="L303" s="86" t="s">
        <v>3</v>
      </c>
      <c r="M303" s="86" t="s">
        <v>5005</v>
      </c>
      <c r="N303" s="86" t="s">
        <v>5006</v>
      </c>
      <c r="O303" s="86" t="s">
        <v>2375</v>
      </c>
      <c r="P303" s="87">
        <v>36770</v>
      </c>
      <c r="Q303" s="87">
        <v>401768</v>
      </c>
      <c r="R303" s="86" t="s">
        <v>2416</v>
      </c>
      <c r="S303" s="86" t="s">
        <v>677</v>
      </c>
      <c r="T303" s="86">
        <v>970921</v>
      </c>
      <c r="U303" s="86">
        <v>6136</v>
      </c>
      <c r="V303" s="86" t="s">
        <v>1202</v>
      </c>
      <c r="W303" s="86" t="s">
        <v>3140</v>
      </c>
      <c r="X303" s="86" t="s">
        <v>2609</v>
      </c>
      <c r="Y303" s="86" t="s">
        <v>678</v>
      </c>
      <c r="Z303" s="86" t="s">
        <v>6584</v>
      </c>
      <c r="AB303" s="85" t="s">
        <v>2375</v>
      </c>
      <c r="AC303" s="85" t="str">
        <f t="shared" si="24"/>
        <v>AT21</v>
      </c>
      <c r="AD303" s="85" t="str">
        <f t="shared" si="25"/>
        <v xml:space="preserve"> 363</v>
      </c>
      <c r="AE303" s="85" t="str">
        <f t="shared" si="26"/>
        <v>2 20</v>
      </c>
      <c r="AF303" s="85" t="str">
        <f t="shared" si="27"/>
        <v>00 0</v>
      </c>
      <c r="AG303" s="85" t="str">
        <f t="shared" si="28"/>
        <v xml:space="preserve">002 </v>
      </c>
      <c r="AH303" s="85" t="str">
        <f t="shared" si="29"/>
        <v xml:space="preserve">AT21  363 2 20 00 0 002 </v>
      </c>
    </row>
    <row r="304" spans="1:34" ht="15" customHeight="1" x14ac:dyDescent="0.25">
      <c r="A304" s="86">
        <v>709043</v>
      </c>
      <c r="B304" s="86" t="s">
        <v>693</v>
      </c>
      <c r="C304" s="86" t="s">
        <v>1919</v>
      </c>
      <c r="D304" s="86" t="s">
        <v>1919</v>
      </c>
      <c r="E304" s="86">
        <v>70922</v>
      </c>
      <c r="F304" s="86">
        <v>6284</v>
      </c>
      <c r="G304" s="86" t="s">
        <v>5012</v>
      </c>
      <c r="H304" s="86" t="s">
        <v>5013</v>
      </c>
      <c r="I304" s="86" t="s">
        <v>5014</v>
      </c>
      <c r="J304" s="86" t="s">
        <v>6585</v>
      </c>
      <c r="K304" s="86" t="s">
        <v>4808</v>
      </c>
      <c r="L304" s="86" t="s">
        <v>3</v>
      </c>
      <c r="M304" s="86" t="s">
        <v>5015</v>
      </c>
      <c r="N304" s="86" t="s">
        <v>5016</v>
      </c>
      <c r="O304" s="86" t="s">
        <v>2349</v>
      </c>
      <c r="P304" s="87">
        <v>36770</v>
      </c>
      <c r="Q304" s="87">
        <v>401768</v>
      </c>
      <c r="R304" s="86" t="s">
        <v>2416</v>
      </c>
      <c r="S304" s="86" t="s">
        <v>1641</v>
      </c>
      <c r="T304" s="86">
        <v>970922</v>
      </c>
      <c r="U304" s="86">
        <v>6284</v>
      </c>
      <c r="V304" s="86" t="s">
        <v>5018</v>
      </c>
      <c r="W304" s="86" t="s">
        <v>5013</v>
      </c>
      <c r="X304" s="86" t="s">
        <v>5019</v>
      </c>
      <c r="Y304" s="86" t="s">
        <v>694</v>
      </c>
      <c r="Z304" s="86" t="s">
        <v>6586</v>
      </c>
      <c r="AB304" s="85" t="s">
        <v>2349</v>
      </c>
      <c r="AC304" s="85" t="str">
        <f t="shared" si="24"/>
        <v>AT24</v>
      </c>
      <c r="AD304" s="85" t="str">
        <f t="shared" si="25"/>
        <v xml:space="preserve"> 362</v>
      </c>
      <c r="AE304" s="85" t="str">
        <f t="shared" si="26"/>
        <v>4 10</v>
      </c>
      <c r="AF304" s="85" t="str">
        <f t="shared" si="27"/>
        <v>00 0</v>
      </c>
      <c r="AG304" s="85" t="str">
        <f t="shared" si="28"/>
        <v xml:space="preserve">002 </v>
      </c>
      <c r="AH304" s="85" t="str">
        <f t="shared" si="29"/>
        <v xml:space="preserve">AT24  362 4 10 00 0 002 </v>
      </c>
    </row>
    <row r="305" spans="1:34" ht="15" customHeight="1" x14ac:dyDescent="0.25">
      <c r="A305" s="86">
        <v>707057</v>
      </c>
      <c r="B305" s="86" t="s">
        <v>1502</v>
      </c>
      <c r="C305" s="86" t="s">
        <v>1920</v>
      </c>
      <c r="D305" s="86" t="s">
        <v>1932</v>
      </c>
      <c r="E305" s="86">
        <v>70716</v>
      </c>
      <c r="F305" s="86">
        <v>9900</v>
      </c>
      <c r="G305" s="86" t="s">
        <v>1134</v>
      </c>
      <c r="H305" s="86" t="s">
        <v>5209</v>
      </c>
      <c r="I305" s="86" t="s">
        <v>2428</v>
      </c>
      <c r="J305" s="86" t="s">
        <v>6413</v>
      </c>
      <c r="K305" s="86" t="s">
        <v>4428</v>
      </c>
      <c r="L305" s="86" t="s">
        <v>1</v>
      </c>
      <c r="M305" s="86" t="s">
        <v>5210</v>
      </c>
      <c r="N305" s="86" t="s">
        <v>5969</v>
      </c>
      <c r="O305" s="86" t="s">
        <v>2262</v>
      </c>
      <c r="P305" s="87">
        <v>36770</v>
      </c>
      <c r="Q305" s="87">
        <v>401768</v>
      </c>
      <c r="R305" s="86" t="s">
        <v>2416</v>
      </c>
      <c r="S305" s="86" t="s">
        <v>575</v>
      </c>
      <c r="T305" s="86">
        <v>400502</v>
      </c>
      <c r="U305" s="86">
        <v>9900</v>
      </c>
      <c r="V305" s="86" t="s">
        <v>1134</v>
      </c>
      <c r="W305" s="86" t="s">
        <v>5209</v>
      </c>
      <c r="X305" s="86" t="s">
        <v>2428</v>
      </c>
      <c r="Y305" s="86" t="s">
        <v>576</v>
      </c>
      <c r="Z305" s="86" t="s">
        <v>6413</v>
      </c>
      <c r="AB305" s="85" t="s">
        <v>2262</v>
      </c>
      <c r="AC305" s="85" t="str">
        <f t="shared" si="24"/>
        <v>AT65</v>
      </c>
      <c r="AD305" s="85" t="str">
        <f t="shared" si="25"/>
        <v xml:space="preserve"> 407</v>
      </c>
      <c r="AE305" s="85" t="str">
        <f t="shared" si="26"/>
        <v>3 00</v>
      </c>
      <c r="AF305" s="85" t="str">
        <f t="shared" si="27"/>
        <v>00 0</v>
      </c>
      <c r="AG305" s="85" t="str">
        <f t="shared" si="28"/>
        <v xml:space="preserve">001 </v>
      </c>
      <c r="AH305" s="85" t="str">
        <f t="shared" si="29"/>
        <v xml:space="preserve">AT65  407 3 00 00 0 001 </v>
      </c>
    </row>
    <row r="306" spans="1:34" ht="15" customHeight="1" x14ac:dyDescent="0.25">
      <c r="A306" s="86">
        <v>703007</v>
      </c>
      <c r="B306" s="86" t="s">
        <v>241</v>
      </c>
      <c r="C306" s="86" t="s">
        <v>1922</v>
      </c>
      <c r="D306" s="86" t="s">
        <v>1922</v>
      </c>
      <c r="E306" s="86">
        <v>70348</v>
      </c>
      <c r="F306" s="86">
        <v>6108</v>
      </c>
      <c r="G306" s="86" t="s">
        <v>1035</v>
      </c>
      <c r="H306" s="86" t="s">
        <v>3505</v>
      </c>
      <c r="I306" s="86" t="s">
        <v>3506</v>
      </c>
      <c r="J306" s="86" t="s">
        <v>6587</v>
      </c>
      <c r="K306" s="86" t="s">
        <v>3166</v>
      </c>
      <c r="L306" s="86" t="s">
        <v>3</v>
      </c>
      <c r="M306" s="86" t="s">
        <v>3507</v>
      </c>
      <c r="N306" s="86" t="s">
        <v>3508</v>
      </c>
      <c r="O306" s="86" t="s">
        <v>2056</v>
      </c>
      <c r="P306" s="87">
        <v>36770</v>
      </c>
      <c r="Q306" s="87">
        <v>401768</v>
      </c>
      <c r="R306" s="86" t="s">
        <v>2416</v>
      </c>
      <c r="S306" s="86" t="s">
        <v>233</v>
      </c>
      <c r="T306" s="86">
        <v>970348</v>
      </c>
      <c r="U306" s="86">
        <v>6108</v>
      </c>
      <c r="V306" s="86" t="s">
        <v>1035</v>
      </c>
      <c r="W306" s="86" t="s">
        <v>3463</v>
      </c>
      <c r="X306" s="86" t="s">
        <v>2814</v>
      </c>
      <c r="Y306" s="86" t="s">
        <v>234</v>
      </c>
      <c r="Z306" s="86" t="s">
        <v>6588</v>
      </c>
      <c r="AB306" s="85" t="s">
        <v>2056</v>
      </c>
      <c r="AC306" s="85" t="str">
        <f t="shared" si="24"/>
        <v>AT18</v>
      </c>
      <c r="AD306" s="85" t="str">
        <f t="shared" si="25"/>
        <v xml:space="preserve"> 363</v>
      </c>
      <c r="AE306" s="85" t="str">
        <f t="shared" si="26"/>
        <v>1 40</v>
      </c>
      <c r="AF306" s="85" t="str">
        <f t="shared" si="27"/>
        <v>00 0</v>
      </c>
      <c r="AG306" s="85" t="str">
        <f t="shared" si="28"/>
        <v xml:space="preserve">802 </v>
      </c>
      <c r="AH306" s="85" t="str">
        <f t="shared" si="29"/>
        <v xml:space="preserve">AT18  363 1 40 00 0 802 </v>
      </c>
    </row>
    <row r="307" spans="1:34" ht="15" customHeight="1" x14ac:dyDescent="0.25">
      <c r="A307" s="86">
        <v>706317</v>
      </c>
      <c r="B307" s="86" t="s">
        <v>464</v>
      </c>
      <c r="C307" s="86" t="s">
        <v>1919</v>
      </c>
      <c r="D307" s="86" t="s">
        <v>1919</v>
      </c>
      <c r="E307" s="86">
        <v>70611</v>
      </c>
      <c r="F307" s="86">
        <v>6524</v>
      </c>
      <c r="G307" s="86" t="s">
        <v>1124</v>
      </c>
      <c r="H307" s="86" t="s">
        <v>4345</v>
      </c>
      <c r="I307" s="86" t="s">
        <v>4350</v>
      </c>
      <c r="J307" s="86" t="s">
        <v>6589</v>
      </c>
      <c r="K307" s="86" t="s">
        <v>4183</v>
      </c>
      <c r="L307" s="86" t="s">
        <v>3</v>
      </c>
      <c r="M307" s="86" t="s">
        <v>4351</v>
      </c>
      <c r="N307" s="86" t="s">
        <v>5970</v>
      </c>
      <c r="O307" s="86" t="s">
        <v>5971</v>
      </c>
      <c r="P307" s="87">
        <v>36770</v>
      </c>
      <c r="Q307" s="87">
        <v>401768</v>
      </c>
      <c r="R307" s="86" t="s">
        <v>2416</v>
      </c>
      <c r="S307" s="86" t="s">
        <v>462</v>
      </c>
      <c r="T307" s="86">
        <v>970611</v>
      </c>
      <c r="U307" s="86">
        <v>6524</v>
      </c>
      <c r="V307" s="86" t="s">
        <v>1124</v>
      </c>
      <c r="W307" s="86" t="s">
        <v>4345</v>
      </c>
      <c r="X307" s="86" t="s">
        <v>4346</v>
      </c>
      <c r="Y307" s="86" t="s">
        <v>463</v>
      </c>
      <c r="Z307" s="86" t="s">
        <v>6590</v>
      </c>
      <c r="AB307" s="85" t="s">
        <v>5971</v>
      </c>
      <c r="AC307" s="85" t="str">
        <f t="shared" si="24"/>
        <v>AT10</v>
      </c>
      <c r="AD307" s="85" t="str">
        <f t="shared" si="25"/>
        <v xml:space="preserve"> 369</v>
      </c>
      <c r="AE307" s="85" t="str">
        <f t="shared" si="26"/>
        <v>9 00</v>
      </c>
      <c r="AF307" s="85" t="str">
        <f t="shared" si="27"/>
        <v>00 0</v>
      </c>
      <c r="AG307" s="85" t="str">
        <f t="shared" si="28"/>
        <v xml:space="preserve">562 </v>
      </c>
      <c r="AH307" s="85" t="str">
        <f t="shared" si="29"/>
        <v xml:space="preserve">AT10  369 9 00 00 0 562 </v>
      </c>
    </row>
    <row r="308" spans="1:34" ht="15" customHeight="1" x14ac:dyDescent="0.25">
      <c r="A308" s="86">
        <v>705247</v>
      </c>
      <c r="B308" s="86" t="s">
        <v>1503</v>
      </c>
      <c r="C308" s="86" t="s">
        <v>1919</v>
      </c>
      <c r="D308" s="86" t="s">
        <v>1919</v>
      </c>
      <c r="E308" s="86">
        <v>70528</v>
      </c>
      <c r="F308" s="86">
        <v>6320</v>
      </c>
      <c r="G308" s="86" t="s">
        <v>1102</v>
      </c>
      <c r="H308" s="86" t="s">
        <v>4132</v>
      </c>
      <c r="I308" s="86" t="s">
        <v>2470</v>
      </c>
      <c r="J308" s="86" t="s">
        <v>6591</v>
      </c>
      <c r="K308" s="86" t="s">
        <v>3906</v>
      </c>
      <c r="L308" s="86" t="s">
        <v>1</v>
      </c>
      <c r="M308" s="86" t="s">
        <v>4133</v>
      </c>
      <c r="N308" s="86" t="s">
        <v>4134</v>
      </c>
      <c r="O308" s="86" t="s">
        <v>2219</v>
      </c>
      <c r="P308" s="87">
        <v>36770</v>
      </c>
      <c r="Q308" s="87">
        <v>401768</v>
      </c>
      <c r="R308" s="86" t="s">
        <v>2416</v>
      </c>
      <c r="S308" s="86" t="s">
        <v>1830</v>
      </c>
      <c r="T308" s="86">
        <v>405548</v>
      </c>
      <c r="U308" s="86">
        <v>6320</v>
      </c>
      <c r="V308" s="86" t="s">
        <v>1102</v>
      </c>
      <c r="W308" s="86" t="s">
        <v>4132</v>
      </c>
      <c r="X308" s="86" t="s">
        <v>2470</v>
      </c>
      <c r="Y308" s="86" t="s">
        <v>428</v>
      </c>
      <c r="Z308" s="86" t="s">
        <v>6591</v>
      </c>
      <c r="AB308" s="85" t="s">
        <v>2219</v>
      </c>
      <c r="AC308" s="85" t="str">
        <f t="shared" si="24"/>
        <v>AT06</v>
      </c>
      <c r="AD308" s="85" t="str">
        <f t="shared" si="25"/>
        <v xml:space="preserve"> 363</v>
      </c>
      <c r="AE308" s="85" t="str">
        <f t="shared" si="26"/>
        <v>5 80</v>
      </c>
      <c r="AF308" s="85" t="str">
        <f t="shared" si="27"/>
        <v>00 0</v>
      </c>
      <c r="AG308" s="85" t="str">
        <f t="shared" si="28"/>
        <v xml:space="preserve">313 </v>
      </c>
      <c r="AH308" s="85" t="str">
        <f t="shared" si="29"/>
        <v xml:space="preserve">AT06  363 5 80 00 0 313 </v>
      </c>
    </row>
    <row r="309" spans="1:34" ht="15" customHeight="1" x14ac:dyDescent="0.25">
      <c r="A309" s="86">
        <v>705067</v>
      </c>
      <c r="B309" s="86" t="s">
        <v>940</v>
      </c>
      <c r="C309" s="86" t="s">
        <v>1919</v>
      </c>
      <c r="D309" s="86" t="s">
        <v>1919</v>
      </c>
      <c r="E309" s="86">
        <v>70513</v>
      </c>
      <c r="F309" s="86">
        <v>6330</v>
      </c>
      <c r="G309" s="86" t="s">
        <v>3999</v>
      </c>
      <c r="H309" s="86" t="s">
        <v>4000</v>
      </c>
      <c r="I309" s="86" t="s">
        <v>2580</v>
      </c>
      <c r="J309" s="86" t="s">
        <v>6420</v>
      </c>
      <c r="K309" s="86" t="s">
        <v>3906</v>
      </c>
      <c r="L309" s="86" t="s">
        <v>1</v>
      </c>
      <c r="M309" s="86" t="s">
        <v>4006</v>
      </c>
      <c r="N309" s="86" t="s">
        <v>4002</v>
      </c>
      <c r="O309" s="86" t="s">
        <v>2187</v>
      </c>
      <c r="P309" s="87">
        <v>36770</v>
      </c>
      <c r="Q309" s="87">
        <v>401768</v>
      </c>
      <c r="R309" s="86" t="s">
        <v>2416</v>
      </c>
      <c r="S309" s="86" t="s">
        <v>1445</v>
      </c>
      <c r="T309" s="86">
        <v>600257</v>
      </c>
      <c r="U309" s="86">
        <v>6330</v>
      </c>
      <c r="V309" s="86" t="s">
        <v>1096</v>
      </c>
      <c r="W309" s="86" t="s">
        <v>4004</v>
      </c>
      <c r="X309" s="86" t="s">
        <v>4005</v>
      </c>
      <c r="Y309" s="86" t="s">
        <v>913</v>
      </c>
      <c r="Z309" s="86" t="s">
        <v>6342</v>
      </c>
      <c r="AB309" s="85" t="s">
        <v>2187</v>
      </c>
      <c r="AC309" s="85" t="str">
        <f t="shared" si="24"/>
        <v>AT93</v>
      </c>
      <c r="AD309" s="85" t="str">
        <f t="shared" si="25"/>
        <v xml:space="preserve"> 205</v>
      </c>
      <c r="AE309" s="85" t="str">
        <f t="shared" si="26"/>
        <v>0 60</v>
      </c>
      <c r="AF309" s="85" t="str">
        <f t="shared" si="27"/>
        <v>00 0</v>
      </c>
      <c r="AG309" s="85" t="str">
        <f t="shared" si="28"/>
        <v xml:space="preserve">002 </v>
      </c>
      <c r="AH309" s="85" t="str">
        <f t="shared" si="29"/>
        <v xml:space="preserve">AT93  205 0 60 00 0 002 </v>
      </c>
    </row>
    <row r="310" spans="1:34" ht="15" customHeight="1" x14ac:dyDescent="0.25">
      <c r="A310" s="86">
        <v>703069</v>
      </c>
      <c r="B310" s="86" t="s">
        <v>1892</v>
      </c>
      <c r="C310" s="86" t="s">
        <v>1919</v>
      </c>
      <c r="D310" s="86" t="s">
        <v>1919</v>
      </c>
      <c r="E310" s="86">
        <v>70333</v>
      </c>
      <c r="F310" s="86">
        <v>6145</v>
      </c>
      <c r="G310" s="86" t="s">
        <v>5603</v>
      </c>
      <c r="H310" s="86" t="s">
        <v>5603</v>
      </c>
      <c r="I310" s="86" t="s">
        <v>2835</v>
      </c>
      <c r="J310" s="86" t="s">
        <v>6592</v>
      </c>
      <c r="K310" s="86" t="s">
        <v>3166</v>
      </c>
      <c r="L310" s="86" t="s">
        <v>3</v>
      </c>
      <c r="M310" s="86" t="s">
        <v>5608</v>
      </c>
      <c r="N310" s="86" t="s">
        <v>5609</v>
      </c>
      <c r="O310" s="86" t="s">
        <v>2074</v>
      </c>
      <c r="P310" s="87">
        <v>43711</v>
      </c>
      <c r="Q310" s="87">
        <v>401768</v>
      </c>
      <c r="R310" s="86" t="s">
        <v>2416</v>
      </c>
      <c r="S310" s="86" t="s">
        <v>171</v>
      </c>
      <c r="T310" s="86">
        <v>970333</v>
      </c>
      <c r="U310" s="86">
        <v>6145</v>
      </c>
      <c r="V310" s="86" t="s">
        <v>1227</v>
      </c>
      <c r="W310" s="86" t="s">
        <v>5607</v>
      </c>
      <c r="X310" s="86" t="s">
        <v>3989</v>
      </c>
      <c r="Y310" s="86" t="s">
        <v>172</v>
      </c>
      <c r="Z310" s="86" t="s">
        <v>6593</v>
      </c>
      <c r="AB310" s="85" t="s">
        <v>2074</v>
      </c>
      <c r="AC310" s="85" t="str">
        <f t="shared" si="24"/>
        <v>AT52</v>
      </c>
      <c r="AD310" s="85" t="str">
        <f t="shared" si="25"/>
        <v xml:space="preserve"> 362</v>
      </c>
      <c r="AE310" s="85" t="str">
        <f t="shared" si="26"/>
        <v>7 30</v>
      </c>
      <c r="AF310" s="85" t="str">
        <f t="shared" si="27"/>
        <v>00 0</v>
      </c>
      <c r="AG310" s="85" t="str">
        <f t="shared" si="28"/>
        <v xml:space="preserve">012 </v>
      </c>
      <c r="AH310" s="85" t="str">
        <f t="shared" si="29"/>
        <v xml:space="preserve">AT52  362 7 30 00 0 012 </v>
      </c>
    </row>
    <row r="311" spans="1:34" ht="15" customHeight="1" x14ac:dyDescent="0.25">
      <c r="A311" s="86">
        <v>702003</v>
      </c>
      <c r="B311" s="86" t="s">
        <v>1344</v>
      </c>
      <c r="C311" s="86" t="s">
        <v>1919</v>
      </c>
      <c r="D311" s="86" t="s">
        <v>1919</v>
      </c>
      <c r="E311" s="86">
        <v>70202</v>
      </c>
      <c r="F311" s="86">
        <v>6425</v>
      </c>
      <c r="G311" s="86" t="s">
        <v>1012</v>
      </c>
      <c r="H311" s="86" t="s">
        <v>2903</v>
      </c>
      <c r="I311" s="86" t="s">
        <v>2617</v>
      </c>
      <c r="J311" s="86" t="s">
        <v>6594</v>
      </c>
      <c r="K311" s="86" t="s">
        <v>2844</v>
      </c>
      <c r="L311" s="86" t="s">
        <v>3</v>
      </c>
      <c r="M311" s="86" t="s">
        <v>2907</v>
      </c>
      <c r="N311" s="86" t="s">
        <v>2908</v>
      </c>
      <c r="O311" s="86" t="s">
        <v>5948</v>
      </c>
      <c r="P311" s="87">
        <v>36770</v>
      </c>
      <c r="Q311" s="87">
        <v>401768</v>
      </c>
      <c r="R311" s="86" t="s">
        <v>2416</v>
      </c>
      <c r="S311" s="86" t="s">
        <v>900</v>
      </c>
      <c r="T311" s="86">
        <v>970202</v>
      </c>
      <c r="U311" s="86">
        <v>6425</v>
      </c>
      <c r="V311" s="86" t="s">
        <v>1012</v>
      </c>
      <c r="W311" s="86" t="s">
        <v>2865</v>
      </c>
      <c r="X311" s="86" t="s">
        <v>2499</v>
      </c>
      <c r="Y311" s="86" t="s">
        <v>901</v>
      </c>
      <c r="Z311" s="86" t="s">
        <v>6495</v>
      </c>
      <c r="AB311" s="85" t="s">
        <v>5948</v>
      </c>
      <c r="AC311" s="85" t="str">
        <f t="shared" ref="AC311:AC370" si="30">LEFT(AB311,4)</f>
        <v>AT33</v>
      </c>
      <c r="AD311" s="85" t="str">
        <f t="shared" ref="AD311:AD370" si="31">MID(AB311,5,4)</f>
        <v xml:space="preserve"> 205</v>
      </c>
      <c r="AE311" s="85" t="str">
        <f t="shared" ref="AE311:AE370" si="32">MID(AB311,9,4)</f>
        <v>0 20</v>
      </c>
      <c r="AF311" s="85" t="str">
        <f t="shared" ref="AF311:AF370" si="33">MID(AB311,13,4)</f>
        <v>17 0</v>
      </c>
      <c r="AG311" s="85" t="str">
        <f t="shared" ref="AG311:AG370" si="34">MID(AB311,17,4)</f>
        <v xml:space="preserve">000 </v>
      </c>
      <c r="AH311" s="85" t="str">
        <f t="shared" ref="AH311:AH370" si="35">AC311&amp;" "&amp;AD311&amp;" "&amp;AE311&amp;" "&amp;AF311&amp;" "&amp;AG311</f>
        <v xml:space="preserve">AT33  205 0 20 17 0 000 </v>
      </c>
    </row>
    <row r="312" spans="1:34" ht="15" customHeight="1" x14ac:dyDescent="0.25">
      <c r="A312" s="86">
        <v>707067</v>
      </c>
      <c r="B312" s="86" t="s">
        <v>4632</v>
      </c>
      <c r="C312" s="86" t="s">
        <v>2746</v>
      </c>
      <c r="D312" s="86" t="s">
        <v>2746</v>
      </c>
      <c r="E312" s="86">
        <v>70719</v>
      </c>
      <c r="F312" s="86">
        <v>9990</v>
      </c>
      <c r="G312" s="86" t="s">
        <v>4633</v>
      </c>
      <c r="H312" s="86" t="s">
        <v>4592</v>
      </c>
      <c r="I312" s="86" t="s">
        <v>2576</v>
      </c>
      <c r="J312" s="86" t="s">
        <v>6252</v>
      </c>
      <c r="K312" s="86" t="s">
        <v>4428</v>
      </c>
      <c r="L312" s="86" t="s">
        <v>1</v>
      </c>
      <c r="M312" s="86" t="s">
        <v>4634</v>
      </c>
      <c r="N312" s="86" t="s">
        <v>4635</v>
      </c>
      <c r="O312" s="86" t="s">
        <v>5739</v>
      </c>
      <c r="P312" s="87">
        <v>36770</v>
      </c>
      <c r="Q312" s="87">
        <v>45169</v>
      </c>
      <c r="R312" s="86" t="s">
        <v>2592</v>
      </c>
      <c r="S312" s="86" t="s">
        <v>1836</v>
      </c>
      <c r="T312" s="86">
        <v>400154</v>
      </c>
      <c r="U312" s="86">
        <v>9900</v>
      </c>
      <c r="V312" s="86" t="s">
        <v>1134</v>
      </c>
      <c r="W312" s="86" t="s">
        <v>4504</v>
      </c>
      <c r="X312" s="86" t="s">
        <v>2647</v>
      </c>
      <c r="Y312" s="86" t="s">
        <v>540</v>
      </c>
      <c r="Z312" s="86" t="s">
        <v>6250</v>
      </c>
      <c r="AB312" s="85" t="s">
        <v>5739</v>
      </c>
      <c r="AC312" s="85" t="str">
        <f t="shared" si="30"/>
        <v xml:space="preserve">    </v>
      </c>
      <c r="AD312" s="85" t="str">
        <f t="shared" si="31"/>
        <v/>
      </c>
      <c r="AE312" s="85" t="str">
        <f t="shared" si="32"/>
        <v/>
      </c>
      <c r="AF312" s="85" t="str">
        <f t="shared" si="33"/>
        <v/>
      </c>
      <c r="AG312" s="85" t="str">
        <f t="shared" si="34"/>
        <v/>
      </c>
      <c r="AH312" s="85" t="str">
        <f t="shared" si="35"/>
        <v xml:space="preserve">        </v>
      </c>
    </row>
    <row r="313" spans="1:34" ht="15" customHeight="1" x14ac:dyDescent="0.25">
      <c r="A313" s="86">
        <v>705287</v>
      </c>
      <c r="B313" s="86" t="s">
        <v>1391</v>
      </c>
      <c r="C313" s="86" t="s">
        <v>1919</v>
      </c>
      <c r="D313" s="86" t="s">
        <v>1919</v>
      </c>
      <c r="E313" s="86">
        <v>70502</v>
      </c>
      <c r="F313" s="86">
        <v>6321</v>
      </c>
      <c r="G313" s="86" t="s">
        <v>1104</v>
      </c>
      <c r="H313" s="86" t="s">
        <v>3075</v>
      </c>
      <c r="I313" s="86" t="s">
        <v>2576</v>
      </c>
      <c r="J313" s="86" t="s">
        <v>6595</v>
      </c>
      <c r="K313" s="86" t="s">
        <v>3906</v>
      </c>
      <c r="L313" s="86" t="s">
        <v>1</v>
      </c>
      <c r="M313" s="86" t="s">
        <v>3936</v>
      </c>
      <c r="N313" s="86" t="s">
        <v>3937</v>
      </c>
      <c r="O313" s="86" t="s">
        <v>2222</v>
      </c>
      <c r="P313" s="87">
        <v>36770</v>
      </c>
      <c r="Q313" s="87">
        <v>401768</v>
      </c>
      <c r="R313" s="86" t="s">
        <v>2416</v>
      </c>
      <c r="S313" s="86" t="s">
        <v>5926</v>
      </c>
      <c r="T313" s="86">
        <v>400996</v>
      </c>
      <c r="U313" s="86">
        <v>6322</v>
      </c>
      <c r="V313" s="86" t="s">
        <v>1094</v>
      </c>
      <c r="W313" s="86" t="s">
        <v>3939</v>
      </c>
      <c r="X313" s="86" t="s">
        <v>2588</v>
      </c>
      <c r="Y313" s="86" t="s">
        <v>332</v>
      </c>
      <c r="Z313" s="86" t="s">
        <v>6424</v>
      </c>
      <c r="AB313" s="85" t="s">
        <v>2222</v>
      </c>
      <c r="AC313" s="85" t="str">
        <f t="shared" si="30"/>
        <v>AT73</v>
      </c>
      <c r="AD313" s="85" t="str">
        <f t="shared" si="31"/>
        <v xml:space="preserve"> 205</v>
      </c>
      <c r="AE313" s="85" t="str">
        <f t="shared" si="32"/>
        <v>0 60</v>
      </c>
      <c r="AF313" s="85" t="str">
        <f t="shared" si="33"/>
        <v>77 0</v>
      </c>
      <c r="AG313" s="85" t="str">
        <f t="shared" si="34"/>
        <v xml:space="preserve">006 </v>
      </c>
      <c r="AH313" s="85" t="str">
        <f t="shared" si="35"/>
        <v xml:space="preserve">AT73  205 0 60 77 0 006 </v>
      </c>
    </row>
    <row r="314" spans="1:34" ht="15" customHeight="1" x14ac:dyDescent="0.25">
      <c r="A314" s="86">
        <v>705061</v>
      </c>
      <c r="B314" s="86" t="s">
        <v>1709</v>
      </c>
      <c r="C314" s="86" t="s">
        <v>1919</v>
      </c>
      <c r="D314" s="86" t="s">
        <v>1919</v>
      </c>
      <c r="E314" s="86">
        <v>70515</v>
      </c>
      <c r="F314" s="86">
        <v>6336</v>
      </c>
      <c r="G314" s="86" t="s">
        <v>5290</v>
      </c>
      <c r="H314" s="86" t="s">
        <v>4066</v>
      </c>
      <c r="I314" s="86" t="s">
        <v>2576</v>
      </c>
      <c r="J314" s="86" t="s">
        <v>6406</v>
      </c>
      <c r="K314" s="86" t="s">
        <v>3906</v>
      </c>
      <c r="L314" s="86" t="s">
        <v>1</v>
      </c>
      <c r="M314" s="86" t="s">
        <v>5294</v>
      </c>
      <c r="N314" s="86" t="s">
        <v>5295</v>
      </c>
      <c r="O314" s="86" t="s">
        <v>7267</v>
      </c>
      <c r="P314" s="87">
        <v>36770</v>
      </c>
      <c r="Q314" s="87">
        <v>401768</v>
      </c>
      <c r="R314" s="86" t="s">
        <v>2416</v>
      </c>
      <c r="S314" s="86" t="s">
        <v>1822</v>
      </c>
      <c r="T314" s="86">
        <v>600417</v>
      </c>
      <c r="U314" s="86">
        <v>6336</v>
      </c>
      <c r="V314" s="86" t="s">
        <v>1213</v>
      </c>
      <c r="W314" s="86" t="s">
        <v>4066</v>
      </c>
      <c r="X314" s="86" t="s">
        <v>2576</v>
      </c>
      <c r="Y314" s="86" t="s">
        <v>7246</v>
      </c>
      <c r="Z314" s="86" t="s">
        <v>6407</v>
      </c>
      <c r="AB314" s="85" t="s">
        <v>7267</v>
      </c>
      <c r="AC314" s="85" t="str">
        <f t="shared" si="30"/>
        <v>AT93</v>
      </c>
      <c r="AD314" s="85" t="str">
        <f t="shared" si="31"/>
        <v xml:space="preserve"> 363</v>
      </c>
      <c r="AE314" s="85" t="str">
        <f t="shared" si="32"/>
        <v>3 90</v>
      </c>
      <c r="AF314" s="85" t="str">
        <f t="shared" si="33"/>
        <v>00 0</v>
      </c>
      <c r="AG314" s="85" t="str">
        <f t="shared" si="34"/>
        <v xml:space="preserve">104 </v>
      </c>
      <c r="AH314" s="85" t="str">
        <f t="shared" si="35"/>
        <v xml:space="preserve">AT93  363 3 90 00 0 104 </v>
      </c>
    </row>
    <row r="315" spans="1:34" x14ac:dyDescent="0.25">
      <c r="A315" s="86">
        <v>704037</v>
      </c>
      <c r="B315" s="86" t="s">
        <v>1374</v>
      </c>
      <c r="C315" s="86" t="s">
        <v>1922</v>
      </c>
      <c r="D315" s="86" t="s">
        <v>1922</v>
      </c>
      <c r="E315" s="86">
        <v>70403</v>
      </c>
      <c r="F315" s="86">
        <v>6391</v>
      </c>
      <c r="G315" s="86" t="s">
        <v>1080</v>
      </c>
      <c r="H315" s="86" t="s">
        <v>3786</v>
      </c>
      <c r="I315" s="86" t="s">
        <v>2509</v>
      </c>
      <c r="J315" s="86" t="s">
        <v>6596</v>
      </c>
      <c r="K315" s="86" t="s">
        <v>3735</v>
      </c>
      <c r="L315" s="86" t="s">
        <v>1</v>
      </c>
      <c r="M315" s="86" t="s">
        <v>3792</v>
      </c>
      <c r="N315" s="86" t="s">
        <v>3793</v>
      </c>
      <c r="O315" s="86" t="s">
        <v>2139</v>
      </c>
      <c r="P315" s="87">
        <v>44456</v>
      </c>
      <c r="Q315" s="87">
        <v>401768</v>
      </c>
      <c r="R315" s="86" t="s">
        <v>2416</v>
      </c>
      <c r="S315" s="86" t="s">
        <v>5895</v>
      </c>
      <c r="T315" s="107"/>
      <c r="U315" s="86">
        <v>6380</v>
      </c>
      <c r="V315" s="86" t="s">
        <v>3790</v>
      </c>
      <c r="W315" s="86" t="s">
        <v>5896</v>
      </c>
      <c r="X315" s="86" t="s">
        <v>5897</v>
      </c>
      <c r="Y315" s="86" t="s">
        <v>289</v>
      </c>
      <c r="Z315" s="86" t="s">
        <v>6330</v>
      </c>
      <c r="AB315" s="85" t="s">
        <v>2139</v>
      </c>
      <c r="AC315" s="85" t="str">
        <f t="shared" si="30"/>
        <v>AT35</v>
      </c>
      <c r="AD315" s="85" t="str">
        <f t="shared" si="31"/>
        <v xml:space="preserve"> 362</v>
      </c>
      <c r="AE315" s="85" t="str">
        <f t="shared" si="32"/>
        <v>6 20</v>
      </c>
      <c r="AF315" s="85" t="str">
        <f t="shared" si="33"/>
        <v>00 0</v>
      </c>
      <c r="AG315" s="85" t="str">
        <f t="shared" si="34"/>
        <v xml:space="preserve">004 </v>
      </c>
      <c r="AH315" s="85" t="str">
        <f t="shared" si="35"/>
        <v xml:space="preserve">AT35  362 6 20 00 0 004 </v>
      </c>
    </row>
    <row r="316" spans="1:34" x14ac:dyDescent="0.25">
      <c r="A316" s="86">
        <v>704038</v>
      </c>
      <c r="B316" s="86" t="s">
        <v>1375</v>
      </c>
      <c r="C316" s="86" t="s">
        <v>1919</v>
      </c>
      <c r="D316" s="86" t="s">
        <v>1919</v>
      </c>
      <c r="E316" s="86">
        <v>70403</v>
      </c>
      <c r="F316" s="86">
        <v>6391</v>
      </c>
      <c r="G316" s="86" t="s">
        <v>1080</v>
      </c>
      <c r="H316" s="86" t="s">
        <v>3786</v>
      </c>
      <c r="I316" s="86" t="s">
        <v>2509</v>
      </c>
      <c r="J316" s="86" t="s">
        <v>6596</v>
      </c>
      <c r="K316" s="86" t="s">
        <v>3735</v>
      </c>
      <c r="L316" s="86" t="s">
        <v>1</v>
      </c>
      <c r="M316" s="86" t="s">
        <v>3787</v>
      </c>
      <c r="N316" s="86"/>
      <c r="O316" s="86" t="s">
        <v>2139</v>
      </c>
      <c r="P316" s="87">
        <v>44456</v>
      </c>
      <c r="Q316" s="87">
        <v>401768</v>
      </c>
      <c r="R316" s="86" t="s">
        <v>2416</v>
      </c>
      <c r="S316" s="86" t="s">
        <v>5895</v>
      </c>
      <c r="T316" s="107"/>
      <c r="U316" s="86">
        <v>6380</v>
      </c>
      <c r="V316" s="86" t="s">
        <v>3790</v>
      </c>
      <c r="W316" s="86" t="s">
        <v>5896</v>
      </c>
      <c r="X316" s="86" t="s">
        <v>5897</v>
      </c>
      <c r="Y316" s="86" t="s">
        <v>289</v>
      </c>
      <c r="Z316" s="86" t="s">
        <v>6330</v>
      </c>
      <c r="AB316" s="85" t="s">
        <v>2139</v>
      </c>
      <c r="AC316" s="85" t="str">
        <f t="shared" si="30"/>
        <v>AT35</v>
      </c>
      <c r="AD316" s="85" t="str">
        <f t="shared" si="31"/>
        <v xml:space="preserve"> 362</v>
      </c>
      <c r="AE316" s="85" t="str">
        <f t="shared" si="32"/>
        <v>6 20</v>
      </c>
      <c r="AF316" s="85" t="str">
        <f t="shared" si="33"/>
        <v>00 0</v>
      </c>
      <c r="AG316" s="85" t="str">
        <f t="shared" si="34"/>
        <v xml:space="preserve">004 </v>
      </c>
      <c r="AH316" s="85" t="str">
        <f t="shared" si="35"/>
        <v xml:space="preserve">AT35  362 6 20 00 0 004 </v>
      </c>
    </row>
    <row r="317" spans="1:34" x14ac:dyDescent="0.25">
      <c r="A317" s="86">
        <v>704039</v>
      </c>
      <c r="B317" s="86" t="s">
        <v>7268</v>
      </c>
      <c r="C317" s="86" t="s">
        <v>1922</v>
      </c>
      <c r="D317" s="86" t="s">
        <v>1922</v>
      </c>
      <c r="E317" s="86">
        <v>70410</v>
      </c>
      <c r="F317" s="86">
        <v>6382</v>
      </c>
      <c r="G317" s="86" t="s">
        <v>3831</v>
      </c>
      <c r="H317" s="86" t="s">
        <v>3218</v>
      </c>
      <c r="I317" s="86" t="s">
        <v>2480</v>
      </c>
      <c r="J317" s="86" t="s">
        <v>6597</v>
      </c>
      <c r="K317" s="86" t="s">
        <v>3735</v>
      </c>
      <c r="L317" s="86" t="s">
        <v>1</v>
      </c>
      <c r="M317" s="86" t="s">
        <v>3832</v>
      </c>
      <c r="N317" s="86" t="s">
        <v>3804</v>
      </c>
      <c r="O317" s="86" t="s">
        <v>2139</v>
      </c>
      <c r="P317" s="87">
        <v>44456</v>
      </c>
      <c r="Q317" s="87">
        <v>401768</v>
      </c>
      <c r="R317" s="86" t="s">
        <v>2416</v>
      </c>
      <c r="S317" s="86" t="s">
        <v>5895</v>
      </c>
      <c r="T317" s="107"/>
      <c r="U317" s="86">
        <v>6380</v>
      </c>
      <c r="V317" s="86" t="s">
        <v>3790</v>
      </c>
      <c r="W317" s="86" t="s">
        <v>5896</v>
      </c>
      <c r="X317" s="86" t="s">
        <v>5897</v>
      </c>
      <c r="Y317" s="86" t="s">
        <v>289</v>
      </c>
      <c r="Z317" s="86" t="s">
        <v>6330</v>
      </c>
      <c r="AB317" s="85" t="s">
        <v>2139</v>
      </c>
      <c r="AC317" s="85" t="str">
        <f t="shared" si="30"/>
        <v>AT35</v>
      </c>
      <c r="AD317" s="85" t="str">
        <f t="shared" si="31"/>
        <v xml:space="preserve"> 362</v>
      </c>
      <c r="AE317" s="85" t="str">
        <f t="shared" si="32"/>
        <v>6 20</v>
      </c>
      <c r="AF317" s="85" t="str">
        <f t="shared" si="33"/>
        <v>00 0</v>
      </c>
      <c r="AG317" s="85" t="str">
        <f t="shared" si="34"/>
        <v xml:space="preserve">004 </v>
      </c>
      <c r="AH317" s="85" t="str">
        <f t="shared" si="35"/>
        <v xml:space="preserve">AT35  362 6 20 00 0 004 </v>
      </c>
    </row>
    <row r="318" spans="1:34" ht="15" customHeight="1" x14ac:dyDescent="0.25">
      <c r="A318" s="86">
        <v>709047</v>
      </c>
      <c r="B318" s="86" t="s">
        <v>685</v>
      </c>
      <c r="C318" s="86" t="s">
        <v>1922</v>
      </c>
      <c r="D318" s="86" t="s">
        <v>1922</v>
      </c>
      <c r="E318" s="86">
        <v>70920</v>
      </c>
      <c r="F318" s="86">
        <v>6290</v>
      </c>
      <c r="G318" s="86" t="s">
        <v>1183</v>
      </c>
      <c r="H318" s="86" t="s">
        <v>4920</v>
      </c>
      <c r="I318" s="86" t="s">
        <v>4926</v>
      </c>
      <c r="J318" s="86" t="s">
        <v>6598</v>
      </c>
      <c r="K318" s="86" t="s">
        <v>4808</v>
      </c>
      <c r="L318" s="86" t="s">
        <v>3</v>
      </c>
      <c r="M318" s="86" t="s">
        <v>4927</v>
      </c>
      <c r="N318" s="86" t="s">
        <v>4928</v>
      </c>
      <c r="O318" s="86" t="s">
        <v>2351</v>
      </c>
      <c r="P318" s="87">
        <v>36770</v>
      </c>
      <c r="Q318" s="87">
        <v>401768</v>
      </c>
      <c r="R318" s="86" t="s">
        <v>2416</v>
      </c>
      <c r="S318" s="86" t="s">
        <v>683</v>
      </c>
      <c r="T318" s="86">
        <v>970920</v>
      </c>
      <c r="U318" s="86">
        <v>6290</v>
      </c>
      <c r="V318" s="86" t="s">
        <v>1183</v>
      </c>
      <c r="W318" s="86" t="s">
        <v>3088</v>
      </c>
      <c r="X318" s="86" t="s">
        <v>4925</v>
      </c>
      <c r="Y318" s="86" t="s">
        <v>684</v>
      </c>
      <c r="Z318" s="86" t="s">
        <v>6599</v>
      </c>
      <c r="AB318" s="85" t="s">
        <v>2351</v>
      </c>
      <c r="AC318" s="85" t="str">
        <f t="shared" si="30"/>
        <v>AT17</v>
      </c>
      <c r="AD318" s="85" t="str">
        <f t="shared" si="31"/>
        <v xml:space="preserve"> 362</v>
      </c>
      <c r="AE318" s="85" t="str">
        <f t="shared" si="32"/>
        <v>7 40</v>
      </c>
      <c r="AF318" s="85" t="str">
        <f t="shared" si="33"/>
        <v>00 0</v>
      </c>
      <c r="AG318" s="85" t="str">
        <f t="shared" si="34"/>
        <v xml:space="preserve">002 </v>
      </c>
      <c r="AH318" s="85" t="str">
        <f t="shared" si="35"/>
        <v xml:space="preserve">AT17  362 7 40 00 0 002 </v>
      </c>
    </row>
    <row r="319" spans="1:34" ht="15" customHeight="1" x14ac:dyDescent="0.25">
      <c r="A319" s="86">
        <v>701046</v>
      </c>
      <c r="B319" s="86" t="s">
        <v>1507</v>
      </c>
      <c r="C319" s="86" t="s">
        <v>1919</v>
      </c>
      <c r="D319" s="86" t="s">
        <v>1919</v>
      </c>
      <c r="E319" s="86">
        <v>70101</v>
      </c>
      <c r="F319" s="86">
        <v>6020</v>
      </c>
      <c r="G319" s="86" t="s">
        <v>1009</v>
      </c>
      <c r="H319" s="86" t="s">
        <v>2928</v>
      </c>
      <c r="I319" s="86" t="s">
        <v>2933</v>
      </c>
      <c r="J319" s="86" t="s">
        <v>6600</v>
      </c>
      <c r="K319" s="86" t="s">
        <v>2412</v>
      </c>
      <c r="L319" s="86" t="s">
        <v>1</v>
      </c>
      <c r="M319" s="86" t="s">
        <v>2934</v>
      </c>
      <c r="N319" s="86" t="s">
        <v>2935</v>
      </c>
      <c r="O319" s="86" t="s">
        <v>1989</v>
      </c>
      <c r="P319" s="87">
        <v>36770</v>
      </c>
      <c r="Q319" s="87">
        <v>401768</v>
      </c>
      <c r="R319" s="86" t="s">
        <v>2416</v>
      </c>
      <c r="S319" s="86" t="s">
        <v>1755</v>
      </c>
      <c r="T319" s="86">
        <v>400895</v>
      </c>
      <c r="U319" s="86">
        <v>6020</v>
      </c>
      <c r="V319" s="86" t="s">
        <v>1009</v>
      </c>
      <c r="W319" s="86" t="s">
        <v>2928</v>
      </c>
      <c r="X319" s="86" t="s">
        <v>2932</v>
      </c>
      <c r="Y319" s="86" t="s">
        <v>993</v>
      </c>
      <c r="Z319" s="86" t="s">
        <v>6601</v>
      </c>
      <c r="AB319" s="85" t="s">
        <v>1989</v>
      </c>
      <c r="AC319" s="85" t="str">
        <f t="shared" si="30"/>
        <v>AT86</v>
      </c>
      <c r="AD319" s="85" t="str">
        <f t="shared" si="31"/>
        <v xml:space="preserve"> 205</v>
      </c>
      <c r="AE319" s="85" t="str">
        <f t="shared" si="32"/>
        <v>0 30</v>
      </c>
      <c r="AF319" s="85" t="str">
        <f t="shared" si="33"/>
        <v>00 0</v>
      </c>
      <c r="AG319" s="85" t="str">
        <f t="shared" si="34"/>
        <v xml:space="preserve">000 </v>
      </c>
      <c r="AH319" s="85" t="str">
        <f t="shared" si="35"/>
        <v xml:space="preserve">AT86  205 0 30 00 0 000 </v>
      </c>
    </row>
    <row r="320" spans="1:34" ht="15" customHeight="1" x14ac:dyDescent="0.25">
      <c r="A320" s="86">
        <v>702117</v>
      </c>
      <c r="B320" s="86" t="s">
        <v>1624</v>
      </c>
      <c r="C320" s="86" t="s">
        <v>1919</v>
      </c>
      <c r="D320" s="86" t="s">
        <v>1919</v>
      </c>
      <c r="E320" s="86">
        <v>70219</v>
      </c>
      <c r="F320" s="86">
        <v>6424</v>
      </c>
      <c r="G320" s="86" t="s">
        <v>1025</v>
      </c>
      <c r="H320" s="86" t="s">
        <v>3163</v>
      </c>
      <c r="I320" s="86" t="s">
        <v>2617</v>
      </c>
      <c r="J320" s="86" t="s">
        <v>6602</v>
      </c>
      <c r="K320" s="86" t="s">
        <v>2844</v>
      </c>
      <c r="L320" s="86" t="s">
        <v>3</v>
      </c>
      <c r="M320" s="86" t="s">
        <v>3164</v>
      </c>
      <c r="N320" s="86" t="s">
        <v>3165</v>
      </c>
      <c r="O320" s="86" t="s">
        <v>2029</v>
      </c>
      <c r="P320" s="87">
        <v>36770</v>
      </c>
      <c r="Q320" s="87">
        <v>401768</v>
      </c>
      <c r="R320" s="86" t="s">
        <v>2416</v>
      </c>
      <c r="S320" s="86" t="s">
        <v>68</v>
      </c>
      <c r="T320" s="86">
        <v>970219</v>
      </c>
      <c r="U320" s="86">
        <v>6424</v>
      </c>
      <c r="V320" s="86" t="s">
        <v>1025</v>
      </c>
      <c r="W320" s="86" t="s">
        <v>3157</v>
      </c>
      <c r="X320" s="86" t="s">
        <v>3158</v>
      </c>
      <c r="Y320" s="86" t="s">
        <v>69</v>
      </c>
      <c r="Z320" s="86" t="s">
        <v>6603</v>
      </c>
      <c r="AB320" s="85" t="s">
        <v>2029</v>
      </c>
      <c r="AC320" s="85" t="str">
        <f t="shared" si="30"/>
        <v>AT79</v>
      </c>
      <c r="AD320" s="85" t="str">
        <f t="shared" si="31"/>
        <v xml:space="preserve"> 363</v>
      </c>
      <c r="AE320" s="85" t="str">
        <f t="shared" si="32"/>
        <v>1 60</v>
      </c>
      <c r="AF320" s="85" t="str">
        <f t="shared" si="33"/>
        <v>00 0</v>
      </c>
      <c r="AG320" s="85" t="str">
        <f t="shared" si="34"/>
        <v xml:space="preserve">043 </v>
      </c>
      <c r="AH320" s="85" t="str">
        <f t="shared" si="35"/>
        <v xml:space="preserve">AT79  363 1 60 00 0 043 </v>
      </c>
    </row>
    <row r="321" spans="1:34" ht="15" customHeight="1" x14ac:dyDescent="0.25">
      <c r="A321" s="86">
        <v>706297</v>
      </c>
      <c r="B321" s="86" t="s">
        <v>443</v>
      </c>
      <c r="C321" s="86" t="s">
        <v>1919</v>
      </c>
      <c r="D321" s="86" t="s">
        <v>1919</v>
      </c>
      <c r="E321" s="86">
        <v>70613</v>
      </c>
      <c r="F321" s="86">
        <v>6532</v>
      </c>
      <c r="G321" s="86" t="s">
        <v>1123</v>
      </c>
      <c r="H321" s="86" t="s">
        <v>3183</v>
      </c>
      <c r="I321" s="86" t="s">
        <v>2421</v>
      </c>
      <c r="J321" s="86" t="s">
        <v>6604</v>
      </c>
      <c r="K321" s="86" t="s">
        <v>4183</v>
      </c>
      <c r="L321" s="86" t="s">
        <v>3</v>
      </c>
      <c r="M321" s="86" t="s">
        <v>4282</v>
      </c>
      <c r="N321" s="86" t="s">
        <v>4283</v>
      </c>
      <c r="O321" s="86" t="s">
        <v>5972</v>
      </c>
      <c r="P321" s="87">
        <v>36770</v>
      </c>
      <c r="Q321" s="87">
        <v>401768</v>
      </c>
      <c r="R321" s="86" t="s">
        <v>2416</v>
      </c>
      <c r="S321" s="86" t="s">
        <v>444</v>
      </c>
      <c r="T321" s="86">
        <v>970613</v>
      </c>
      <c r="U321" s="86">
        <v>6532</v>
      </c>
      <c r="V321" s="86" t="s">
        <v>1123</v>
      </c>
      <c r="W321" s="86" t="s">
        <v>2849</v>
      </c>
      <c r="X321" s="86" t="s">
        <v>2411</v>
      </c>
      <c r="Y321" s="86" t="s">
        <v>445</v>
      </c>
      <c r="Z321" s="86" t="s">
        <v>6605</v>
      </c>
      <c r="AB321" s="85" t="s">
        <v>5972</v>
      </c>
      <c r="AC321" s="85" t="str">
        <f t="shared" si="30"/>
        <v>AT35</v>
      </c>
      <c r="AD321" s="85" t="str">
        <f t="shared" si="31"/>
        <v xml:space="preserve"> 369</v>
      </c>
      <c r="AE321" s="85" t="str">
        <f t="shared" si="32"/>
        <v>9 00</v>
      </c>
      <c r="AF321" s="85" t="str">
        <f t="shared" si="33"/>
        <v>00 0</v>
      </c>
      <c r="AG321" s="85" t="str">
        <f t="shared" si="34"/>
        <v xml:space="preserve">662 </v>
      </c>
      <c r="AH321" s="85" t="str">
        <f t="shared" si="35"/>
        <v xml:space="preserve">AT35  369 9 00 00 0 662 </v>
      </c>
    </row>
    <row r="322" spans="1:34" ht="15" customHeight="1" x14ac:dyDescent="0.25">
      <c r="A322" s="86">
        <v>706447</v>
      </c>
      <c r="B322" s="86" t="s">
        <v>1397</v>
      </c>
      <c r="C322" s="86" t="s">
        <v>1919</v>
      </c>
      <c r="D322" s="86" t="s">
        <v>7226</v>
      </c>
      <c r="E322" s="86">
        <v>70630</v>
      </c>
      <c r="F322" s="86">
        <v>6511</v>
      </c>
      <c r="G322" s="86" t="s">
        <v>1109</v>
      </c>
      <c r="H322" s="86" t="s">
        <v>3356</v>
      </c>
      <c r="I322" s="86" t="s">
        <v>2457</v>
      </c>
      <c r="J322" s="86" t="s">
        <v>6606</v>
      </c>
      <c r="K322" s="86" t="s">
        <v>4183</v>
      </c>
      <c r="L322" s="86" t="s">
        <v>1</v>
      </c>
      <c r="M322" s="86" t="s">
        <v>4479</v>
      </c>
      <c r="N322" s="86" t="s">
        <v>4477</v>
      </c>
      <c r="O322" s="86" t="s">
        <v>2239</v>
      </c>
      <c r="P322" s="87">
        <v>36770</v>
      </c>
      <c r="Q322" s="87">
        <v>401768</v>
      </c>
      <c r="R322" s="86" t="s">
        <v>2416</v>
      </c>
      <c r="S322" s="86" t="s">
        <v>1834</v>
      </c>
      <c r="T322" s="86">
        <v>900525</v>
      </c>
      <c r="U322" s="86">
        <v>6511</v>
      </c>
      <c r="V322" s="86" t="s">
        <v>1109</v>
      </c>
      <c r="W322" s="86" t="s">
        <v>7269</v>
      </c>
      <c r="X322" s="86" t="s">
        <v>2623</v>
      </c>
      <c r="Y322" s="86" t="s">
        <v>1506</v>
      </c>
      <c r="Z322" s="86" t="s">
        <v>7270</v>
      </c>
      <c r="AB322" s="85" t="s">
        <v>2239</v>
      </c>
      <c r="AC322" s="85" t="str">
        <f t="shared" si="30"/>
        <v>AT47</v>
      </c>
      <c r="AD322" s="85" t="str">
        <f t="shared" si="31"/>
        <v xml:space="preserve"> 423</v>
      </c>
      <c r="AE322" s="85" t="str">
        <f t="shared" si="32"/>
        <v>9 00</v>
      </c>
      <c r="AF322" s="85" t="str">
        <f t="shared" si="33"/>
        <v>05 3</v>
      </c>
      <c r="AG322" s="85" t="str">
        <f t="shared" si="34"/>
        <v xml:space="preserve">000 </v>
      </c>
      <c r="AH322" s="85" t="str">
        <f t="shared" si="35"/>
        <v xml:space="preserve">AT47  423 9 00 05 3 000 </v>
      </c>
    </row>
    <row r="323" spans="1:34" ht="15" customHeight="1" x14ac:dyDescent="0.25">
      <c r="A323" s="86">
        <v>708037</v>
      </c>
      <c r="B323" s="86" t="s">
        <v>594</v>
      </c>
      <c r="C323" s="86" t="s">
        <v>1919</v>
      </c>
      <c r="D323" s="86" t="s">
        <v>1919</v>
      </c>
      <c r="E323" s="86">
        <v>70821</v>
      </c>
      <c r="F323" s="86">
        <v>6631</v>
      </c>
      <c r="G323" s="86" t="s">
        <v>1159</v>
      </c>
      <c r="H323" s="86" t="s">
        <v>3580</v>
      </c>
      <c r="I323" s="86" t="s">
        <v>2576</v>
      </c>
      <c r="J323" s="86" t="s">
        <v>6607</v>
      </c>
      <c r="K323" s="86" t="s">
        <v>4657</v>
      </c>
      <c r="L323" s="86" t="s">
        <v>3</v>
      </c>
      <c r="M323" s="86" t="s">
        <v>4735</v>
      </c>
      <c r="N323" s="86" t="s">
        <v>4736</v>
      </c>
      <c r="O323" s="86" t="s">
        <v>2299</v>
      </c>
      <c r="P323" s="87">
        <v>36770</v>
      </c>
      <c r="Q323" s="87">
        <v>401768</v>
      </c>
      <c r="R323" s="86" t="s">
        <v>2416</v>
      </c>
      <c r="S323" s="86" t="s">
        <v>592</v>
      </c>
      <c r="T323" s="86">
        <v>970821</v>
      </c>
      <c r="U323" s="86">
        <v>6631</v>
      </c>
      <c r="V323" s="86" t="s">
        <v>1159</v>
      </c>
      <c r="W323" s="86" t="s">
        <v>3183</v>
      </c>
      <c r="X323" s="86" t="s">
        <v>2588</v>
      </c>
      <c r="Y323" s="86" t="s">
        <v>593</v>
      </c>
      <c r="Z323" s="86" t="s">
        <v>6608</v>
      </c>
      <c r="AB323" s="85" t="s">
        <v>2299</v>
      </c>
      <c r="AC323" s="85" t="str">
        <f t="shared" si="30"/>
        <v>AT32</v>
      </c>
      <c r="AD323" s="85" t="str">
        <f t="shared" si="31"/>
        <v xml:space="preserve"> 362</v>
      </c>
      <c r="AE323" s="85" t="str">
        <f t="shared" si="32"/>
        <v>1 90</v>
      </c>
      <c r="AF323" s="85" t="str">
        <f t="shared" si="33"/>
        <v>00 0</v>
      </c>
      <c r="AG323" s="85" t="str">
        <f t="shared" si="34"/>
        <v xml:space="preserve">032 </v>
      </c>
      <c r="AH323" s="85" t="str">
        <f t="shared" si="35"/>
        <v xml:space="preserve">AT32  362 1 90 00 0 032 </v>
      </c>
    </row>
    <row r="324" spans="1:34" ht="15" customHeight="1" x14ac:dyDescent="0.25">
      <c r="A324" s="86">
        <v>705019</v>
      </c>
      <c r="B324" s="86" t="s">
        <v>7271</v>
      </c>
      <c r="C324" s="86" t="s">
        <v>2708</v>
      </c>
      <c r="D324" s="86" t="s">
        <v>2708</v>
      </c>
      <c r="E324" s="86">
        <v>70512</v>
      </c>
      <c r="F324" s="86">
        <v>6233</v>
      </c>
      <c r="G324" s="86" t="s">
        <v>3925</v>
      </c>
      <c r="H324" s="86" t="s">
        <v>3925</v>
      </c>
      <c r="I324" s="86" t="s">
        <v>3179</v>
      </c>
      <c r="J324" s="86" t="s">
        <v>6394</v>
      </c>
      <c r="K324" s="86" t="s">
        <v>3906</v>
      </c>
      <c r="L324" s="86" t="s">
        <v>1</v>
      </c>
      <c r="M324" s="86" t="s">
        <v>5311</v>
      </c>
      <c r="N324" s="86" t="s">
        <v>5312</v>
      </c>
      <c r="O324" s="86" t="s">
        <v>5739</v>
      </c>
      <c r="P324" s="87">
        <v>36770</v>
      </c>
      <c r="Q324" s="87">
        <v>401768</v>
      </c>
      <c r="R324" s="86" t="s">
        <v>2416</v>
      </c>
      <c r="S324" s="86" t="s">
        <v>783</v>
      </c>
      <c r="T324" s="86">
        <v>403592</v>
      </c>
      <c r="U324" s="86">
        <v>6233</v>
      </c>
      <c r="V324" s="86" t="s">
        <v>3925</v>
      </c>
      <c r="W324" s="86" t="s">
        <v>3925</v>
      </c>
      <c r="X324" s="86" t="s">
        <v>3179</v>
      </c>
      <c r="Y324" s="86" t="s">
        <v>1593</v>
      </c>
      <c r="Z324" s="86" t="s">
        <v>6394</v>
      </c>
      <c r="AB324" s="85" t="s">
        <v>5739</v>
      </c>
      <c r="AC324" s="85" t="str">
        <f t="shared" si="30"/>
        <v xml:space="preserve">    </v>
      </c>
      <c r="AD324" s="85" t="str">
        <f t="shared" si="31"/>
        <v/>
      </c>
      <c r="AE324" s="85" t="str">
        <f t="shared" si="32"/>
        <v/>
      </c>
      <c r="AF324" s="85" t="str">
        <f t="shared" si="33"/>
        <v/>
      </c>
      <c r="AG324" s="85" t="str">
        <f t="shared" si="34"/>
        <v/>
      </c>
      <c r="AH324" s="85" t="str">
        <f t="shared" si="35"/>
        <v xml:space="preserve">        </v>
      </c>
    </row>
    <row r="325" spans="1:34" ht="15" customHeight="1" x14ac:dyDescent="0.25">
      <c r="A325" s="86">
        <v>709091</v>
      </c>
      <c r="B325" s="86" t="s">
        <v>725</v>
      </c>
      <c r="C325" s="86" t="s">
        <v>1920</v>
      </c>
      <c r="D325" s="86" t="s">
        <v>7222</v>
      </c>
      <c r="E325" s="86">
        <v>70926</v>
      </c>
      <c r="F325" s="86">
        <v>6130</v>
      </c>
      <c r="G325" s="86" t="s">
        <v>1189</v>
      </c>
      <c r="H325" s="86" t="s">
        <v>3695</v>
      </c>
      <c r="I325" s="86" t="s">
        <v>2480</v>
      </c>
      <c r="J325" s="86" t="s">
        <v>6582</v>
      </c>
      <c r="K325" s="86" t="s">
        <v>4808</v>
      </c>
      <c r="L325" s="86" t="s">
        <v>1</v>
      </c>
      <c r="M325" s="86" t="s">
        <v>5345</v>
      </c>
      <c r="N325" s="86" t="s">
        <v>5346</v>
      </c>
      <c r="O325" s="86" t="s">
        <v>2356</v>
      </c>
      <c r="P325" s="87">
        <v>36770</v>
      </c>
      <c r="Q325" s="87">
        <v>401768</v>
      </c>
      <c r="R325" s="86" t="s">
        <v>2416</v>
      </c>
      <c r="S325" s="86" t="s">
        <v>710</v>
      </c>
      <c r="T325" s="86">
        <v>400508</v>
      </c>
      <c r="U325" s="86">
        <v>6130</v>
      </c>
      <c r="V325" s="86" t="s">
        <v>1189</v>
      </c>
      <c r="W325" s="86" t="s">
        <v>5036</v>
      </c>
      <c r="X325" s="86" t="s">
        <v>2580</v>
      </c>
      <c r="Y325" s="86" t="s">
        <v>711</v>
      </c>
      <c r="Z325" s="86" t="s">
        <v>6440</v>
      </c>
      <c r="AB325" s="85" t="s">
        <v>2356</v>
      </c>
      <c r="AC325" s="85" t="str">
        <f t="shared" si="30"/>
        <v>AT73</v>
      </c>
      <c r="AD325" s="85" t="str">
        <f t="shared" si="31"/>
        <v xml:space="preserve"> 205</v>
      </c>
      <c r="AE325" s="85" t="str">
        <f t="shared" si="32"/>
        <v>1 00</v>
      </c>
      <c r="AF325" s="85" t="str">
        <f t="shared" si="33"/>
        <v>08 0</v>
      </c>
      <c r="AG325" s="85" t="str">
        <f t="shared" si="34"/>
        <v xml:space="preserve">030 </v>
      </c>
      <c r="AH325" s="85" t="str">
        <f t="shared" si="35"/>
        <v xml:space="preserve">AT73  205 1 00 08 0 030 </v>
      </c>
    </row>
    <row r="326" spans="1:34" ht="15" customHeight="1" x14ac:dyDescent="0.25">
      <c r="A326" s="86">
        <v>703427</v>
      </c>
      <c r="B326" s="86" t="s">
        <v>936</v>
      </c>
      <c r="C326" s="86" t="s">
        <v>1919</v>
      </c>
      <c r="D326" s="86" t="s">
        <v>1919</v>
      </c>
      <c r="E326" s="86">
        <v>70331</v>
      </c>
      <c r="F326" s="86">
        <v>6162</v>
      </c>
      <c r="G326" s="86" t="s">
        <v>1063</v>
      </c>
      <c r="H326" s="86" t="s">
        <v>2730</v>
      </c>
      <c r="I326" s="86" t="s">
        <v>2411</v>
      </c>
      <c r="J326" s="86" t="s">
        <v>6609</v>
      </c>
      <c r="K326" s="86" t="s">
        <v>3166</v>
      </c>
      <c r="L326" s="86" t="s">
        <v>3</v>
      </c>
      <c r="M326" s="86" t="s">
        <v>3376</v>
      </c>
      <c r="N326" s="86" t="s">
        <v>3377</v>
      </c>
      <c r="O326" s="86" t="s">
        <v>2112</v>
      </c>
      <c r="P326" s="87">
        <v>36770</v>
      </c>
      <c r="Q326" s="87">
        <v>401768</v>
      </c>
      <c r="R326" s="86" t="s">
        <v>2416</v>
      </c>
      <c r="S326" s="86" t="s">
        <v>191</v>
      </c>
      <c r="T326" s="86">
        <v>970331</v>
      </c>
      <c r="U326" s="86">
        <v>6162</v>
      </c>
      <c r="V326" s="86" t="s">
        <v>1063</v>
      </c>
      <c r="W326" s="86" t="s">
        <v>2730</v>
      </c>
      <c r="X326" s="86" t="s">
        <v>2576</v>
      </c>
      <c r="Y326" s="86" t="s">
        <v>192</v>
      </c>
      <c r="Z326" s="86" t="s">
        <v>6610</v>
      </c>
      <c r="AB326" s="85" t="s">
        <v>2112</v>
      </c>
      <c r="AC326" s="85" t="str">
        <f t="shared" si="30"/>
        <v>AT84</v>
      </c>
      <c r="AD326" s="85" t="str">
        <f t="shared" si="31"/>
        <v xml:space="preserve"> 362</v>
      </c>
      <c r="AE326" s="85" t="str">
        <f t="shared" si="32"/>
        <v>8 10</v>
      </c>
      <c r="AF326" s="85" t="str">
        <f t="shared" si="33"/>
        <v>00 0</v>
      </c>
      <c r="AG326" s="85" t="str">
        <f t="shared" si="34"/>
        <v xml:space="preserve">002 </v>
      </c>
      <c r="AH326" s="85" t="str">
        <f t="shared" si="35"/>
        <v xml:space="preserve">AT84  362 8 10 00 0 002 </v>
      </c>
    </row>
    <row r="327" spans="1:34" ht="15" customHeight="1" x14ac:dyDescent="0.25">
      <c r="A327" s="86">
        <v>708187</v>
      </c>
      <c r="B327" s="86" t="s">
        <v>618</v>
      </c>
      <c r="C327" s="86" t="s">
        <v>1919</v>
      </c>
      <c r="D327" s="86" t="s">
        <v>1919</v>
      </c>
      <c r="E327" s="86">
        <v>70832</v>
      </c>
      <c r="F327" s="86">
        <v>6675</v>
      </c>
      <c r="G327" s="86" t="s">
        <v>1169</v>
      </c>
      <c r="H327" s="86" t="s">
        <v>4787</v>
      </c>
      <c r="I327" s="86" t="s">
        <v>2668</v>
      </c>
      <c r="J327" s="86" t="s">
        <v>6611</v>
      </c>
      <c r="K327" s="86" t="s">
        <v>4657</v>
      </c>
      <c r="L327" s="86" t="s">
        <v>3</v>
      </c>
      <c r="M327" s="86" t="s">
        <v>4792</v>
      </c>
      <c r="N327" s="86" t="s">
        <v>4793</v>
      </c>
      <c r="O327" s="86" t="s">
        <v>2311</v>
      </c>
      <c r="P327" s="87">
        <v>36770</v>
      </c>
      <c r="Q327" s="87">
        <v>401768</v>
      </c>
      <c r="R327" s="86" t="s">
        <v>2416</v>
      </c>
      <c r="S327" s="86" t="s">
        <v>616</v>
      </c>
      <c r="T327" s="86">
        <v>970832</v>
      </c>
      <c r="U327" s="86">
        <v>6675</v>
      </c>
      <c r="V327" s="86" t="s">
        <v>1169</v>
      </c>
      <c r="W327" s="86" t="s">
        <v>4791</v>
      </c>
      <c r="X327" s="86" t="s">
        <v>3679</v>
      </c>
      <c r="Y327" s="86" t="s">
        <v>617</v>
      </c>
      <c r="Z327" s="86" t="s">
        <v>6612</v>
      </c>
      <c r="AB327" s="85" t="s">
        <v>2311</v>
      </c>
      <c r="AC327" s="85" t="str">
        <f t="shared" si="30"/>
        <v>AT92</v>
      </c>
      <c r="AD327" s="85" t="str">
        <f t="shared" si="31"/>
        <v xml:space="preserve"> 363</v>
      </c>
      <c r="AE327" s="85" t="str">
        <f t="shared" si="32"/>
        <v>3 30</v>
      </c>
      <c r="AF327" s="85" t="str">
        <f t="shared" si="33"/>
        <v>00 0</v>
      </c>
      <c r="AG327" s="85" t="str">
        <f t="shared" si="34"/>
        <v xml:space="preserve">001 </v>
      </c>
      <c r="AH327" s="85" t="str">
        <f t="shared" si="35"/>
        <v xml:space="preserve">AT92  363 3 30 00 0 001 </v>
      </c>
    </row>
    <row r="328" spans="1:34" ht="15" customHeight="1" x14ac:dyDescent="0.25">
      <c r="A328" s="86">
        <v>704047</v>
      </c>
      <c r="B328" s="86" t="s">
        <v>1703</v>
      </c>
      <c r="C328" s="86" t="s">
        <v>1919</v>
      </c>
      <c r="D328" s="86" t="s">
        <v>7226</v>
      </c>
      <c r="E328" s="86">
        <v>70406</v>
      </c>
      <c r="F328" s="86">
        <v>6361</v>
      </c>
      <c r="G328" s="86" t="s">
        <v>3772</v>
      </c>
      <c r="H328" s="86" t="s">
        <v>3773</v>
      </c>
      <c r="I328" s="86" t="s">
        <v>2609</v>
      </c>
      <c r="J328" s="86" t="s">
        <v>6613</v>
      </c>
      <c r="K328" s="86" t="s">
        <v>3735</v>
      </c>
      <c r="L328" s="86" t="s">
        <v>1</v>
      </c>
      <c r="M328" s="86" t="s">
        <v>3774</v>
      </c>
      <c r="N328" s="86" t="s">
        <v>3775</v>
      </c>
      <c r="O328" s="86" t="s">
        <v>2153</v>
      </c>
      <c r="P328" s="87">
        <v>36770</v>
      </c>
      <c r="Q328" s="87">
        <v>401768</v>
      </c>
      <c r="R328" s="86" t="s">
        <v>2416</v>
      </c>
      <c r="S328" s="86" t="s">
        <v>1950</v>
      </c>
      <c r="T328" s="86">
        <v>327802</v>
      </c>
      <c r="U328" s="86">
        <v>6361</v>
      </c>
      <c r="V328" s="86" t="s">
        <v>3777</v>
      </c>
      <c r="W328" s="86" t="s">
        <v>3778</v>
      </c>
      <c r="X328" s="86" t="s">
        <v>2470</v>
      </c>
      <c r="Y328" s="86" t="s">
        <v>1378</v>
      </c>
      <c r="Z328" s="86" t="s">
        <v>6614</v>
      </c>
      <c r="AB328" s="85" t="s">
        <v>2153</v>
      </c>
      <c r="AC328" s="85" t="str">
        <f t="shared" si="30"/>
        <v>AT64</v>
      </c>
      <c r="AD328" s="85" t="str">
        <f t="shared" si="31"/>
        <v xml:space="preserve"> 205</v>
      </c>
      <c r="AE328" s="85" t="str">
        <f t="shared" si="32"/>
        <v>0 50</v>
      </c>
      <c r="AF328" s="85" t="str">
        <f t="shared" si="33"/>
        <v>00 0</v>
      </c>
      <c r="AG328" s="85" t="str">
        <f t="shared" si="34"/>
        <v xml:space="preserve">031 </v>
      </c>
      <c r="AH328" s="85" t="str">
        <f t="shared" si="35"/>
        <v xml:space="preserve">AT64  205 0 50 00 0 031 </v>
      </c>
    </row>
    <row r="329" spans="1:34" ht="15" customHeight="1" x14ac:dyDescent="0.25">
      <c r="A329" s="86">
        <v>703027</v>
      </c>
      <c r="B329" s="86" t="s">
        <v>924</v>
      </c>
      <c r="C329" s="86" t="s">
        <v>1920</v>
      </c>
      <c r="D329" s="86" t="s">
        <v>1920</v>
      </c>
      <c r="E329" s="86">
        <v>70369</v>
      </c>
      <c r="F329" s="86">
        <v>6170</v>
      </c>
      <c r="G329" s="86" t="s">
        <v>1040</v>
      </c>
      <c r="H329" s="86" t="s">
        <v>5525</v>
      </c>
      <c r="I329" s="86" t="s">
        <v>2509</v>
      </c>
      <c r="J329" s="86" t="s">
        <v>6284</v>
      </c>
      <c r="K329" s="86" t="s">
        <v>3166</v>
      </c>
      <c r="L329" s="86" t="s">
        <v>3</v>
      </c>
      <c r="M329" s="86" t="s">
        <v>5526</v>
      </c>
      <c r="N329" s="86" t="s">
        <v>5527</v>
      </c>
      <c r="O329" s="86" t="s">
        <v>2063</v>
      </c>
      <c r="P329" s="87">
        <v>36770</v>
      </c>
      <c r="Q329" s="87">
        <v>401768</v>
      </c>
      <c r="R329" s="86" t="s">
        <v>2416</v>
      </c>
      <c r="S329" s="86" t="s">
        <v>264</v>
      </c>
      <c r="T329" s="86">
        <v>970369</v>
      </c>
      <c r="U329" s="86">
        <v>6170</v>
      </c>
      <c r="V329" s="86" t="s">
        <v>1040</v>
      </c>
      <c r="W329" s="86" t="s">
        <v>3718</v>
      </c>
      <c r="X329" s="86" t="s">
        <v>2480</v>
      </c>
      <c r="Y329" s="86" t="s">
        <v>1350</v>
      </c>
      <c r="Z329" s="86" t="s">
        <v>6285</v>
      </c>
      <c r="AB329" s="85" t="s">
        <v>2063</v>
      </c>
      <c r="AC329" s="85" t="str">
        <f t="shared" si="30"/>
        <v>AT15</v>
      </c>
      <c r="AD329" s="85" t="str">
        <f t="shared" si="31"/>
        <v xml:space="preserve"> 360</v>
      </c>
      <c r="AE329" s="85" t="str">
        <f t="shared" si="32"/>
        <v>0 00</v>
      </c>
      <c r="AF329" s="85" t="str">
        <f t="shared" si="33"/>
        <v>00 0</v>
      </c>
      <c r="AG329" s="85" t="str">
        <f t="shared" si="34"/>
        <v xml:space="preserve">410 </v>
      </c>
      <c r="AH329" s="85" t="str">
        <f t="shared" si="35"/>
        <v xml:space="preserve">AT15  360 0 00 00 0 410 </v>
      </c>
    </row>
    <row r="330" spans="1:34" ht="15" customHeight="1" x14ac:dyDescent="0.25">
      <c r="A330" s="86">
        <v>709177</v>
      </c>
      <c r="B330" s="86" t="s">
        <v>906</v>
      </c>
      <c r="C330" s="86" t="s">
        <v>1920</v>
      </c>
      <c r="D330" s="86" t="s">
        <v>1944</v>
      </c>
      <c r="E330" s="86">
        <v>70907</v>
      </c>
      <c r="F330" s="86">
        <v>6212</v>
      </c>
      <c r="G330" s="86" t="s">
        <v>4871</v>
      </c>
      <c r="H330" s="86" t="s">
        <v>2849</v>
      </c>
      <c r="I330" s="86" t="s">
        <v>2488</v>
      </c>
      <c r="J330" s="86" t="s">
        <v>6444</v>
      </c>
      <c r="K330" s="86" t="s">
        <v>4808</v>
      </c>
      <c r="L330" s="86" t="s">
        <v>3</v>
      </c>
      <c r="M330" s="86" t="s">
        <v>4872</v>
      </c>
      <c r="N330" s="86" t="s">
        <v>4873</v>
      </c>
      <c r="O330" s="86" t="s">
        <v>2363</v>
      </c>
      <c r="P330" s="87">
        <v>36770</v>
      </c>
      <c r="Q330" s="87">
        <v>401768</v>
      </c>
      <c r="R330" s="86" t="s">
        <v>2416</v>
      </c>
      <c r="S330" s="86" t="s">
        <v>909</v>
      </c>
      <c r="T330" s="86">
        <v>970907</v>
      </c>
      <c r="U330" s="86">
        <v>6212</v>
      </c>
      <c r="V330" s="86" t="s">
        <v>6088</v>
      </c>
      <c r="W330" s="86" t="s">
        <v>2849</v>
      </c>
      <c r="X330" s="86" t="s">
        <v>2488</v>
      </c>
      <c r="Y330" s="86" t="s">
        <v>910</v>
      </c>
      <c r="Z330" s="86" t="s">
        <v>7134</v>
      </c>
      <c r="AB330" s="85" t="s">
        <v>2363</v>
      </c>
      <c r="AC330" s="85" t="str">
        <f t="shared" si="30"/>
        <v>AT86</v>
      </c>
      <c r="AD330" s="85" t="str">
        <f t="shared" si="31"/>
        <v xml:space="preserve"> 362</v>
      </c>
      <c r="AE330" s="85" t="str">
        <f t="shared" si="32"/>
        <v>1 80</v>
      </c>
      <c r="AF330" s="85" t="str">
        <f t="shared" si="33"/>
        <v>00 0</v>
      </c>
      <c r="AG330" s="85" t="str">
        <f t="shared" si="34"/>
        <v xml:space="preserve">002 </v>
      </c>
      <c r="AH330" s="85" t="str">
        <f t="shared" si="35"/>
        <v xml:space="preserve">AT86  362 1 80 00 0 002 </v>
      </c>
    </row>
    <row r="331" spans="1:34" ht="15" customHeight="1" x14ac:dyDescent="0.25">
      <c r="A331" s="86">
        <v>701757</v>
      </c>
      <c r="B331" s="86" t="s">
        <v>1882</v>
      </c>
      <c r="C331" s="86" t="s">
        <v>1919</v>
      </c>
      <c r="D331" s="86" t="s">
        <v>7226</v>
      </c>
      <c r="E331" s="86">
        <v>70101</v>
      </c>
      <c r="F331" s="86">
        <v>6020</v>
      </c>
      <c r="G331" s="86" t="s">
        <v>1009</v>
      </c>
      <c r="H331" s="86" t="s">
        <v>2936</v>
      </c>
      <c r="I331" s="86" t="s">
        <v>2411</v>
      </c>
      <c r="J331" s="86" t="s">
        <v>6221</v>
      </c>
      <c r="K331" s="86" t="s">
        <v>2412</v>
      </c>
      <c r="L331" s="86" t="s">
        <v>1</v>
      </c>
      <c r="M331" s="86" t="s">
        <v>2940</v>
      </c>
      <c r="N331" s="86" t="s">
        <v>2941</v>
      </c>
      <c r="O331" s="86" t="s">
        <v>5740</v>
      </c>
      <c r="P331" s="87">
        <v>36770</v>
      </c>
      <c r="Q331" s="87">
        <v>401768</v>
      </c>
      <c r="R331" s="86" t="s">
        <v>2416</v>
      </c>
      <c r="S331" s="86" t="s">
        <v>5873</v>
      </c>
      <c r="T331" s="86">
        <v>900146</v>
      </c>
      <c r="U331" s="86">
        <v>6020</v>
      </c>
      <c r="V331" s="86" t="s">
        <v>1009</v>
      </c>
      <c r="W331" s="86" t="s">
        <v>2690</v>
      </c>
      <c r="X331" s="86" t="s">
        <v>2565</v>
      </c>
      <c r="Y331" s="86" t="s">
        <v>5874</v>
      </c>
      <c r="Z331" s="86" t="s">
        <v>6222</v>
      </c>
      <c r="AB331" s="85" t="s">
        <v>5740</v>
      </c>
      <c r="AC331" s="85" t="str">
        <f t="shared" si="30"/>
        <v>AT61</v>
      </c>
      <c r="AD331" s="85" t="str">
        <f t="shared" si="31"/>
        <v xml:space="preserve"> 120</v>
      </c>
      <c r="AE331" s="85" t="str">
        <f t="shared" si="32"/>
        <v>0 08</v>
      </c>
      <c r="AF331" s="85" t="str">
        <f t="shared" si="33"/>
        <v>50 1</v>
      </c>
      <c r="AG331" s="85" t="str">
        <f t="shared" si="34"/>
        <v xml:space="preserve">491 </v>
      </c>
      <c r="AH331" s="85" t="str">
        <f t="shared" si="35"/>
        <v xml:space="preserve">AT61  120 0 08 50 1 491 </v>
      </c>
    </row>
    <row r="332" spans="1:34" ht="15" customHeight="1" x14ac:dyDescent="0.25">
      <c r="A332" s="86">
        <v>702013</v>
      </c>
      <c r="B332" s="86" t="s">
        <v>28</v>
      </c>
      <c r="C332" s="86" t="s">
        <v>1922</v>
      </c>
      <c r="D332" s="86" t="s">
        <v>1922</v>
      </c>
      <c r="E332" s="86">
        <v>70208</v>
      </c>
      <c r="F332" s="86">
        <v>6444</v>
      </c>
      <c r="G332" s="86" t="s">
        <v>1013</v>
      </c>
      <c r="H332" s="86" t="s">
        <v>2969</v>
      </c>
      <c r="I332" s="86" t="s">
        <v>2668</v>
      </c>
      <c r="J332" s="86" t="s">
        <v>6615</v>
      </c>
      <c r="K332" s="86" t="s">
        <v>2844</v>
      </c>
      <c r="L332" s="86" t="s">
        <v>3</v>
      </c>
      <c r="M332" s="86" t="s">
        <v>2985</v>
      </c>
      <c r="N332" s="86" t="s">
        <v>2986</v>
      </c>
      <c r="O332" s="86" t="s">
        <v>2024</v>
      </c>
      <c r="P332" s="87">
        <v>36770</v>
      </c>
      <c r="Q332" s="87">
        <v>401768</v>
      </c>
      <c r="R332" s="86" t="s">
        <v>2416</v>
      </c>
      <c r="S332" s="86" t="s">
        <v>29</v>
      </c>
      <c r="T332" s="86">
        <v>970208</v>
      </c>
      <c r="U332" s="86">
        <v>6444</v>
      </c>
      <c r="V332" s="86" t="s">
        <v>1013</v>
      </c>
      <c r="W332" s="86" t="s">
        <v>2969</v>
      </c>
      <c r="X332" s="86" t="s">
        <v>2814</v>
      </c>
      <c r="Y332" s="86" t="s">
        <v>5882</v>
      </c>
      <c r="Z332" s="86" t="s">
        <v>6272</v>
      </c>
      <c r="AB332" s="85" t="s">
        <v>2024</v>
      </c>
      <c r="AC332" s="85" t="str">
        <f t="shared" si="30"/>
        <v>AT97</v>
      </c>
      <c r="AD332" s="85" t="str">
        <f t="shared" si="31"/>
        <v xml:space="preserve"> 362</v>
      </c>
      <c r="AE332" s="85" t="str">
        <f t="shared" si="32"/>
        <v>6 80</v>
      </c>
      <c r="AF332" s="85" t="str">
        <f t="shared" si="33"/>
        <v>00 0</v>
      </c>
      <c r="AG332" s="85" t="str">
        <f t="shared" si="34"/>
        <v xml:space="preserve">002 </v>
      </c>
      <c r="AH332" s="85" t="str">
        <f t="shared" si="35"/>
        <v xml:space="preserve">AT97  362 6 80 00 0 002 </v>
      </c>
    </row>
    <row r="333" spans="1:34" ht="15" customHeight="1" x14ac:dyDescent="0.25">
      <c r="A333" s="86">
        <v>705025</v>
      </c>
      <c r="B333" s="86" t="s">
        <v>1382</v>
      </c>
      <c r="C333" s="86" t="s">
        <v>1919</v>
      </c>
      <c r="D333" s="86" t="s">
        <v>1919</v>
      </c>
      <c r="E333" s="86">
        <v>70508</v>
      </c>
      <c r="F333" s="86">
        <v>6341</v>
      </c>
      <c r="G333" s="86" t="s">
        <v>1090</v>
      </c>
      <c r="H333" s="86" t="s">
        <v>3944</v>
      </c>
      <c r="I333" s="86" t="s">
        <v>2509</v>
      </c>
      <c r="J333" s="86" t="s">
        <v>6616</v>
      </c>
      <c r="K333" s="86" t="s">
        <v>3906</v>
      </c>
      <c r="L333" s="86" t="s">
        <v>1</v>
      </c>
      <c r="M333" s="86" t="s">
        <v>3945</v>
      </c>
      <c r="N333" s="86" t="s">
        <v>3946</v>
      </c>
      <c r="O333" s="86" t="s">
        <v>2178</v>
      </c>
      <c r="P333" s="87">
        <v>36770</v>
      </c>
      <c r="Q333" s="87">
        <v>401768</v>
      </c>
      <c r="R333" s="86" t="s">
        <v>2416</v>
      </c>
      <c r="S333" s="86" t="s">
        <v>1815</v>
      </c>
      <c r="T333" s="86">
        <v>404128</v>
      </c>
      <c r="U333" s="86">
        <v>6341</v>
      </c>
      <c r="V333" s="86" t="s">
        <v>1090</v>
      </c>
      <c r="W333" s="86" t="s">
        <v>3948</v>
      </c>
      <c r="X333" s="86" t="s">
        <v>3899</v>
      </c>
      <c r="Y333" s="86" t="s">
        <v>347</v>
      </c>
      <c r="Z333" s="86" t="s">
        <v>6396</v>
      </c>
      <c r="AB333" s="85" t="s">
        <v>2178</v>
      </c>
      <c r="AC333" s="85" t="str">
        <f t="shared" si="30"/>
        <v>AT12</v>
      </c>
      <c r="AD333" s="85" t="str">
        <f t="shared" si="31"/>
        <v xml:space="preserve"> 205</v>
      </c>
      <c r="AE333" s="85" t="str">
        <f t="shared" si="32"/>
        <v>0 60</v>
      </c>
      <c r="AF333" s="85" t="str">
        <f t="shared" si="33"/>
        <v>77 0</v>
      </c>
      <c r="AG333" s="85" t="str">
        <f t="shared" si="34"/>
        <v xml:space="preserve">003 </v>
      </c>
      <c r="AH333" s="85" t="str">
        <f t="shared" si="35"/>
        <v xml:space="preserve">AT12  205 0 60 77 0 003 </v>
      </c>
    </row>
    <row r="334" spans="1:34" ht="15" customHeight="1" x14ac:dyDescent="0.25">
      <c r="A334" s="86">
        <v>705062</v>
      </c>
      <c r="B334" s="86" t="s">
        <v>1710</v>
      </c>
      <c r="C334" s="86" t="s">
        <v>1919</v>
      </c>
      <c r="D334" s="86" t="s">
        <v>7226</v>
      </c>
      <c r="E334" s="86">
        <v>70515</v>
      </c>
      <c r="F334" s="86">
        <v>6336</v>
      </c>
      <c r="G334" s="86" t="s">
        <v>4062</v>
      </c>
      <c r="H334" s="86" t="s">
        <v>3914</v>
      </c>
      <c r="I334" s="86" t="s">
        <v>3209</v>
      </c>
      <c r="J334" s="86" t="s">
        <v>6617</v>
      </c>
      <c r="K334" s="86" t="s">
        <v>3906</v>
      </c>
      <c r="L334" s="86" t="s">
        <v>1</v>
      </c>
      <c r="M334" s="86" t="s">
        <v>5550</v>
      </c>
      <c r="N334" s="86" t="s">
        <v>5973</v>
      </c>
      <c r="O334" s="86" t="s">
        <v>2173</v>
      </c>
      <c r="P334" s="87">
        <v>36770</v>
      </c>
      <c r="Q334" s="87">
        <v>401768</v>
      </c>
      <c r="R334" s="86" t="s">
        <v>2416</v>
      </c>
      <c r="S334" s="86" t="s">
        <v>931</v>
      </c>
      <c r="T334" s="86">
        <v>400018</v>
      </c>
      <c r="U334" s="86">
        <v>6250</v>
      </c>
      <c r="V334" s="86" t="s">
        <v>1086</v>
      </c>
      <c r="W334" s="86" t="s">
        <v>4033</v>
      </c>
      <c r="X334" s="86" t="s">
        <v>2435</v>
      </c>
      <c r="Y334" s="86" t="s">
        <v>378</v>
      </c>
      <c r="Z334" s="86" t="s">
        <v>6426</v>
      </c>
      <c r="AB334" s="85" t="s">
        <v>2173</v>
      </c>
      <c r="AC334" s="85" t="str">
        <f t="shared" si="30"/>
        <v>AT84</v>
      </c>
      <c r="AD334" s="85" t="str">
        <f t="shared" si="31"/>
        <v xml:space="preserve"> 362</v>
      </c>
      <c r="AE334" s="85" t="str">
        <f t="shared" si="32"/>
        <v>6 70</v>
      </c>
      <c r="AF334" s="85" t="str">
        <f t="shared" si="33"/>
        <v>00 0</v>
      </c>
      <c r="AG334" s="85" t="str">
        <f t="shared" si="34"/>
        <v xml:space="preserve">005 </v>
      </c>
      <c r="AH334" s="85" t="str">
        <f t="shared" si="35"/>
        <v xml:space="preserve">AT84  362 6 70 00 0 005 </v>
      </c>
    </row>
    <row r="335" spans="1:34" ht="15" customHeight="1" x14ac:dyDescent="0.25">
      <c r="A335" s="86">
        <v>701068</v>
      </c>
      <c r="B335" s="86" t="s">
        <v>1508</v>
      </c>
      <c r="C335" s="86" t="s">
        <v>1919</v>
      </c>
      <c r="D335" s="86" t="s">
        <v>1919</v>
      </c>
      <c r="E335" s="86">
        <v>70101</v>
      </c>
      <c r="F335" s="86">
        <v>6020</v>
      </c>
      <c r="G335" s="86" t="s">
        <v>2419</v>
      </c>
      <c r="H335" s="86" t="s">
        <v>2768</v>
      </c>
      <c r="I335" s="86" t="s">
        <v>2560</v>
      </c>
      <c r="J335" s="86" t="s">
        <v>6618</v>
      </c>
      <c r="K335" s="86" t="s">
        <v>2412</v>
      </c>
      <c r="L335" s="86" t="s">
        <v>1</v>
      </c>
      <c r="M335" s="86" t="s">
        <v>2769</v>
      </c>
      <c r="N335" s="86" t="s">
        <v>2770</v>
      </c>
      <c r="O335" s="86" t="s">
        <v>1995</v>
      </c>
      <c r="P335" s="87">
        <v>36770</v>
      </c>
      <c r="Q335" s="87">
        <v>401768</v>
      </c>
      <c r="R335" s="86" t="s">
        <v>2416</v>
      </c>
      <c r="S335" s="86" t="s">
        <v>1760</v>
      </c>
      <c r="T335" s="86">
        <v>406533</v>
      </c>
      <c r="U335" s="86">
        <v>6020</v>
      </c>
      <c r="V335" s="86" t="s">
        <v>2419</v>
      </c>
      <c r="W335" s="86" t="s">
        <v>2768</v>
      </c>
      <c r="X335" s="86" t="s">
        <v>2560</v>
      </c>
      <c r="Y335" s="86" t="s">
        <v>1426</v>
      </c>
      <c r="Z335" s="86" t="s">
        <v>6618</v>
      </c>
      <c r="AB335" s="85" t="s">
        <v>1995</v>
      </c>
      <c r="AC335" s="85" t="str">
        <f t="shared" si="30"/>
        <v>AT74</v>
      </c>
      <c r="AD335" s="85" t="str">
        <f t="shared" si="31"/>
        <v xml:space="preserve"> 201</v>
      </c>
      <c r="AE335" s="85" t="str">
        <f t="shared" si="32"/>
        <v>1 18</v>
      </c>
      <c r="AF335" s="85" t="str">
        <f t="shared" si="33"/>
        <v>39 2</v>
      </c>
      <c r="AG335" s="85" t="str">
        <f t="shared" si="34"/>
        <v xml:space="preserve">957 </v>
      </c>
      <c r="AH335" s="85" t="str">
        <f t="shared" si="35"/>
        <v xml:space="preserve">AT74  201 1 18 39 2 957 </v>
      </c>
    </row>
    <row r="336" spans="1:34" ht="15" customHeight="1" x14ac:dyDescent="0.25">
      <c r="A336" s="86">
        <v>703207</v>
      </c>
      <c r="B336" s="86" t="s">
        <v>932</v>
      </c>
      <c r="C336" s="86" t="s">
        <v>1920</v>
      </c>
      <c r="D336" s="86" t="s">
        <v>1920</v>
      </c>
      <c r="E336" s="86">
        <v>70346</v>
      </c>
      <c r="F336" s="86">
        <v>6063</v>
      </c>
      <c r="G336" s="86" t="s">
        <v>1056</v>
      </c>
      <c r="H336" s="86" t="s">
        <v>2643</v>
      </c>
      <c r="I336" s="86" t="s">
        <v>2623</v>
      </c>
      <c r="J336" s="86" t="s">
        <v>6619</v>
      </c>
      <c r="K336" s="86" t="s">
        <v>3166</v>
      </c>
      <c r="L336" s="86" t="s">
        <v>3</v>
      </c>
      <c r="M336" s="86" t="s">
        <v>5536</v>
      </c>
      <c r="N336" s="86" t="s">
        <v>5537</v>
      </c>
      <c r="O336" s="86" t="s">
        <v>2099</v>
      </c>
      <c r="P336" s="87">
        <v>36770</v>
      </c>
      <c r="Q336" s="87">
        <v>401768</v>
      </c>
      <c r="R336" s="86" t="s">
        <v>2416</v>
      </c>
      <c r="S336" s="86" t="s">
        <v>186</v>
      </c>
      <c r="T336" s="86">
        <v>970346</v>
      </c>
      <c r="U336" s="86">
        <v>6063</v>
      </c>
      <c r="V336" s="86" t="s">
        <v>1056</v>
      </c>
      <c r="W336" s="86" t="s">
        <v>3455</v>
      </c>
      <c r="X336" s="86" t="s">
        <v>2480</v>
      </c>
      <c r="Y336" s="86" t="s">
        <v>187</v>
      </c>
      <c r="Z336" s="86" t="s">
        <v>6316</v>
      </c>
      <c r="AB336" s="85" t="s">
        <v>2099</v>
      </c>
      <c r="AC336" s="85" t="str">
        <f t="shared" si="30"/>
        <v>AT83</v>
      </c>
      <c r="AD336" s="85" t="str">
        <f t="shared" si="31"/>
        <v xml:space="preserve"> 363</v>
      </c>
      <c r="AE336" s="85" t="str">
        <f t="shared" si="32"/>
        <v>1 00</v>
      </c>
      <c r="AF336" s="85" t="str">
        <f t="shared" si="33"/>
        <v>00 0</v>
      </c>
      <c r="AG336" s="85" t="str">
        <f t="shared" si="34"/>
        <v xml:space="preserve">002 </v>
      </c>
      <c r="AH336" s="85" t="str">
        <f t="shared" si="35"/>
        <v xml:space="preserve">AT83  363 1 00 00 0 002 </v>
      </c>
    </row>
    <row r="337" spans="1:34" ht="15" customHeight="1" x14ac:dyDescent="0.25">
      <c r="A337" s="86">
        <v>703208</v>
      </c>
      <c r="B337" s="86" t="s">
        <v>933</v>
      </c>
      <c r="C337" s="86" t="s">
        <v>1919</v>
      </c>
      <c r="D337" s="86" t="s">
        <v>1919</v>
      </c>
      <c r="E337" s="86">
        <v>70346</v>
      </c>
      <c r="F337" s="86">
        <v>6063</v>
      </c>
      <c r="G337" s="86" t="s">
        <v>1056</v>
      </c>
      <c r="H337" s="86" t="s">
        <v>2643</v>
      </c>
      <c r="I337" s="86" t="s">
        <v>2623</v>
      </c>
      <c r="J337" s="86" t="s">
        <v>6619</v>
      </c>
      <c r="K337" s="86" t="s">
        <v>3166</v>
      </c>
      <c r="L337" s="86" t="s">
        <v>3</v>
      </c>
      <c r="M337" s="86" t="s">
        <v>5538</v>
      </c>
      <c r="N337" s="86" t="s">
        <v>5539</v>
      </c>
      <c r="O337" s="86" t="s">
        <v>2099</v>
      </c>
      <c r="P337" s="87">
        <v>36770</v>
      </c>
      <c r="Q337" s="87">
        <v>401768</v>
      </c>
      <c r="R337" s="86" t="s">
        <v>2416</v>
      </c>
      <c r="S337" s="86" t="s">
        <v>186</v>
      </c>
      <c r="T337" s="86">
        <v>970346</v>
      </c>
      <c r="U337" s="86">
        <v>6063</v>
      </c>
      <c r="V337" s="86" t="s">
        <v>1056</v>
      </c>
      <c r="W337" s="86" t="s">
        <v>3455</v>
      </c>
      <c r="X337" s="86" t="s">
        <v>2480</v>
      </c>
      <c r="Y337" s="86" t="s">
        <v>187</v>
      </c>
      <c r="Z337" s="86" t="s">
        <v>6316</v>
      </c>
      <c r="AB337" s="85" t="s">
        <v>2099</v>
      </c>
      <c r="AC337" s="85" t="str">
        <f t="shared" si="30"/>
        <v>AT83</v>
      </c>
      <c r="AD337" s="85" t="str">
        <f t="shared" si="31"/>
        <v xml:space="preserve"> 363</v>
      </c>
      <c r="AE337" s="85" t="str">
        <f t="shared" si="32"/>
        <v>1 00</v>
      </c>
      <c r="AF337" s="85" t="str">
        <f t="shared" si="33"/>
        <v>00 0</v>
      </c>
      <c r="AG337" s="85" t="str">
        <f t="shared" si="34"/>
        <v xml:space="preserve">002 </v>
      </c>
      <c r="AH337" s="85" t="str">
        <f t="shared" si="35"/>
        <v xml:space="preserve">AT83  363 1 00 00 0 002 </v>
      </c>
    </row>
    <row r="338" spans="1:34" ht="15" customHeight="1" x14ac:dyDescent="0.25">
      <c r="A338" s="86">
        <v>703209</v>
      </c>
      <c r="B338" s="86" t="s">
        <v>197</v>
      </c>
      <c r="C338" s="86" t="s">
        <v>1919</v>
      </c>
      <c r="D338" s="86" t="s">
        <v>1919</v>
      </c>
      <c r="E338" s="86">
        <v>70346</v>
      </c>
      <c r="F338" s="86">
        <v>6063</v>
      </c>
      <c r="G338" s="86" t="s">
        <v>1056</v>
      </c>
      <c r="H338" s="86" t="s">
        <v>3477</v>
      </c>
      <c r="I338" s="86" t="s">
        <v>2668</v>
      </c>
      <c r="J338" s="86" t="s">
        <v>6620</v>
      </c>
      <c r="K338" s="86" t="s">
        <v>3166</v>
      </c>
      <c r="L338" s="86" t="s">
        <v>3</v>
      </c>
      <c r="M338" s="86" t="s">
        <v>3480</v>
      </c>
      <c r="N338" s="86" t="s">
        <v>3481</v>
      </c>
      <c r="O338" s="86" t="s">
        <v>2099</v>
      </c>
      <c r="P338" s="87">
        <v>36770</v>
      </c>
      <c r="Q338" s="87">
        <v>401768</v>
      </c>
      <c r="R338" s="86" t="s">
        <v>2416</v>
      </c>
      <c r="S338" s="86" t="s">
        <v>186</v>
      </c>
      <c r="T338" s="86">
        <v>970346</v>
      </c>
      <c r="U338" s="86">
        <v>6063</v>
      </c>
      <c r="V338" s="86" t="s">
        <v>1056</v>
      </c>
      <c r="W338" s="86" t="s">
        <v>3455</v>
      </c>
      <c r="X338" s="86" t="s">
        <v>2480</v>
      </c>
      <c r="Y338" s="86" t="s">
        <v>187</v>
      </c>
      <c r="Z338" s="86" t="s">
        <v>6316</v>
      </c>
      <c r="AB338" s="85" t="s">
        <v>2099</v>
      </c>
      <c r="AC338" s="85" t="str">
        <f t="shared" si="30"/>
        <v>AT83</v>
      </c>
      <c r="AD338" s="85" t="str">
        <f t="shared" si="31"/>
        <v xml:space="preserve"> 363</v>
      </c>
      <c r="AE338" s="85" t="str">
        <f t="shared" si="32"/>
        <v>1 00</v>
      </c>
      <c r="AF338" s="85" t="str">
        <f t="shared" si="33"/>
        <v>00 0</v>
      </c>
      <c r="AG338" s="85" t="str">
        <f t="shared" si="34"/>
        <v xml:space="preserve">002 </v>
      </c>
      <c r="AH338" s="85" t="str">
        <f t="shared" si="35"/>
        <v xml:space="preserve">AT83  363 1 00 00 0 002 </v>
      </c>
    </row>
    <row r="339" spans="1:34" ht="15" customHeight="1" x14ac:dyDescent="0.25">
      <c r="A339" s="86">
        <v>706197</v>
      </c>
      <c r="B339" s="86" t="s">
        <v>492</v>
      </c>
      <c r="C339" s="86" t="s">
        <v>1919</v>
      </c>
      <c r="D339" s="86" t="s">
        <v>1919</v>
      </c>
      <c r="E339" s="86">
        <v>70617</v>
      </c>
      <c r="F339" s="86">
        <v>6542</v>
      </c>
      <c r="G339" s="86" t="s">
        <v>1119</v>
      </c>
      <c r="H339" s="86" t="s">
        <v>4352</v>
      </c>
      <c r="I339" s="86" t="s">
        <v>3102</v>
      </c>
      <c r="J339" s="86" t="s">
        <v>6621</v>
      </c>
      <c r="K339" s="86" t="s">
        <v>4183</v>
      </c>
      <c r="L339" s="86" t="s">
        <v>3</v>
      </c>
      <c r="M339" s="86" t="s">
        <v>4356</v>
      </c>
      <c r="N339" s="86" t="s">
        <v>4357</v>
      </c>
      <c r="O339" s="86" t="s">
        <v>5974</v>
      </c>
      <c r="P339" s="87">
        <v>36770</v>
      </c>
      <c r="Q339" s="87">
        <v>401768</v>
      </c>
      <c r="R339" s="86" t="s">
        <v>2416</v>
      </c>
      <c r="S339" s="86" t="s">
        <v>493</v>
      </c>
      <c r="T339" s="86">
        <v>970617</v>
      </c>
      <c r="U339" s="86">
        <v>6542</v>
      </c>
      <c r="V339" s="86" t="s">
        <v>1119</v>
      </c>
      <c r="W339" s="86" t="s">
        <v>4352</v>
      </c>
      <c r="X339" s="86" t="s">
        <v>4110</v>
      </c>
      <c r="Y339" s="86" t="s">
        <v>494</v>
      </c>
      <c r="Z339" s="86" t="s">
        <v>6622</v>
      </c>
      <c r="AB339" s="85" t="s">
        <v>5974</v>
      </c>
      <c r="AC339" s="85" t="str">
        <f t="shared" si="30"/>
        <v>AT77</v>
      </c>
      <c r="AD339" s="85" t="str">
        <f t="shared" si="31"/>
        <v xml:space="preserve"> 369</v>
      </c>
      <c r="AE339" s="85" t="str">
        <f t="shared" si="32"/>
        <v>9 00</v>
      </c>
      <c r="AF339" s="85" t="str">
        <f t="shared" si="33"/>
        <v>00 0</v>
      </c>
      <c r="AG339" s="85" t="str">
        <f t="shared" si="34"/>
        <v xml:space="preserve">152 </v>
      </c>
      <c r="AH339" s="85" t="str">
        <f t="shared" si="35"/>
        <v xml:space="preserve">AT77  369 9 00 00 0 152 </v>
      </c>
    </row>
    <row r="340" spans="1:34" ht="15" customHeight="1" x14ac:dyDescent="0.25">
      <c r="A340" s="86">
        <v>706337</v>
      </c>
      <c r="B340" s="86" t="s">
        <v>456</v>
      </c>
      <c r="C340" s="86" t="s">
        <v>1922</v>
      </c>
      <c r="D340" s="86" t="s">
        <v>1922</v>
      </c>
      <c r="E340" s="86">
        <v>70604</v>
      </c>
      <c r="F340" s="86">
        <v>6521</v>
      </c>
      <c r="G340" s="86" t="s">
        <v>4181</v>
      </c>
      <c r="H340" s="86" t="s">
        <v>3140</v>
      </c>
      <c r="I340" s="86" t="s">
        <v>4306</v>
      </c>
      <c r="J340" s="86" t="s">
        <v>6563</v>
      </c>
      <c r="K340" s="86" t="s">
        <v>4183</v>
      </c>
      <c r="L340" s="86" t="s">
        <v>3</v>
      </c>
      <c r="M340" s="86" t="s">
        <v>4311</v>
      </c>
      <c r="N340" s="86" t="s">
        <v>4312</v>
      </c>
      <c r="O340" s="86" t="s">
        <v>5952</v>
      </c>
      <c r="P340" s="87">
        <v>36770</v>
      </c>
      <c r="Q340" s="87">
        <v>401768</v>
      </c>
      <c r="R340" s="86" t="s">
        <v>2416</v>
      </c>
      <c r="S340" s="86" t="s">
        <v>454</v>
      </c>
      <c r="T340" s="86">
        <v>970604</v>
      </c>
      <c r="U340" s="86">
        <v>6521</v>
      </c>
      <c r="V340" s="86" t="s">
        <v>4181</v>
      </c>
      <c r="W340" s="86" t="s">
        <v>3140</v>
      </c>
      <c r="X340" s="86" t="s">
        <v>4187</v>
      </c>
      <c r="Y340" s="86" t="s">
        <v>455</v>
      </c>
      <c r="Z340" s="86" t="s">
        <v>6517</v>
      </c>
      <c r="AB340" s="85" t="s">
        <v>5952</v>
      </c>
      <c r="AC340" s="85" t="str">
        <f t="shared" si="30"/>
        <v>AT55</v>
      </c>
      <c r="AD340" s="85" t="str">
        <f t="shared" si="31"/>
        <v xml:space="preserve"> 369</v>
      </c>
      <c r="AE340" s="85" t="str">
        <f t="shared" si="32"/>
        <v>9 00</v>
      </c>
      <c r="AF340" s="85" t="str">
        <f t="shared" si="33"/>
        <v>00 0</v>
      </c>
      <c r="AG340" s="85" t="str">
        <f t="shared" si="34"/>
        <v xml:space="preserve">142 </v>
      </c>
      <c r="AH340" s="85" t="str">
        <f t="shared" si="35"/>
        <v xml:space="preserve">AT55  369 9 00 00 0 142 </v>
      </c>
    </row>
    <row r="341" spans="1:34" ht="15" customHeight="1" x14ac:dyDescent="0.25">
      <c r="A341" s="86">
        <v>709227</v>
      </c>
      <c r="B341" s="86" t="s">
        <v>773</v>
      </c>
      <c r="C341" s="86" t="s">
        <v>1920</v>
      </c>
      <c r="D341" s="86" t="s">
        <v>1920</v>
      </c>
      <c r="E341" s="86">
        <v>70939</v>
      </c>
      <c r="F341" s="86">
        <v>6210</v>
      </c>
      <c r="G341" s="86" t="s">
        <v>1193</v>
      </c>
      <c r="H341" s="86" t="s">
        <v>3140</v>
      </c>
      <c r="I341" s="86" t="s">
        <v>2748</v>
      </c>
      <c r="J341" s="86" t="s">
        <v>6623</v>
      </c>
      <c r="K341" s="86" t="s">
        <v>4808</v>
      </c>
      <c r="L341" s="86" t="s">
        <v>3</v>
      </c>
      <c r="M341" s="86" t="s">
        <v>5131</v>
      </c>
      <c r="N341" s="86" t="s">
        <v>5132</v>
      </c>
      <c r="O341" s="86" t="s">
        <v>2366</v>
      </c>
      <c r="P341" s="87">
        <v>36770</v>
      </c>
      <c r="Q341" s="87">
        <v>401768</v>
      </c>
      <c r="R341" s="86" t="s">
        <v>2416</v>
      </c>
      <c r="S341" s="86" t="s">
        <v>774</v>
      </c>
      <c r="T341" s="86">
        <v>970939</v>
      </c>
      <c r="U341" s="86">
        <v>6210</v>
      </c>
      <c r="V341" s="86" t="s">
        <v>1193</v>
      </c>
      <c r="W341" s="86" t="s">
        <v>3140</v>
      </c>
      <c r="X341" s="86" t="s">
        <v>2514</v>
      </c>
      <c r="Y341" s="86" t="s">
        <v>775</v>
      </c>
      <c r="Z341" s="86" t="s">
        <v>6624</v>
      </c>
      <c r="AB341" s="85" t="s">
        <v>2366</v>
      </c>
      <c r="AC341" s="85" t="str">
        <f t="shared" si="30"/>
        <v>AT59</v>
      </c>
      <c r="AD341" s="85" t="str">
        <f t="shared" si="31"/>
        <v xml:space="preserve"> 362</v>
      </c>
      <c r="AE341" s="85" t="str">
        <f t="shared" si="32"/>
        <v>1 80</v>
      </c>
      <c r="AF341" s="85" t="str">
        <f t="shared" si="33"/>
        <v>00 0</v>
      </c>
      <c r="AG341" s="85" t="str">
        <f t="shared" si="34"/>
        <v xml:space="preserve">052 </v>
      </c>
      <c r="AH341" s="85" t="str">
        <f t="shared" si="35"/>
        <v xml:space="preserve">AT59  362 1 80 00 0 052 </v>
      </c>
    </row>
    <row r="342" spans="1:34" ht="15" customHeight="1" x14ac:dyDescent="0.25">
      <c r="A342" s="86">
        <v>706107</v>
      </c>
      <c r="B342" s="86" t="s">
        <v>5840</v>
      </c>
      <c r="C342" s="86" t="s">
        <v>1919</v>
      </c>
      <c r="D342" s="86" t="s">
        <v>1919</v>
      </c>
      <c r="E342" s="86">
        <v>70624</v>
      </c>
      <c r="F342" s="86">
        <v>6534</v>
      </c>
      <c r="G342" s="86" t="s">
        <v>1114</v>
      </c>
      <c r="H342" s="86" t="s">
        <v>4432</v>
      </c>
      <c r="I342" s="86" t="s">
        <v>2560</v>
      </c>
      <c r="J342" s="86" t="s">
        <v>6625</v>
      </c>
      <c r="K342" s="86" t="s">
        <v>4183</v>
      </c>
      <c r="L342" s="86" t="s">
        <v>1</v>
      </c>
      <c r="M342" s="86" t="s">
        <v>5975</v>
      </c>
      <c r="N342" s="86" t="s">
        <v>5976</v>
      </c>
      <c r="O342" s="86" t="s">
        <v>2035</v>
      </c>
      <c r="P342" s="87">
        <v>44440</v>
      </c>
      <c r="Q342" s="87">
        <v>401768</v>
      </c>
      <c r="R342" s="86" t="s">
        <v>2416</v>
      </c>
      <c r="S342" s="86" t="s">
        <v>1791</v>
      </c>
      <c r="T342" s="86">
        <v>406178</v>
      </c>
      <c r="U342" s="86">
        <v>6020</v>
      </c>
      <c r="V342" s="86" t="s">
        <v>1009</v>
      </c>
      <c r="W342" s="86" t="s">
        <v>3106</v>
      </c>
      <c r="X342" s="86" t="s">
        <v>3107</v>
      </c>
      <c r="Y342" s="86" t="s">
        <v>226</v>
      </c>
      <c r="Z342" s="86" t="s">
        <v>6320</v>
      </c>
      <c r="AB342" s="85" t="s">
        <v>2035</v>
      </c>
      <c r="AC342" s="85" t="str">
        <f t="shared" si="30"/>
        <v>AT63</v>
      </c>
      <c r="AD342" s="85" t="str">
        <f t="shared" si="31"/>
        <v xml:space="preserve"> 140</v>
      </c>
      <c r="AE342" s="85" t="str">
        <f t="shared" si="32"/>
        <v>0 06</v>
      </c>
      <c r="AF342" s="85" t="str">
        <f t="shared" si="33"/>
        <v>68 1</v>
      </c>
      <c r="AG342" s="85" t="str">
        <f t="shared" si="34"/>
        <v xml:space="preserve">002 </v>
      </c>
      <c r="AH342" s="85" t="str">
        <f t="shared" si="35"/>
        <v xml:space="preserve">AT63  140 0 06 68 1 002 </v>
      </c>
    </row>
    <row r="343" spans="1:34" ht="15" customHeight="1" x14ac:dyDescent="0.25">
      <c r="A343" s="86">
        <v>705063</v>
      </c>
      <c r="B343" s="86" t="s">
        <v>1594</v>
      </c>
      <c r="C343" s="86" t="s">
        <v>1919</v>
      </c>
      <c r="D343" s="86" t="s">
        <v>1947</v>
      </c>
      <c r="E343" s="86">
        <v>70525</v>
      </c>
      <c r="F343" s="86">
        <v>6334</v>
      </c>
      <c r="G343" s="86" t="s">
        <v>1101</v>
      </c>
      <c r="H343" s="86" t="s">
        <v>4139</v>
      </c>
      <c r="I343" s="86" t="s">
        <v>2580</v>
      </c>
      <c r="J343" s="86" t="s">
        <v>6626</v>
      </c>
      <c r="K343" s="86" t="s">
        <v>3906</v>
      </c>
      <c r="L343" s="86" t="s">
        <v>1</v>
      </c>
      <c r="M343" s="86" t="s">
        <v>4143</v>
      </c>
      <c r="N343" s="86" t="s">
        <v>4144</v>
      </c>
      <c r="O343" s="86" t="s">
        <v>5977</v>
      </c>
      <c r="P343" s="87">
        <v>36770</v>
      </c>
      <c r="Q343" s="87">
        <v>401768</v>
      </c>
      <c r="R343" s="86" t="s">
        <v>2416</v>
      </c>
      <c r="S343" s="86" t="s">
        <v>1813</v>
      </c>
      <c r="T343" s="86">
        <v>405865</v>
      </c>
      <c r="U343" s="86">
        <v>6334</v>
      </c>
      <c r="V343" s="86" t="s">
        <v>1101</v>
      </c>
      <c r="W343" s="86" t="s">
        <v>4139</v>
      </c>
      <c r="X343" s="86" t="s">
        <v>2580</v>
      </c>
      <c r="Y343" s="86" t="s">
        <v>5978</v>
      </c>
      <c r="Z343" s="86" t="s">
        <v>6626</v>
      </c>
      <c r="AB343" s="85" t="s">
        <v>5977</v>
      </c>
      <c r="AC343" s="85" t="str">
        <f t="shared" si="30"/>
        <v>AT27</v>
      </c>
      <c r="AD343" s="85" t="str">
        <f t="shared" si="31"/>
        <v xml:space="preserve"> 205</v>
      </c>
      <c r="AE343" s="85" t="str">
        <f t="shared" si="32"/>
        <v>0 60</v>
      </c>
      <c r="AF343" s="85" t="str">
        <f t="shared" si="33"/>
        <v>77 0</v>
      </c>
      <c r="AG343" s="85" t="str">
        <f t="shared" si="34"/>
        <v xml:space="preserve">016 </v>
      </c>
      <c r="AH343" s="85" t="str">
        <f t="shared" si="35"/>
        <v xml:space="preserve">AT27  205 0 60 77 0 016 </v>
      </c>
    </row>
    <row r="344" spans="1:34" ht="15" customHeight="1" x14ac:dyDescent="0.25">
      <c r="A344" s="86">
        <v>701536</v>
      </c>
      <c r="B344" s="86" t="s">
        <v>1511</v>
      </c>
      <c r="C344" s="86" t="s">
        <v>1922</v>
      </c>
      <c r="D344" s="86" t="s">
        <v>1922</v>
      </c>
      <c r="E344" s="86">
        <v>70101</v>
      </c>
      <c r="F344" s="86">
        <v>6020</v>
      </c>
      <c r="G344" s="86" t="s">
        <v>2419</v>
      </c>
      <c r="H344" s="86" t="s">
        <v>2616</v>
      </c>
      <c r="I344" s="86" t="s">
        <v>2617</v>
      </c>
      <c r="J344" s="86" t="s">
        <v>6627</v>
      </c>
      <c r="K344" s="86" t="s">
        <v>2412</v>
      </c>
      <c r="L344" s="86" t="s">
        <v>3</v>
      </c>
      <c r="M344" s="86" t="s">
        <v>2620</v>
      </c>
      <c r="N344" s="86" t="s">
        <v>2621</v>
      </c>
      <c r="O344" s="86" t="s">
        <v>1975</v>
      </c>
      <c r="P344" s="87">
        <v>36770</v>
      </c>
      <c r="Q344" s="87">
        <v>401768</v>
      </c>
      <c r="R344" s="86" t="s">
        <v>2416</v>
      </c>
      <c r="S344" s="86" t="s">
        <v>2439</v>
      </c>
      <c r="T344" s="86">
        <v>970101</v>
      </c>
      <c r="U344" s="86">
        <v>6020</v>
      </c>
      <c r="V344" s="86" t="s">
        <v>1009</v>
      </c>
      <c r="W344" s="86" t="s">
        <v>2440</v>
      </c>
      <c r="X344" s="86" t="s">
        <v>2421</v>
      </c>
      <c r="Y344" s="86" t="s">
        <v>1341</v>
      </c>
      <c r="Z344" s="86" t="s">
        <v>6628</v>
      </c>
      <c r="AB344" s="85" t="s">
        <v>1975</v>
      </c>
      <c r="AC344" s="85" t="str">
        <f t="shared" si="30"/>
        <v>AT20</v>
      </c>
      <c r="AD344" s="85" t="str">
        <f t="shared" si="31"/>
        <v xml:space="preserve"> 205</v>
      </c>
      <c r="AE344" s="85" t="str">
        <f t="shared" si="32"/>
        <v>0 30</v>
      </c>
      <c r="AF344" s="85" t="str">
        <f t="shared" si="33"/>
        <v>33 0</v>
      </c>
      <c r="AG344" s="85" t="str">
        <f t="shared" si="34"/>
        <v xml:space="preserve">192 </v>
      </c>
      <c r="AH344" s="85" t="str">
        <f t="shared" si="35"/>
        <v xml:space="preserve">AT20  205 0 30 33 0 192 </v>
      </c>
    </row>
    <row r="345" spans="1:34" ht="15" customHeight="1" x14ac:dyDescent="0.25">
      <c r="A345" s="86">
        <v>701026</v>
      </c>
      <c r="B345" s="86" t="s">
        <v>1509</v>
      </c>
      <c r="C345" s="86" t="s">
        <v>1920</v>
      </c>
      <c r="D345" s="86" t="s">
        <v>1920</v>
      </c>
      <c r="E345" s="86">
        <v>70101</v>
      </c>
      <c r="F345" s="86">
        <v>6020</v>
      </c>
      <c r="G345" s="86" t="s">
        <v>1009</v>
      </c>
      <c r="H345" s="86" t="s">
        <v>5306</v>
      </c>
      <c r="I345" s="86" t="s">
        <v>5307</v>
      </c>
      <c r="J345" s="86" t="s">
        <v>6629</v>
      </c>
      <c r="K345" s="86" t="s">
        <v>2412</v>
      </c>
      <c r="L345" s="86" t="s">
        <v>3</v>
      </c>
      <c r="M345" s="86" t="s">
        <v>5308</v>
      </c>
      <c r="N345" s="86" t="s">
        <v>5309</v>
      </c>
      <c r="O345" s="86" t="s">
        <v>1975</v>
      </c>
      <c r="P345" s="87">
        <v>36770</v>
      </c>
      <c r="Q345" s="87">
        <v>45169</v>
      </c>
      <c r="R345" s="86" t="s">
        <v>2592</v>
      </c>
      <c r="S345" s="86" t="s">
        <v>2439</v>
      </c>
      <c r="T345" s="86">
        <v>970101</v>
      </c>
      <c r="U345" s="86">
        <v>6020</v>
      </c>
      <c r="V345" s="86" t="s">
        <v>1009</v>
      </c>
      <c r="W345" s="86" t="s">
        <v>2440</v>
      </c>
      <c r="X345" s="86" t="s">
        <v>2421</v>
      </c>
      <c r="Y345" s="86" t="s">
        <v>1341</v>
      </c>
      <c r="Z345" s="86" t="s">
        <v>6628</v>
      </c>
      <c r="AB345" s="85" t="s">
        <v>1975</v>
      </c>
      <c r="AC345" s="85" t="str">
        <f t="shared" si="30"/>
        <v>AT20</v>
      </c>
      <c r="AD345" s="85" t="str">
        <f t="shared" si="31"/>
        <v xml:space="preserve"> 205</v>
      </c>
      <c r="AE345" s="85" t="str">
        <f t="shared" si="32"/>
        <v>0 30</v>
      </c>
      <c r="AF345" s="85" t="str">
        <f t="shared" si="33"/>
        <v>33 0</v>
      </c>
      <c r="AG345" s="85" t="str">
        <f t="shared" si="34"/>
        <v xml:space="preserve">192 </v>
      </c>
      <c r="AH345" s="85" t="str">
        <f t="shared" si="35"/>
        <v xml:space="preserve">AT20  205 0 30 33 0 192 </v>
      </c>
    </row>
    <row r="346" spans="1:34" ht="15" customHeight="1" x14ac:dyDescent="0.25">
      <c r="A346" s="86">
        <v>701016</v>
      </c>
      <c r="B346" s="86" t="s">
        <v>2924</v>
      </c>
      <c r="C346" s="86" t="s">
        <v>1920</v>
      </c>
      <c r="D346" s="86" t="s">
        <v>1920</v>
      </c>
      <c r="E346" s="86">
        <v>70101</v>
      </c>
      <c r="F346" s="86">
        <v>6020</v>
      </c>
      <c r="G346" s="86" t="s">
        <v>2426</v>
      </c>
      <c r="H346" s="86" t="s">
        <v>2925</v>
      </c>
      <c r="I346" s="86" t="s">
        <v>2576</v>
      </c>
      <c r="J346" s="86" t="s">
        <v>6630</v>
      </c>
      <c r="K346" s="86" t="s">
        <v>2412</v>
      </c>
      <c r="L346" s="86" t="s">
        <v>3</v>
      </c>
      <c r="M346" s="86" t="s">
        <v>2926</v>
      </c>
      <c r="N346" s="86" t="s">
        <v>2927</v>
      </c>
      <c r="O346" s="86" t="s">
        <v>1975</v>
      </c>
      <c r="P346" s="87">
        <v>36770</v>
      </c>
      <c r="Q346" s="87">
        <v>401768</v>
      </c>
      <c r="R346" s="86" t="s">
        <v>2416</v>
      </c>
      <c r="S346" s="86" t="s">
        <v>2439</v>
      </c>
      <c r="T346" s="86">
        <v>970101</v>
      </c>
      <c r="U346" s="86">
        <v>6020</v>
      </c>
      <c r="V346" s="86" t="s">
        <v>1009</v>
      </c>
      <c r="W346" s="86" t="s">
        <v>2440</v>
      </c>
      <c r="X346" s="86" t="s">
        <v>2421</v>
      </c>
      <c r="Y346" s="86" t="s">
        <v>1341</v>
      </c>
      <c r="Z346" s="86" t="s">
        <v>6628</v>
      </c>
      <c r="AB346" s="85" t="s">
        <v>1975</v>
      </c>
      <c r="AC346" s="85" t="str">
        <f t="shared" si="30"/>
        <v>AT20</v>
      </c>
      <c r="AD346" s="85" t="str">
        <f t="shared" si="31"/>
        <v xml:space="preserve"> 205</v>
      </c>
      <c r="AE346" s="85" t="str">
        <f t="shared" si="32"/>
        <v>0 30</v>
      </c>
      <c r="AF346" s="85" t="str">
        <f t="shared" si="33"/>
        <v>33 0</v>
      </c>
      <c r="AG346" s="85" t="str">
        <f t="shared" si="34"/>
        <v xml:space="preserve">192 </v>
      </c>
      <c r="AH346" s="85" t="str">
        <f t="shared" si="35"/>
        <v xml:space="preserve">AT20  205 0 30 33 0 192 </v>
      </c>
    </row>
    <row r="347" spans="1:34" ht="15" customHeight="1" x14ac:dyDescent="0.25">
      <c r="A347" s="86">
        <v>701306</v>
      </c>
      <c r="B347" s="86" t="s">
        <v>1515</v>
      </c>
      <c r="C347" s="86" t="s">
        <v>1920</v>
      </c>
      <c r="D347" s="86" t="s">
        <v>1920</v>
      </c>
      <c r="E347" s="86">
        <v>70101</v>
      </c>
      <c r="F347" s="86">
        <v>6020</v>
      </c>
      <c r="G347" s="86" t="s">
        <v>2419</v>
      </c>
      <c r="H347" s="86" t="s">
        <v>2783</v>
      </c>
      <c r="I347" s="86" t="s">
        <v>2560</v>
      </c>
      <c r="J347" s="86" t="s">
        <v>6631</v>
      </c>
      <c r="K347" s="86" t="s">
        <v>2412</v>
      </c>
      <c r="L347" s="86" t="s">
        <v>3</v>
      </c>
      <c r="M347" s="86" t="s">
        <v>2786</v>
      </c>
      <c r="N347" s="86" t="s">
        <v>2787</v>
      </c>
      <c r="O347" s="86" t="s">
        <v>1975</v>
      </c>
      <c r="P347" s="87">
        <v>36770</v>
      </c>
      <c r="Q347" s="87">
        <v>401768</v>
      </c>
      <c r="R347" s="86" t="s">
        <v>2416</v>
      </c>
      <c r="S347" s="86" t="s">
        <v>2439</v>
      </c>
      <c r="T347" s="86">
        <v>970101</v>
      </c>
      <c r="U347" s="86">
        <v>6020</v>
      </c>
      <c r="V347" s="86" t="s">
        <v>1009</v>
      </c>
      <c r="W347" s="86" t="s">
        <v>2440</v>
      </c>
      <c r="X347" s="86" t="s">
        <v>2421</v>
      </c>
      <c r="Y347" s="86" t="s">
        <v>1341</v>
      </c>
      <c r="Z347" s="86" t="s">
        <v>6628</v>
      </c>
      <c r="AB347" s="85" t="s">
        <v>1975</v>
      </c>
      <c r="AC347" s="85" t="str">
        <f t="shared" si="30"/>
        <v>AT20</v>
      </c>
      <c r="AD347" s="85" t="str">
        <f t="shared" si="31"/>
        <v xml:space="preserve"> 205</v>
      </c>
      <c r="AE347" s="85" t="str">
        <f t="shared" si="32"/>
        <v>0 30</v>
      </c>
      <c r="AF347" s="85" t="str">
        <f t="shared" si="33"/>
        <v>33 0</v>
      </c>
      <c r="AG347" s="85" t="str">
        <f t="shared" si="34"/>
        <v xml:space="preserve">192 </v>
      </c>
      <c r="AH347" s="85" t="str">
        <f t="shared" si="35"/>
        <v xml:space="preserve">AT20  205 0 30 33 0 192 </v>
      </c>
    </row>
    <row r="348" spans="1:34" ht="15" customHeight="1" x14ac:dyDescent="0.25">
      <c r="A348" s="86">
        <v>701257</v>
      </c>
      <c r="B348" s="86" t="s">
        <v>1561</v>
      </c>
      <c r="C348" s="86" t="s">
        <v>1920</v>
      </c>
      <c r="D348" s="86" t="s">
        <v>1920</v>
      </c>
      <c r="E348" s="86">
        <v>70101</v>
      </c>
      <c r="F348" s="86">
        <v>6020</v>
      </c>
      <c r="G348" s="86" t="s">
        <v>2419</v>
      </c>
      <c r="H348" s="86" t="s">
        <v>2555</v>
      </c>
      <c r="I348" s="86" t="s">
        <v>2556</v>
      </c>
      <c r="J348" s="86" t="s">
        <v>6632</v>
      </c>
      <c r="K348" s="86" t="s">
        <v>2412</v>
      </c>
      <c r="L348" s="86" t="s">
        <v>3</v>
      </c>
      <c r="M348" s="86" t="s">
        <v>2557</v>
      </c>
      <c r="N348" s="86" t="s">
        <v>2558</v>
      </c>
      <c r="O348" s="86" t="s">
        <v>1975</v>
      </c>
      <c r="P348" s="87">
        <v>36770</v>
      </c>
      <c r="Q348" s="87">
        <v>401768</v>
      </c>
      <c r="R348" s="86" t="s">
        <v>2416</v>
      </c>
      <c r="S348" s="86" t="s">
        <v>2439</v>
      </c>
      <c r="T348" s="86">
        <v>970101</v>
      </c>
      <c r="U348" s="86">
        <v>6020</v>
      </c>
      <c r="V348" s="86" t="s">
        <v>1009</v>
      </c>
      <c r="W348" s="86" t="s">
        <v>2440</v>
      </c>
      <c r="X348" s="86" t="s">
        <v>2421</v>
      </c>
      <c r="Y348" s="86" t="s">
        <v>1341</v>
      </c>
      <c r="Z348" s="86" t="s">
        <v>6628</v>
      </c>
      <c r="AB348" s="85" t="s">
        <v>1975</v>
      </c>
      <c r="AC348" s="85" t="str">
        <f t="shared" si="30"/>
        <v>AT20</v>
      </c>
      <c r="AD348" s="85" t="str">
        <f t="shared" si="31"/>
        <v xml:space="preserve"> 205</v>
      </c>
      <c r="AE348" s="85" t="str">
        <f t="shared" si="32"/>
        <v>0 30</v>
      </c>
      <c r="AF348" s="85" t="str">
        <f t="shared" si="33"/>
        <v>33 0</v>
      </c>
      <c r="AG348" s="85" t="str">
        <f t="shared" si="34"/>
        <v xml:space="preserve">192 </v>
      </c>
      <c r="AH348" s="85" t="str">
        <f t="shared" si="35"/>
        <v xml:space="preserve">AT20  205 0 30 33 0 192 </v>
      </c>
    </row>
    <row r="349" spans="1:34" ht="15" customHeight="1" x14ac:dyDescent="0.25">
      <c r="A349" s="86">
        <v>701206</v>
      </c>
      <c r="B349" s="86" t="s">
        <v>1626</v>
      </c>
      <c r="C349" s="86" t="s">
        <v>1920</v>
      </c>
      <c r="D349" s="86" t="s">
        <v>1932</v>
      </c>
      <c r="E349" s="86">
        <v>70101</v>
      </c>
      <c r="F349" s="86">
        <v>6020</v>
      </c>
      <c r="G349" s="86" t="s">
        <v>1009</v>
      </c>
      <c r="H349" s="86" t="s">
        <v>2639</v>
      </c>
      <c r="I349" s="86" t="s">
        <v>2651</v>
      </c>
      <c r="J349" s="86" t="s">
        <v>6633</v>
      </c>
      <c r="K349" s="86" t="s">
        <v>2412</v>
      </c>
      <c r="L349" s="86" t="s">
        <v>3</v>
      </c>
      <c r="M349" s="86" t="s">
        <v>2652</v>
      </c>
      <c r="N349" s="86" t="s">
        <v>2653</v>
      </c>
      <c r="O349" s="86" t="s">
        <v>1975</v>
      </c>
      <c r="P349" s="87">
        <v>36770</v>
      </c>
      <c r="Q349" s="87">
        <v>401768</v>
      </c>
      <c r="R349" s="86" t="s">
        <v>2416</v>
      </c>
      <c r="S349" s="86" t="s">
        <v>2439</v>
      </c>
      <c r="T349" s="86">
        <v>970101</v>
      </c>
      <c r="U349" s="86">
        <v>6020</v>
      </c>
      <c r="V349" s="86" t="s">
        <v>1009</v>
      </c>
      <c r="W349" s="86" t="s">
        <v>2440</v>
      </c>
      <c r="X349" s="86" t="s">
        <v>2421</v>
      </c>
      <c r="Y349" s="86" t="s">
        <v>1341</v>
      </c>
      <c r="Z349" s="86" t="s">
        <v>6628</v>
      </c>
      <c r="AB349" s="85" t="s">
        <v>1975</v>
      </c>
      <c r="AC349" s="85" t="str">
        <f t="shared" si="30"/>
        <v>AT20</v>
      </c>
      <c r="AD349" s="85" t="str">
        <f t="shared" si="31"/>
        <v xml:space="preserve"> 205</v>
      </c>
      <c r="AE349" s="85" t="str">
        <f t="shared" si="32"/>
        <v>0 30</v>
      </c>
      <c r="AF349" s="85" t="str">
        <f t="shared" si="33"/>
        <v>33 0</v>
      </c>
      <c r="AG349" s="85" t="str">
        <f t="shared" si="34"/>
        <v xml:space="preserve">192 </v>
      </c>
      <c r="AH349" s="85" t="str">
        <f t="shared" si="35"/>
        <v xml:space="preserve">AT20  205 0 30 33 0 192 </v>
      </c>
    </row>
    <row r="350" spans="1:34" ht="15" customHeight="1" x14ac:dyDescent="0.25">
      <c r="A350" s="86">
        <v>701036</v>
      </c>
      <c r="B350" s="86" t="s">
        <v>1602</v>
      </c>
      <c r="C350" s="86" t="s">
        <v>1920</v>
      </c>
      <c r="D350" s="86" t="s">
        <v>1920</v>
      </c>
      <c r="E350" s="86">
        <v>70101</v>
      </c>
      <c r="F350" s="86">
        <v>6020</v>
      </c>
      <c r="G350" s="86" t="s">
        <v>2426</v>
      </c>
      <c r="H350" s="86" t="s">
        <v>2828</v>
      </c>
      <c r="I350" s="86" t="s">
        <v>2435</v>
      </c>
      <c r="J350" s="86" t="s">
        <v>6634</v>
      </c>
      <c r="K350" s="86" t="s">
        <v>2412</v>
      </c>
      <c r="L350" s="86" t="s">
        <v>3</v>
      </c>
      <c r="M350" s="86" t="s">
        <v>2829</v>
      </c>
      <c r="N350" s="86" t="s">
        <v>2830</v>
      </c>
      <c r="O350" s="86" t="s">
        <v>1975</v>
      </c>
      <c r="P350" s="87">
        <v>36770</v>
      </c>
      <c r="Q350" s="87">
        <v>401768</v>
      </c>
      <c r="R350" s="86" t="s">
        <v>2416</v>
      </c>
      <c r="S350" s="86" t="s">
        <v>2439</v>
      </c>
      <c r="T350" s="86">
        <v>970101</v>
      </c>
      <c r="U350" s="86">
        <v>6020</v>
      </c>
      <c r="V350" s="86" t="s">
        <v>1009</v>
      </c>
      <c r="W350" s="86" t="s">
        <v>2440</v>
      </c>
      <c r="X350" s="86" t="s">
        <v>2421</v>
      </c>
      <c r="Y350" s="86" t="s">
        <v>1341</v>
      </c>
      <c r="Z350" s="86" t="s">
        <v>6628</v>
      </c>
      <c r="AB350" s="85" t="s">
        <v>1975</v>
      </c>
      <c r="AC350" s="85" t="str">
        <f t="shared" si="30"/>
        <v>AT20</v>
      </c>
      <c r="AD350" s="85" t="str">
        <f t="shared" si="31"/>
        <v xml:space="preserve"> 205</v>
      </c>
      <c r="AE350" s="85" t="str">
        <f t="shared" si="32"/>
        <v>0 30</v>
      </c>
      <c r="AF350" s="85" t="str">
        <f t="shared" si="33"/>
        <v>33 0</v>
      </c>
      <c r="AG350" s="85" t="str">
        <f t="shared" si="34"/>
        <v xml:space="preserve">192 </v>
      </c>
      <c r="AH350" s="85" t="str">
        <f t="shared" si="35"/>
        <v xml:space="preserve">AT20  205 0 30 33 0 192 </v>
      </c>
    </row>
    <row r="351" spans="1:34" ht="15" customHeight="1" x14ac:dyDescent="0.25">
      <c r="A351" s="86">
        <v>701266</v>
      </c>
      <c r="B351" s="86" t="s">
        <v>1510</v>
      </c>
      <c r="C351" s="86" t="s">
        <v>1922</v>
      </c>
      <c r="D351" s="86" t="s">
        <v>1922</v>
      </c>
      <c r="E351" s="86">
        <v>70101</v>
      </c>
      <c r="F351" s="86">
        <v>6020</v>
      </c>
      <c r="G351" s="86" t="s">
        <v>1009</v>
      </c>
      <c r="H351" s="86" t="s">
        <v>2531</v>
      </c>
      <c r="I351" s="86" t="s">
        <v>2535</v>
      </c>
      <c r="J351" s="86" t="s">
        <v>6635</v>
      </c>
      <c r="K351" s="86" t="s">
        <v>2412</v>
      </c>
      <c r="L351" s="86" t="s">
        <v>3</v>
      </c>
      <c r="M351" s="86" t="s">
        <v>2536</v>
      </c>
      <c r="N351" s="86" t="s">
        <v>2537</v>
      </c>
      <c r="O351" s="86" t="s">
        <v>1975</v>
      </c>
      <c r="P351" s="87">
        <v>36770</v>
      </c>
      <c r="Q351" s="87">
        <v>401768</v>
      </c>
      <c r="R351" s="86" t="s">
        <v>2416</v>
      </c>
      <c r="S351" s="86" t="s">
        <v>2439</v>
      </c>
      <c r="T351" s="86">
        <v>970101</v>
      </c>
      <c r="U351" s="86">
        <v>6020</v>
      </c>
      <c r="V351" s="86" t="s">
        <v>1009</v>
      </c>
      <c r="W351" s="86" t="s">
        <v>2440</v>
      </c>
      <c r="X351" s="86" t="s">
        <v>2421</v>
      </c>
      <c r="Y351" s="86" t="s">
        <v>1341</v>
      </c>
      <c r="Z351" s="86" t="s">
        <v>6628</v>
      </c>
      <c r="AB351" s="85" t="s">
        <v>1975</v>
      </c>
      <c r="AC351" s="85" t="str">
        <f t="shared" si="30"/>
        <v>AT20</v>
      </c>
      <c r="AD351" s="85" t="str">
        <f t="shared" si="31"/>
        <v xml:space="preserve"> 205</v>
      </c>
      <c r="AE351" s="85" t="str">
        <f t="shared" si="32"/>
        <v>0 30</v>
      </c>
      <c r="AF351" s="85" t="str">
        <f t="shared" si="33"/>
        <v>33 0</v>
      </c>
      <c r="AG351" s="85" t="str">
        <f t="shared" si="34"/>
        <v xml:space="preserve">192 </v>
      </c>
      <c r="AH351" s="85" t="str">
        <f t="shared" si="35"/>
        <v xml:space="preserve">AT20  205 0 30 33 0 192 </v>
      </c>
    </row>
    <row r="352" spans="1:34" ht="15" customHeight="1" x14ac:dyDescent="0.25">
      <c r="A352" s="86">
        <v>701076</v>
      </c>
      <c r="B352" s="86" t="s">
        <v>1512</v>
      </c>
      <c r="C352" s="86" t="s">
        <v>1920</v>
      </c>
      <c r="D352" s="86" t="s">
        <v>1920</v>
      </c>
      <c r="E352" s="86">
        <v>70101</v>
      </c>
      <c r="F352" s="86">
        <v>6020</v>
      </c>
      <c r="G352" s="86" t="s">
        <v>2426</v>
      </c>
      <c r="H352" s="86" t="s">
        <v>2909</v>
      </c>
      <c r="I352" s="86" t="s">
        <v>2576</v>
      </c>
      <c r="J352" s="86" t="s">
        <v>6636</v>
      </c>
      <c r="K352" s="86" t="s">
        <v>2412</v>
      </c>
      <c r="L352" s="86" t="s">
        <v>3</v>
      </c>
      <c r="M352" s="86" t="s">
        <v>2910</v>
      </c>
      <c r="N352" s="86" t="s">
        <v>2911</v>
      </c>
      <c r="O352" s="86" t="s">
        <v>1975</v>
      </c>
      <c r="P352" s="87">
        <v>36770</v>
      </c>
      <c r="Q352" s="87">
        <v>401768</v>
      </c>
      <c r="R352" s="86" t="s">
        <v>2416</v>
      </c>
      <c r="S352" s="86" t="s">
        <v>2439</v>
      </c>
      <c r="T352" s="86">
        <v>970101</v>
      </c>
      <c r="U352" s="86">
        <v>6020</v>
      </c>
      <c r="V352" s="86" t="s">
        <v>1009</v>
      </c>
      <c r="W352" s="86" t="s">
        <v>2440</v>
      </c>
      <c r="X352" s="86" t="s">
        <v>2421</v>
      </c>
      <c r="Y352" s="86" t="s">
        <v>1341</v>
      </c>
      <c r="Z352" s="86" t="s">
        <v>6628</v>
      </c>
      <c r="AB352" s="85" t="s">
        <v>1975</v>
      </c>
      <c r="AC352" s="85" t="str">
        <f t="shared" si="30"/>
        <v>AT20</v>
      </c>
      <c r="AD352" s="85" t="str">
        <f t="shared" si="31"/>
        <v xml:space="preserve"> 205</v>
      </c>
      <c r="AE352" s="85" t="str">
        <f t="shared" si="32"/>
        <v>0 30</v>
      </c>
      <c r="AF352" s="85" t="str">
        <f t="shared" si="33"/>
        <v>33 0</v>
      </c>
      <c r="AG352" s="85" t="str">
        <f t="shared" si="34"/>
        <v xml:space="preserve">192 </v>
      </c>
      <c r="AH352" s="85" t="str">
        <f t="shared" si="35"/>
        <v xml:space="preserve">AT20  205 0 30 33 0 192 </v>
      </c>
    </row>
    <row r="353" spans="1:34" ht="15" customHeight="1" x14ac:dyDescent="0.25">
      <c r="A353" s="86">
        <v>701336</v>
      </c>
      <c r="B353" s="86" t="s">
        <v>1514</v>
      </c>
      <c r="C353" s="86" t="s">
        <v>1920</v>
      </c>
      <c r="D353" s="86" t="s">
        <v>1920</v>
      </c>
      <c r="E353" s="86">
        <v>70101</v>
      </c>
      <c r="F353" s="86">
        <v>6020</v>
      </c>
      <c r="G353" s="86" t="s">
        <v>2419</v>
      </c>
      <c r="H353" s="86" t="s">
        <v>5560</v>
      </c>
      <c r="I353" s="86" t="s">
        <v>2588</v>
      </c>
      <c r="J353" s="86" t="s">
        <v>6637</v>
      </c>
      <c r="K353" s="86" t="s">
        <v>2412</v>
      </c>
      <c r="L353" s="86" t="s">
        <v>3</v>
      </c>
      <c r="M353" s="86" t="s">
        <v>5561</v>
      </c>
      <c r="N353" s="86" t="s">
        <v>5562</v>
      </c>
      <c r="O353" s="86" t="s">
        <v>1975</v>
      </c>
      <c r="P353" s="87">
        <v>36770</v>
      </c>
      <c r="Q353" s="87">
        <v>401768</v>
      </c>
      <c r="R353" s="86" t="s">
        <v>2416</v>
      </c>
      <c r="S353" s="86" t="s">
        <v>2439</v>
      </c>
      <c r="T353" s="86">
        <v>970101</v>
      </c>
      <c r="U353" s="86">
        <v>6020</v>
      </c>
      <c r="V353" s="86" t="s">
        <v>1009</v>
      </c>
      <c r="W353" s="86" t="s">
        <v>2440</v>
      </c>
      <c r="X353" s="86" t="s">
        <v>2421</v>
      </c>
      <c r="Y353" s="86" t="s">
        <v>1341</v>
      </c>
      <c r="Z353" s="86" t="s">
        <v>6628</v>
      </c>
      <c r="AB353" s="85" t="s">
        <v>1975</v>
      </c>
      <c r="AC353" s="85" t="str">
        <f t="shared" si="30"/>
        <v>AT20</v>
      </c>
      <c r="AD353" s="85" t="str">
        <f t="shared" si="31"/>
        <v xml:space="preserve"> 205</v>
      </c>
      <c r="AE353" s="85" t="str">
        <f t="shared" si="32"/>
        <v>0 30</v>
      </c>
      <c r="AF353" s="85" t="str">
        <f t="shared" si="33"/>
        <v>33 0</v>
      </c>
      <c r="AG353" s="85" t="str">
        <f t="shared" si="34"/>
        <v xml:space="preserve">192 </v>
      </c>
      <c r="AH353" s="85" t="str">
        <f t="shared" si="35"/>
        <v xml:space="preserve">AT20  205 0 30 33 0 192 </v>
      </c>
    </row>
    <row r="354" spans="1:34" ht="15" customHeight="1" x14ac:dyDescent="0.25">
      <c r="A354" s="86">
        <v>701396</v>
      </c>
      <c r="B354" s="86" t="s">
        <v>1513</v>
      </c>
      <c r="C354" s="86" t="s">
        <v>1920</v>
      </c>
      <c r="D354" s="86" t="s">
        <v>1920</v>
      </c>
      <c r="E354" s="86">
        <v>70101</v>
      </c>
      <c r="F354" s="86">
        <v>6020</v>
      </c>
      <c r="G354" s="86" t="s">
        <v>2419</v>
      </c>
      <c r="H354" s="86" t="s">
        <v>2616</v>
      </c>
      <c r="I354" s="86" t="s">
        <v>2617</v>
      </c>
      <c r="J354" s="86" t="s">
        <v>6627</v>
      </c>
      <c r="K354" s="86" t="s">
        <v>2412</v>
      </c>
      <c r="L354" s="86" t="s">
        <v>3</v>
      </c>
      <c r="M354" s="86" t="s">
        <v>2618</v>
      </c>
      <c r="N354" s="86" t="s">
        <v>2619</v>
      </c>
      <c r="O354" s="86" t="s">
        <v>1975</v>
      </c>
      <c r="P354" s="87">
        <v>36770</v>
      </c>
      <c r="Q354" s="87">
        <v>401768</v>
      </c>
      <c r="R354" s="86" t="s">
        <v>2416</v>
      </c>
      <c r="S354" s="86" t="s">
        <v>2439</v>
      </c>
      <c r="T354" s="86">
        <v>970101</v>
      </c>
      <c r="U354" s="86">
        <v>6020</v>
      </c>
      <c r="V354" s="86" t="s">
        <v>1009</v>
      </c>
      <c r="W354" s="86" t="s">
        <v>2440</v>
      </c>
      <c r="X354" s="86" t="s">
        <v>2421</v>
      </c>
      <c r="Y354" s="86" t="s">
        <v>1341</v>
      </c>
      <c r="Z354" s="86" t="s">
        <v>6628</v>
      </c>
      <c r="AB354" s="85" t="s">
        <v>1975</v>
      </c>
      <c r="AC354" s="85" t="str">
        <f t="shared" si="30"/>
        <v>AT20</v>
      </c>
      <c r="AD354" s="85" t="str">
        <f t="shared" si="31"/>
        <v xml:space="preserve"> 205</v>
      </c>
      <c r="AE354" s="85" t="str">
        <f t="shared" si="32"/>
        <v>0 30</v>
      </c>
      <c r="AF354" s="85" t="str">
        <f t="shared" si="33"/>
        <v>33 0</v>
      </c>
      <c r="AG354" s="85" t="str">
        <f t="shared" si="34"/>
        <v xml:space="preserve">192 </v>
      </c>
      <c r="AH354" s="85" t="str">
        <f t="shared" si="35"/>
        <v xml:space="preserve">AT20  205 0 30 33 0 192 </v>
      </c>
    </row>
    <row r="355" spans="1:34" ht="15" customHeight="1" x14ac:dyDescent="0.25">
      <c r="A355" s="86">
        <v>701055</v>
      </c>
      <c r="B355" s="86" t="s">
        <v>1528</v>
      </c>
      <c r="C355" s="86" t="s">
        <v>1922</v>
      </c>
      <c r="D355" s="86" t="s">
        <v>1922</v>
      </c>
      <c r="E355" s="86">
        <v>70101</v>
      </c>
      <c r="F355" s="86">
        <v>6020</v>
      </c>
      <c r="G355" s="86" t="s">
        <v>2426</v>
      </c>
      <c r="H355" s="86" t="s">
        <v>5455</v>
      </c>
      <c r="I355" s="86" t="s">
        <v>3080</v>
      </c>
      <c r="J355" s="86" t="s">
        <v>6638</v>
      </c>
      <c r="K355" s="86" t="s">
        <v>2412</v>
      </c>
      <c r="L355" s="86" t="s">
        <v>3</v>
      </c>
      <c r="M355" s="86" t="s">
        <v>5458</v>
      </c>
      <c r="N355" s="86" t="s">
        <v>5459</v>
      </c>
      <c r="O355" s="86" t="s">
        <v>1975</v>
      </c>
      <c r="P355" s="87">
        <v>36770</v>
      </c>
      <c r="Q355" s="87">
        <v>401768</v>
      </c>
      <c r="R355" s="86" t="s">
        <v>2416</v>
      </c>
      <c r="S355" s="86" t="s">
        <v>2439</v>
      </c>
      <c r="T355" s="86">
        <v>970101</v>
      </c>
      <c r="U355" s="86">
        <v>6020</v>
      </c>
      <c r="V355" s="86" t="s">
        <v>1009</v>
      </c>
      <c r="W355" s="86" t="s">
        <v>2440</v>
      </c>
      <c r="X355" s="86" t="s">
        <v>2421</v>
      </c>
      <c r="Y355" s="86" t="s">
        <v>1341</v>
      </c>
      <c r="Z355" s="86" t="s">
        <v>6628</v>
      </c>
      <c r="AB355" s="85" t="s">
        <v>1975</v>
      </c>
      <c r="AC355" s="85" t="str">
        <f t="shared" si="30"/>
        <v>AT20</v>
      </c>
      <c r="AD355" s="85" t="str">
        <f t="shared" si="31"/>
        <v xml:space="preserve"> 205</v>
      </c>
      <c r="AE355" s="85" t="str">
        <f t="shared" si="32"/>
        <v>0 30</v>
      </c>
      <c r="AF355" s="85" t="str">
        <f t="shared" si="33"/>
        <v>33 0</v>
      </c>
      <c r="AG355" s="85" t="str">
        <f t="shared" si="34"/>
        <v xml:space="preserve">192 </v>
      </c>
      <c r="AH355" s="85" t="str">
        <f t="shared" si="35"/>
        <v xml:space="preserve">AT20  205 0 30 33 0 192 </v>
      </c>
    </row>
    <row r="356" spans="1:34" ht="15" customHeight="1" x14ac:dyDescent="0.25">
      <c r="A356" s="86">
        <v>701054</v>
      </c>
      <c r="B356" s="86" t="s">
        <v>1526</v>
      </c>
      <c r="C356" s="86" t="s">
        <v>1920</v>
      </c>
      <c r="D356" s="86" t="s">
        <v>1920</v>
      </c>
      <c r="E356" s="86">
        <v>70101</v>
      </c>
      <c r="F356" s="86">
        <v>6020</v>
      </c>
      <c r="G356" s="86" t="s">
        <v>2426</v>
      </c>
      <c r="H356" s="86" t="s">
        <v>5455</v>
      </c>
      <c r="I356" s="86" t="s">
        <v>3080</v>
      </c>
      <c r="J356" s="86" t="s">
        <v>6638</v>
      </c>
      <c r="K356" s="86" t="s">
        <v>2412</v>
      </c>
      <c r="L356" s="86" t="s">
        <v>3</v>
      </c>
      <c r="M356" s="86" t="s">
        <v>5456</v>
      </c>
      <c r="N356" s="86" t="s">
        <v>5457</v>
      </c>
      <c r="O356" s="86" t="s">
        <v>1975</v>
      </c>
      <c r="P356" s="87">
        <v>36770</v>
      </c>
      <c r="Q356" s="87">
        <v>401768</v>
      </c>
      <c r="R356" s="86" t="s">
        <v>2416</v>
      </c>
      <c r="S356" s="86" t="s">
        <v>2439</v>
      </c>
      <c r="T356" s="86">
        <v>970101</v>
      </c>
      <c r="U356" s="86">
        <v>6020</v>
      </c>
      <c r="V356" s="86" t="s">
        <v>1009</v>
      </c>
      <c r="W356" s="86" t="s">
        <v>2440</v>
      </c>
      <c r="X356" s="86" t="s">
        <v>2421</v>
      </c>
      <c r="Y356" s="86" t="s">
        <v>1341</v>
      </c>
      <c r="Z356" s="86" t="s">
        <v>6628</v>
      </c>
      <c r="AB356" s="85" t="s">
        <v>1975</v>
      </c>
      <c r="AC356" s="85" t="str">
        <f t="shared" si="30"/>
        <v>AT20</v>
      </c>
      <c r="AD356" s="85" t="str">
        <f t="shared" si="31"/>
        <v xml:space="preserve"> 205</v>
      </c>
      <c r="AE356" s="85" t="str">
        <f t="shared" si="32"/>
        <v>0 30</v>
      </c>
      <c r="AF356" s="85" t="str">
        <f t="shared" si="33"/>
        <v>33 0</v>
      </c>
      <c r="AG356" s="85" t="str">
        <f t="shared" si="34"/>
        <v xml:space="preserve">192 </v>
      </c>
      <c r="AH356" s="85" t="str">
        <f t="shared" si="35"/>
        <v xml:space="preserve">AT20  205 0 30 33 0 192 </v>
      </c>
    </row>
    <row r="357" spans="1:34" ht="15" customHeight="1" x14ac:dyDescent="0.25">
      <c r="A357" s="86">
        <v>701056</v>
      </c>
      <c r="B357" s="86" t="s">
        <v>1516</v>
      </c>
      <c r="C357" s="86" t="s">
        <v>1920</v>
      </c>
      <c r="D357" s="86" t="s">
        <v>1920</v>
      </c>
      <c r="E357" s="86">
        <v>70101</v>
      </c>
      <c r="F357" s="86">
        <v>6020</v>
      </c>
      <c r="G357" s="86" t="s">
        <v>1009</v>
      </c>
      <c r="H357" s="86" t="s">
        <v>2538</v>
      </c>
      <c r="I357" s="86" t="s">
        <v>2428</v>
      </c>
      <c r="J357" s="86" t="s">
        <v>6238</v>
      </c>
      <c r="K357" s="86" t="s">
        <v>2412</v>
      </c>
      <c r="L357" s="86" t="s">
        <v>3</v>
      </c>
      <c r="M357" s="86" t="s">
        <v>2547</v>
      </c>
      <c r="N357" s="86" t="s">
        <v>2548</v>
      </c>
      <c r="O357" s="86" t="s">
        <v>1975</v>
      </c>
      <c r="P357" s="87">
        <v>36770</v>
      </c>
      <c r="Q357" s="87">
        <v>401768</v>
      </c>
      <c r="R357" s="86" t="s">
        <v>2416</v>
      </c>
      <c r="S357" s="86" t="s">
        <v>2439</v>
      </c>
      <c r="T357" s="86">
        <v>970101</v>
      </c>
      <c r="U357" s="86">
        <v>6020</v>
      </c>
      <c r="V357" s="86" t="s">
        <v>1009</v>
      </c>
      <c r="W357" s="86" t="s">
        <v>2440</v>
      </c>
      <c r="X357" s="86" t="s">
        <v>2421</v>
      </c>
      <c r="Y357" s="86" t="s">
        <v>1341</v>
      </c>
      <c r="Z357" s="86" t="s">
        <v>6628</v>
      </c>
      <c r="AB357" s="85" t="s">
        <v>1975</v>
      </c>
      <c r="AC357" s="85" t="str">
        <f t="shared" si="30"/>
        <v>AT20</v>
      </c>
      <c r="AD357" s="85" t="str">
        <f t="shared" si="31"/>
        <v xml:space="preserve"> 205</v>
      </c>
      <c r="AE357" s="85" t="str">
        <f t="shared" si="32"/>
        <v>0 30</v>
      </c>
      <c r="AF357" s="85" t="str">
        <f t="shared" si="33"/>
        <v>33 0</v>
      </c>
      <c r="AG357" s="85" t="str">
        <f t="shared" si="34"/>
        <v xml:space="preserve">192 </v>
      </c>
      <c r="AH357" s="85" t="str">
        <f t="shared" si="35"/>
        <v xml:space="preserve">AT20  205 0 30 33 0 192 </v>
      </c>
    </row>
    <row r="358" spans="1:34" ht="15" customHeight="1" x14ac:dyDescent="0.25">
      <c r="A358" s="86">
        <v>701236</v>
      </c>
      <c r="B358" s="86" t="s">
        <v>1627</v>
      </c>
      <c r="C358" s="86" t="s">
        <v>1920</v>
      </c>
      <c r="D358" s="86" t="s">
        <v>1920</v>
      </c>
      <c r="E358" s="86">
        <v>70101</v>
      </c>
      <c r="F358" s="86">
        <v>6080</v>
      </c>
      <c r="G358" s="86" t="s">
        <v>2507</v>
      </c>
      <c r="H358" s="86" t="s">
        <v>2508</v>
      </c>
      <c r="I358" s="86" t="s">
        <v>2509</v>
      </c>
      <c r="J358" s="86" t="s">
        <v>6639</v>
      </c>
      <c r="K358" s="86" t="s">
        <v>2412</v>
      </c>
      <c r="L358" s="86" t="s">
        <v>3</v>
      </c>
      <c r="M358" s="86" t="s">
        <v>2510</v>
      </c>
      <c r="N358" s="86" t="s">
        <v>2511</v>
      </c>
      <c r="O358" s="86" t="s">
        <v>1975</v>
      </c>
      <c r="P358" s="87">
        <v>36770</v>
      </c>
      <c r="Q358" s="87">
        <v>401768</v>
      </c>
      <c r="R358" s="86" t="s">
        <v>2416</v>
      </c>
      <c r="S358" s="86" t="s">
        <v>2439</v>
      </c>
      <c r="T358" s="86">
        <v>970101</v>
      </c>
      <c r="U358" s="86">
        <v>6020</v>
      </c>
      <c r="V358" s="86" t="s">
        <v>1009</v>
      </c>
      <c r="W358" s="86" t="s">
        <v>2440</v>
      </c>
      <c r="X358" s="86" t="s">
        <v>2421</v>
      </c>
      <c r="Y358" s="86" t="s">
        <v>1341</v>
      </c>
      <c r="Z358" s="86" t="s">
        <v>6628</v>
      </c>
      <c r="AB358" s="85" t="s">
        <v>1975</v>
      </c>
      <c r="AC358" s="85" t="str">
        <f t="shared" si="30"/>
        <v>AT20</v>
      </c>
      <c r="AD358" s="85" t="str">
        <f t="shared" si="31"/>
        <v xml:space="preserve"> 205</v>
      </c>
      <c r="AE358" s="85" t="str">
        <f t="shared" si="32"/>
        <v>0 30</v>
      </c>
      <c r="AF358" s="85" t="str">
        <f t="shared" si="33"/>
        <v>33 0</v>
      </c>
      <c r="AG358" s="85" t="str">
        <f t="shared" si="34"/>
        <v xml:space="preserve">192 </v>
      </c>
      <c r="AH358" s="85" t="str">
        <f t="shared" si="35"/>
        <v xml:space="preserve">AT20  205 0 30 33 0 192 </v>
      </c>
    </row>
    <row r="359" spans="1:34" ht="15" customHeight="1" x14ac:dyDescent="0.25">
      <c r="A359" s="86">
        <v>701146</v>
      </c>
      <c r="B359" s="86" t="s">
        <v>1559</v>
      </c>
      <c r="C359" s="86" t="s">
        <v>1920</v>
      </c>
      <c r="D359" s="86" t="s">
        <v>1920</v>
      </c>
      <c r="E359" s="86">
        <v>70101</v>
      </c>
      <c r="F359" s="86">
        <v>6020</v>
      </c>
      <c r="G359" s="86" t="s">
        <v>2419</v>
      </c>
      <c r="H359" s="86" t="s">
        <v>2431</v>
      </c>
      <c r="I359" s="86" t="s">
        <v>2435</v>
      </c>
      <c r="J359" s="86" t="s">
        <v>6640</v>
      </c>
      <c r="K359" s="86" t="s">
        <v>2412</v>
      </c>
      <c r="L359" s="86" t="s">
        <v>3</v>
      </c>
      <c r="M359" s="86" t="s">
        <v>2436</v>
      </c>
      <c r="N359" s="86" t="s">
        <v>2437</v>
      </c>
      <c r="O359" s="86" t="s">
        <v>1975</v>
      </c>
      <c r="P359" s="87">
        <v>36770</v>
      </c>
      <c r="Q359" s="87">
        <v>401768</v>
      </c>
      <c r="R359" s="86" t="s">
        <v>2416</v>
      </c>
      <c r="S359" s="86" t="s">
        <v>2439</v>
      </c>
      <c r="T359" s="86">
        <v>970101</v>
      </c>
      <c r="U359" s="86">
        <v>6020</v>
      </c>
      <c r="V359" s="86" t="s">
        <v>1009</v>
      </c>
      <c r="W359" s="86" t="s">
        <v>2440</v>
      </c>
      <c r="X359" s="86" t="s">
        <v>2421</v>
      </c>
      <c r="Y359" s="86" t="s">
        <v>1341</v>
      </c>
      <c r="Z359" s="86" t="s">
        <v>6628</v>
      </c>
      <c r="AB359" s="85" t="s">
        <v>1975</v>
      </c>
      <c r="AC359" s="85" t="str">
        <f t="shared" si="30"/>
        <v>AT20</v>
      </c>
      <c r="AD359" s="85" t="str">
        <f t="shared" si="31"/>
        <v xml:space="preserve"> 205</v>
      </c>
      <c r="AE359" s="85" t="str">
        <f t="shared" si="32"/>
        <v>0 30</v>
      </c>
      <c r="AF359" s="85" t="str">
        <f t="shared" si="33"/>
        <v>33 0</v>
      </c>
      <c r="AG359" s="85" t="str">
        <f t="shared" si="34"/>
        <v xml:space="preserve">192 </v>
      </c>
      <c r="AH359" s="85" t="str">
        <f t="shared" si="35"/>
        <v xml:space="preserve">AT20  205 0 30 33 0 192 </v>
      </c>
    </row>
    <row r="360" spans="1:34" ht="15" customHeight="1" x14ac:dyDescent="0.25">
      <c r="A360" s="86">
        <v>701196</v>
      </c>
      <c r="B360" s="86" t="s">
        <v>1880</v>
      </c>
      <c r="C360" s="86" t="s">
        <v>1920</v>
      </c>
      <c r="D360" s="86" t="s">
        <v>1920</v>
      </c>
      <c r="E360" s="86">
        <v>70101</v>
      </c>
      <c r="F360" s="86">
        <v>6020</v>
      </c>
      <c r="G360" s="86" t="s">
        <v>2419</v>
      </c>
      <c r="H360" s="86" t="s">
        <v>2453</v>
      </c>
      <c r="I360" s="86" t="s">
        <v>2449</v>
      </c>
      <c r="J360" s="86" t="s">
        <v>6641</v>
      </c>
      <c r="K360" s="86" t="s">
        <v>2412</v>
      </c>
      <c r="L360" s="86" t="s">
        <v>3</v>
      </c>
      <c r="M360" s="86" t="s">
        <v>2454</v>
      </c>
      <c r="N360" s="86" t="s">
        <v>2455</v>
      </c>
      <c r="O360" s="86" t="s">
        <v>1975</v>
      </c>
      <c r="P360" s="87">
        <v>36770</v>
      </c>
      <c r="Q360" s="87">
        <v>44804</v>
      </c>
      <c r="R360" s="86" t="s">
        <v>2592</v>
      </c>
      <c r="S360" s="86" t="s">
        <v>2439</v>
      </c>
      <c r="T360" s="86">
        <v>970101</v>
      </c>
      <c r="U360" s="86">
        <v>6020</v>
      </c>
      <c r="V360" s="86" t="s">
        <v>1009</v>
      </c>
      <c r="W360" s="86" t="s">
        <v>2440</v>
      </c>
      <c r="X360" s="86" t="s">
        <v>2421</v>
      </c>
      <c r="Y360" s="86" t="s">
        <v>1341</v>
      </c>
      <c r="Z360" s="86" t="s">
        <v>6628</v>
      </c>
      <c r="AB360" s="85" t="s">
        <v>1975</v>
      </c>
      <c r="AC360" s="85" t="str">
        <f t="shared" si="30"/>
        <v>AT20</v>
      </c>
      <c r="AD360" s="85" t="str">
        <f t="shared" si="31"/>
        <v xml:space="preserve"> 205</v>
      </c>
      <c r="AE360" s="85" t="str">
        <f t="shared" si="32"/>
        <v>0 30</v>
      </c>
      <c r="AF360" s="85" t="str">
        <f t="shared" si="33"/>
        <v>33 0</v>
      </c>
      <c r="AG360" s="85" t="str">
        <f t="shared" si="34"/>
        <v xml:space="preserve">192 </v>
      </c>
      <c r="AH360" s="85" t="str">
        <f t="shared" si="35"/>
        <v xml:space="preserve">AT20  205 0 30 33 0 192 </v>
      </c>
    </row>
    <row r="361" spans="1:34" ht="15" customHeight="1" x14ac:dyDescent="0.25">
      <c r="A361" s="86">
        <v>701216</v>
      </c>
      <c r="B361" s="86" t="s">
        <v>1524</v>
      </c>
      <c r="C361" s="86" t="s">
        <v>1920</v>
      </c>
      <c r="D361" s="86" t="s">
        <v>1920</v>
      </c>
      <c r="E361" s="86">
        <v>70101</v>
      </c>
      <c r="F361" s="86">
        <v>6020</v>
      </c>
      <c r="G361" s="86" t="s">
        <v>2512</v>
      </c>
      <c r="H361" s="86" t="s">
        <v>5439</v>
      </c>
      <c r="I361" s="86" t="s">
        <v>2492</v>
      </c>
      <c r="J361" s="86" t="s">
        <v>6642</v>
      </c>
      <c r="K361" s="86" t="s">
        <v>2412</v>
      </c>
      <c r="L361" s="86" t="s">
        <v>3</v>
      </c>
      <c r="M361" s="86" t="s">
        <v>5440</v>
      </c>
      <c r="N361" s="86" t="s">
        <v>5441</v>
      </c>
      <c r="O361" s="86" t="s">
        <v>1975</v>
      </c>
      <c r="P361" s="87">
        <v>36770</v>
      </c>
      <c r="Q361" s="87">
        <v>401768</v>
      </c>
      <c r="R361" s="86" t="s">
        <v>2416</v>
      </c>
      <c r="S361" s="86" t="s">
        <v>2439</v>
      </c>
      <c r="T361" s="86">
        <v>970101</v>
      </c>
      <c r="U361" s="86">
        <v>6020</v>
      </c>
      <c r="V361" s="86" t="s">
        <v>1009</v>
      </c>
      <c r="W361" s="86" t="s">
        <v>2440</v>
      </c>
      <c r="X361" s="86" t="s">
        <v>2421</v>
      </c>
      <c r="Y361" s="86" t="s">
        <v>1341</v>
      </c>
      <c r="Z361" s="86" t="s">
        <v>6628</v>
      </c>
      <c r="AB361" s="85" t="s">
        <v>1975</v>
      </c>
      <c r="AC361" s="85" t="str">
        <f t="shared" si="30"/>
        <v>AT20</v>
      </c>
      <c r="AD361" s="85" t="str">
        <f t="shared" si="31"/>
        <v xml:space="preserve"> 205</v>
      </c>
      <c r="AE361" s="85" t="str">
        <f t="shared" si="32"/>
        <v>0 30</v>
      </c>
      <c r="AF361" s="85" t="str">
        <f t="shared" si="33"/>
        <v>33 0</v>
      </c>
      <c r="AG361" s="85" t="str">
        <f t="shared" si="34"/>
        <v xml:space="preserve">192 </v>
      </c>
      <c r="AH361" s="85" t="str">
        <f t="shared" si="35"/>
        <v xml:space="preserve">AT20  205 0 30 33 0 192 </v>
      </c>
    </row>
    <row r="362" spans="1:34" ht="15" customHeight="1" x14ac:dyDescent="0.25">
      <c r="A362" s="86">
        <v>701126</v>
      </c>
      <c r="B362" s="86" t="s">
        <v>1523</v>
      </c>
      <c r="C362" s="86" t="s">
        <v>1920</v>
      </c>
      <c r="D362" s="86" t="s">
        <v>1920</v>
      </c>
      <c r="E362" s="86">
        <v>70101</v>
      </c>
      <c r="F362" s="86">
        <v>6020</v>
      </c>
      <c r="G362" s="86" t="s">
        <v>2502</v>
      </c>
      <c r="H362" s="86" t="s">
        <v>2503</v>
      </c>
      <c r="I362" s="86" t="s">
        <v>2504</v>
      </c>
      <c r="J362" s="86" t="s">
        <v>6643</v>
      </c>
      <c r="K362" s="86" t="s">
        <v>2412</v>
      </c>
      <c r="L362" s="86" t="s">
        <v>3</v>
      </c>
      <c r="M362" s="86" t="s">
        <v>2505</v>
      </c>
      <c r="N362" s="86" t="s">
        <v>2506</v>
      </c>
      <c r="O362" s="86" t="s">
        <v>1975</v>
      </c>
      <c r="P362" s="87">
        <v>36770</v>
      </c>
      <c r="Q362" s="87">
        <v>45169</v>
      </c>
      <c r="R362" s="86" t="s">
        <v>2592</v>
      </c>
      <c r="S362" s="86" t="s">
        <v>2439</v>
      </c>
      <c r="T362" s="86">
        <v>970101</v>
      </c>
      <c r="U362" s="86">
        <v>6020</v>
      </c>
      <c r="V362" s="86" t="s">
        <v>1009</v>
      </c>
      <c r="W362" s="86" t="s">
        <v>2440</v>
      </c>
      <c r="X362" s="86" t="s">
        <v>2421</v>
      </c>
      <c r="Y362" s="86" t="s">
        <v>1341</v>
      </c>
      <c r="Z362" s="86" t="s">
        <v>6628</v>
      </c>
      <c r="AB362" s="85" t="s">
        <v>1975</v>
      </c>
      <c r="AC362" s="85" t="str">
        <f t="shared" si="30"/>
        <v>AT20</v>
      </c>
      <c r="AD362" s="85" t="str">
        <f t="shared" si="31"/>
        <v xml:space="preserve"> 205</v>
      </c>
      <c r="AE362" s="85" t="str">
        <f t="shared" si="32"/>
        <v>0 30</v>
      </c>
      <c r="AF362" s="85" t="str">
        <f t="shared" si="33"/>
        <v>33 0</v>
      </c>
      <c r="AG362" s="85" t="str">
        <f t="shared" si="34"/>
        <v xml:space="preserve">192 </v>
      </c>
      <c r="AH362" s="85" t="str">
        <f t="shared" si="35"/>
        <v xml:space="preserve">AT20  205 0 30 33 0 192 </v>
      </c>
    </row>
    <row r="363" spans="1:34" ht="15" customHeight="1" x14ac:dyDescent="0.25">
      <c r="A363" s="86">
        <v>701116</v>
      </c>
      <c r="B363" s="86" t="s">
        <v>1558</v>
      </c>
      <c r="C363" s="86" t="s">
        <v>1920</v>
      </c>
      <c r="D363" s="86" t="s">
        <v>1920</v>
      </c>
      <c r="E363" s="86">
        <v>70101</v>
      </c>
      <c r="F363" s="86">
        <v>6020</v>
      </c>
      <c r="G363" s="86" t="s">
        <v>1009</v>
      </c>
      <c r="H363" s="86" t="s">
        <v>2531</v>
      </c>
      <c r="I363" s="86" t="s">
        <v>2532</v>
      </c>
      <c r="J363" s="86" t="s">
        <v>6644</v>
      </c>
      <c r="K363" s="86" t="s">
        <v>2412</v>
      </c>
      <c r="L363" s="86" t="s">
        <v>3</v>
      </c>
      <c r="M363" s="86" t="s">
        <v>2533</v>
      </c>
      <c r="N363" s="86" t="s">
        <v>2534</v>
      </c>
      <c r="O363" s="86" t="s">
        <v>1975</v>
      </c>
      <c r="P363" s="87">
        <v>36770</v>
      </c>
      <c r="Q363" s="87">
        <v>401768</v>
      </c>
      <c r="R363" s="86" t="s">
        <v>2416</v>
      </c>
      <c r="S363" s="86" t="s">
        <v>2439</v>
      </c>
      <c r="T363" s="86">
        <v>970101</v>
      </c>
      <c r="U363" s="86">
        <v>6020</v>
      </c>
      <c r="V363" s="86" t="s">
        <v>1009</v>
      </c>
      <c r="W363" s="86" t="s">
        <v>2440</v>
      </c>
      <c r="X363" s="86" t="s">
        <v>2421</v>
      </c>
      <c r="Y363" s="86" t="s">
        <v>1341</v>
      </c>
      <c r="Z363" s="86" t="s">
        <v>6628</v>
      </c>
      <c r="AB363" s="85" t="s">
        <v>1975</v>
      </c>
      <c r="AC363" s="85" t="str">
        <f t="shared" si="30"/>
        <v>AT20</v>
      </c>
      <c r="AD363" s="85" t="str">
        <f t="shared" si="31"/>
        <v xml:space="preserve"> 205</v>
      </c>
      <c r="AE363" s="85" t="str">
        <f t="shared" si="32"/>
        <v>0 30</v>
      </c>
      <c r="AF363" s="85" t="str">
        <f t="shared" si="33"/>
        <v>33 0</v>
      </c>
      <c r="AG363" s="85" t="str">
        <f t="shared" si="34"/>
        <v xml:space="preserve">192 </v>
      </c>
      <c r="AH363" s="85" t="str">
        <f t="shared" si="35"/>
        <v xml:space="preserve">AT20  205 0 30 33 0 192 </v>
      </c>
    </row>
    <row r="364" spans="1:34" ht="15" customHeight="1" x14ac:dyDescent="0.25">
      <c r="A364" s="86">
        <v>701217</v>
      </c>
      <c r="B364" s="86" t="s">
        <v>1527</v>
      </c>
      <c r="C364" s="86" t="s">
        <v>1922</v>
      </c>
      <c r="D364" s="86" t="s">
        <v>1922</v>
      </c>
      <c r="E364" s="86">
        <v>70101</v>
      </c>
      <c r="F364" s="86">
        <v>6020</v>
      </c>
      <c r="G364" s="86" t="s">
        <v>2512</v>
      </c>
      <c r="H364" s="86" t="s">
        <v>5439</v>
      </c>
      <c r="I364" s="86" t="s">
        <v>2492</v>
      </c>
      <c r="J364" s="86" t="s">
        <v>6642</v>
      </c>
      <c r="K364" s="86" t="s">
        <v>2412</v>
      </c>
      <c r="L364" s="86" t="s">
        <v>3</v>
      </c>
      <c r="M364" s="86" t="s">
        <v>5442</v>
      </c>
      <c r="N364" s="86" t="s">
        <v>5443</v>
      </c>
      <c r="O364" s="86" t="s">
        <v>1975</v>
      </c>
      <c r="P364" s="87">
        <v>36770</v>
      </c>
      <c r="Q364" s="87">
        <v>401768</v>
      </c>
      <c r="R364" s="86" t="s">
        <v>2416</v>
      </c>
      <c r="S364" s="86" t="s">
        <v>2439</v>
      </c>
      <c r="T364" s="86">
        <v>970101</v>
      </c>
      <c r="U364" s="86">
        <v>6020</v>
      </c>
      <c r="V364" s="86" t="s">
        <v>1009</v>
      </c>
      <c r="W364" s="86" t="s">
        <v>2440</v>
      </c>
      <c r="X364" s="86" t="s">
        <v>2421</v>
      </c>
      <c r="Y364" s="86" t="s">
        <v>1341</v>
      </c>
      <c r="Z364" s="86" t="s">
        <v>6628</v>
      </c>
      <c r="AB364" s="85" t="s">
        <v>1975</v>
      </c>
      <c r="AC364" s="85" t="str">
        <f t="shared" si="30"/>
        <v>AT20</v>
      </c>
      <c r="AD364" s="85" t="str">
        <f t="shared" si="31"/>
        <v xml:space="preserve"> 205</v>
      </c>
      <c r="AE364" s="85" t="str">
        <f t="shared" si="32"/>
        <v>0 30</v>
      </c>
      <c r="AF364" s="85" t="str">
        <f t="shared" si="33"/>
        <v>33 0</v>
      </c>
      <c r="AG364" s="85" t="str">
        <f t="shared" si="34"/>
        <v xml:space="preserve">192 </v>
      </c>
      <c r="AH364" s="85" t="str">
        <f t="shared" si="35"/>
        <v xml:space="preserve">AT20  205 0 30 33 0 192 </v>
      </c>
    </row>
    <row r="365" spans="1:34" ht="15" customHeight="1" x14ac:dyDescent="0.25">
      <c r="A365" s="86">
        <v>701136</v>
      </c>
      <c r="B365" s="86" t="s">
        <v>1531</v>
      </c>
      <c r="C365" s="86" t="s">
        <v>1920</v>
      </c>
      <c r="D365" s="86" t="s">
        <v>1920</v>
      </c>
      <c r="E365" s="86">
        <v>70101</v>
      </c>
      <c r="F365" s="86">
        <v>6020</v>
      </c>
      <c r="G365" s="86" t="s">
        <v>2502</v>
      </c>
      <c r="H365" s="86" t="s">
        <v>2622</v>
      </c>
      <c r="I365" s="86" t="s">
        <v>2623</v>
      </c>
      <c r="J365" s="86" t="s">
        <v>6224</v>
      </c>
      <c r="K365" s="86" t="s">
        <v>2412</v>
      </c>
      <c r="L365" s="86" t="s">
        <v>3</v>
      </c>
      <c r="M365" s="86" t="s">
        <v>2630</v>
      </c>
      <c r="N365" s="86" t="s">
        <v>2631</v>
      </c>
      <c r="O365" s="86" t="s">
        <v>1975</v>
      </c>
      <c r="P365" s="87">
        <v>36770</v>
      </c>
      <c r="Q365" s="87">
        <v>401768</v>
      </c>
      <c r="R365" s="86" t="s">
        <v>2416</v>
      </c>
      <c r="S365" s="86" t="s">
        <v>2439</v>
      </c>
      <c r="T365" s="86">
        <v>970101</v>
      </c>
      <c r="U365" s="86">
        <v>6020</v>
      </c>
      <c r="V365" s="86" t="s">
        <v>1009</v>
      </c>
      <c r="W365" s="86" t="s">
        <v>2440</v>
      </c>
      <c r="X365" s="86" t="s">
        <v>2421</v>
      </c>
      <c r="Y365" s="86" t="s">
        <v>1341</v>
      </c>
      <c r="Z365" s="86" t="s">
        <v>6628</v>
      </c>
      <c r="AB365" s="85" t="s">
        <v>1975</v>
      </c>
      <c r="AC365" s="85" t="str">
        <f t="shared" si="30"/>
        <v>AT20</v>
      </c>
      <c r="AD365" s="85" t="str">
        <f t="shared" si="31"/>
        <v xml:space="preserve"> 205</v>
      </c>
      <c r="AE365" s="85" t="str">
        <f t="shared" si="32"/>
        <v>0 30</v>
      </c>
      <c r="AF365" s="85" t="str">
        <f t="shared" si="33"/>
        <v>33 0</v>
      </c>
      <c r="AG365" s="85" t="str">
        <f t="shared" si="34"/>
        <v xml:space="preserve">192 </v>
      </c>
      <c r="AH365" s="85" t="str">
        <f t="shared" si="35"/>
        <v xml:space="preserve">AT20  205 0 30 33 0 192 </v>
      </c>
    </row>
    <row r="366" spans="1:34" ht="15" customHeight="1" x14ac:dyDescent="0.25">
      <c r="A366" s="86">
        <v>701476</v>
      </c>
      <c r="B366" s="86" t="s">
        <v>1557</v>
      </c>
      <c r="C366" s="86" t="s">
        <v>1920</v>
      </c>
      <c r="D366" s="86" t="s">
        <v>1920</v>
      </c>
      <c r="E366" s="86">
        <v>70101</v>
      </c>
      <c r="F366" s="86">
        <v>6020</v>
      </c>
      <c r="G366" s="86" t="s">
        <v>2419</v>
      </c>
      <c r="H366" s="86" t="s">
        <v>2885</v>
      </c>
      <c r="I366" s="86" t="s">
        <v>2470</v>
      </c>
      <c r="J366" s="86" t="s">
        <v>6227</v>
      </c>
      <c r="K366" s="86" t="s">
        <v>2412</v>
      </c>
      <c r="L366" s="86" t="s">
        <v>3</v>
      </c>
      <c r="M366" s="86" t="s">
        <v>2891</v>
      </c>
      <c r="N366" s="86" t="s">
        <v>2892</v>
      </c>
      <c r="O366" s="86" t="s">
        <v>1975</v>
      </c>
      <c r="P366" s="87">
        <v>36770</v>
      </c>
      <c r="Q366" s="87">
        <v>401768</v>
      </c>
      <c r="R366" s="86" t="s">
        <v>2416</v>
      </c>
      <c r="S366" s="86" t="s">
        <v>2439</v>
      </c>
      <c r="T366" s="86">
        <v>970101</v>
      </c>
      <c r="U366" s="86">
        <v>6020</v>
      </c>
      <c r="V366" s="86" t="s">
        <v>1009</v>
      </c>
      <c r="W366" s="86" t="s">
        <v>2440</v>
      </c>
      <c r="X366" s="86" t="s">
        <v>2421</v>
      </c>
      <c r="Y366" s="86" t="s">
        <v>1341</v>
      </c>
      <c r="Z366" s="86" t="s">
        <v>6628</v>
      </c>
      <c r="AB366" s="85" t="s">
        <v>1975</v>
      </c>
      <c r="AC366" s="85" t="str">
        <f t="shared" si="30"/>
        <v>AT20</v>
      </c>
      <c r="AD366" s="85" t="str">
        <f t="shared" si="31"/>
        <v xml:space="preserve"> 205</v>
      </c>
      <c r="AE366" s="85" t="str">
        <f t="shared" si="32"/>
        <v>0 30</v>
      </c>
      <c r="AF366" s="85" t="str">
        <f t="shared" si="33"/>
        <v>33 0</v>
      </c>
      <c r="AG366" s="85" t="str">
        <f t="shared" si="34"/>
        <v xml:space="preserve">192 </v>
      </c>
      <c r="AH366" s="85" t="str">
        <f t="shared" si="35"/>
        <v xml:space="preserve">AT20  205 0 30 33 0 192 </v>
      </c>
    </row>
    <row r="367" spans="1:34" ht="15" customHeight="1" x14ac:dyDescent="0.25">
      <c r="A367" s="86">
        <v>701186</v>
      </c>
      <c r="B367" s="86" t="s">
        <v>1517</v>
      </c>
      <c r="C367" s="86" t="s">
        <v>1920</v>
      </c>
      <c r="D367" s="86" t="s">
        <v>1920</v>
      </c>
      <c r="E367" s="86">
        <v>70101</v>
      </c>
      <c r="F367" s="86">
        <v>6020</v>
      </c>
      <c r="G367" s="86" t="s">
        <v>2512</v>
      </c>
      <c r="H367" s="86" t="s">
        <v>2513</v>
      </c>
      <c r="I367" s="86" t="s">
        <v>2514</v>
      </c>
      <c r="J367" s="86" t="s">
        <v>6645</v>
      </c>
      <c r="K367" s="86" t="s">
        <v>2412</v>
      </c>
      <c r="L367" s="86" t="s">
        <v>3</v>
      </c>
      <c r="M367" s="86" t="s">
        <v>2515</v>
      </c>
      <c r="N367" s="86" t="s">
        <v>2516</v>
      </c>
      <c r="O367" s="86" t="s">
        <v>1975</v>
      </c>
      <c r="P367" s="87">
        <v>36770</v>
      </c>
      <c r="Q367" s="87">
        <v>401768</v>
      </c>
      <c r="R367" s="86" t="s">
        <v>2416</v>
      </c>
      <c r="S367" s="86" t="s">
        <v>2439</v>
      </c>
      <c r="T367" s="86">
        <v>970101</v>
      </c>
      <c r="U367" s="86">
        <v>6020</v>
      </c>
      <c r="V367" s="86" t="s">
        <v>1009</v>
      </c>
      <c r="W367" s="86" t="s">
        <v>2440</v>
      </c>
      <c r="X367" s="86" t="s">
        <v>2421</v>
      </c>
      <c r="Y367" s="86" t="s">
        <v>1341</v>
      </c>
      <c r="Z367" s="86" t="s">
        <v>6628</v>
      </c>
      <c r="AB367" s="85" t="s">
        <v>1975</v>
      </c>
      <c r="AC367" s="85" t="str">
        <f t="shared" si="30"/>
        <v>AT20</v>
      </c>
      <c r="AD367" s="85" t="str">
        <f t="shared" si="31"/>
        <v xml:space="preserve"> 205</v>
      </c>
      <c r="AE367" s="85" t="str">
        <f t="shared" si="32"/>
        <v>0 30</v>
      </c>
      <c r="AF367" s="85" t="str">
        <f t="shared" si="33"/>
        <v>33 0</v>
      </c>
      <c r="AG367" s="85" t="str">
        <f t="shared" si="34"/>
        <v xml:space="preserve">192 </v>
      </c>
      <c r="AH367" s="85" t="str">
        <f t="shared" si="35"/>
        <v xml:space="preserve">AT20  205 0 30 33 0 192 </v>
      </c>
    </row>
    <row r="368" spans="1:34" ht="15" customHeight="1" x14ac:dyDescent="0.25">
      <c r="A368" s="86">
        <v>701096</v>
      </c>
      <c r="B368" s="86" t="s">
        <v>1519</v>
      </c>
      <c r="C368" s="86" t="s">
        <v>1920</v>
      </c>
      <c r="D368" s="86" t="s">
        <v>1920</v>
      </c>
      <c r="E368" s="86">
        <v>70101</v>
      </c>
      <c r="F368" s="86">
        <v>6020</v>
      </c>
      <c r="G368" s="86" t="s">
        <v>2502</v>
      </c>
      <c r="H368" s="86" t="s">
        <v>2658</v>
      </c>
      <c r="I368" s="86" t="s">
        <v>2609</v>
      </c>
      <c r="J368" s="86" t="s">
        <v>6646</v>
      </c>
      <c r="K368" s="86" t="s">
        <v>2412</v>
      </c>
      <c r="L368" s="86" t="s">
        <v>3</v>
      </c>
      <c r="M368" s="86" t="s">
        <v>2659</v>
      </c>
      <c r="N368" s="86" t="s">
        <v>2660</v>
      </c>
      <c r="O368" s="86" t="s">
        <v>1975</v>
      </c>
      <c r="P368" s="87">
        <v>36770</v>
      </c>
      <c r="Q368" s="87">
        <v>401768</v>
      </c>
      <c r="R368" s="86" t="s">
        <v>2416</v>
      </c>
      <c r="S368" s="86" t="s">
        <v>2439</v>
      </c>
      <c r="T368" s="86">
        <v>970101</v>
      </c>
      <c r="U368" s="86">
        <v>6020</v>
      </c>
      <c r="V368" s="86" t="s">
        <v>1009</v>
      </c>
      <c r="W368" s="86" t="s">
        <v>2440</v>
      </c>
      <c r="X368" s="86" t="s">
        <v>2421</v>
      </c>
      <c r="Y368" s="86" t="s">
        <v>1341</v>
      </c>
      <c r="Z368" s="86" t="s">
        <v>6628</v>
      </c>
      <c r="AB368" s="85" t="s">
        <v>1975</v>
      </c>
      <c r="AC368" s="85" t="str">
        <f t="shared" si="30"/>
        <v>AT20</v>
      </c>
      <c r="AD368" s="85" t="str">
        <f t="shared" si="31"/>
        <v xml:space="preserve"> 205</v>
      </c>
      <c r="AE368" s="85" t="str">
        <f t="shared" si="32"/>
        <v>0 30</v>
      </c>
      <c r="AF368" s="85" t="str">
        <f t="shared" si="33"/>
        <v>33 0</v>
      </c>
      <c r="AG368" s="85" t="str">
        <f t="shared" si="34"/>
        <v xml:space="preserve">192 </v>
      </c>
      <c r="AH368" s="85" t="str">
        <f t="shared" si="35"/>
        <v xml:space="preserve">AT20  205 0 30 33 0 192 </v>
      </c>
    </row>
    <row r="369" spans="1:34" ht="15" customHeight="1" x14ac:dyDescent="0.25">
      <c r="A369" s="86">
        <v>701176</v>
      </c>
      <c r="B369" s="86" t="s">
        <v>1525</v>
      </c>
      <c r="C369" s="86" t="s">
        <v>1920</v>
      </c>
      <c r="D369" s="86" t="s">
        <v>1920</v>
      </c>
      <c r="E369" s="86">
        <v>70101</v>
      </c>
      <c r="F369" s="86">
        <v>6020</v>
      </c>
      <c r="G369" s="86" t="s">
        <v>2673</v>
      </c>
      <c r="H369" s="86" t="s">
        <v>2850</v>
      </c>
      <c r="I369" s="86" t="s">
        <v>2411</v>
      </c>
      <c r="J369" s="86" t="s">
        <v>6647</v>
      </c>
      <c r="K369" s="86" t="s">
        <v>2412</v>
      </c>
      <c r="L369" s="86" t="s">
        <v>3</v>
      </c>
      <c r="M369" s="86" t="s">
        <v>2851</v>
      </c>
      <c r="N369" s="86" t="s">
        <v>2852</v>
      </c>
      <c r="O369" s="86" t="s">
        <v>1975</v>
      </c>
      <c r="P369" s="87">
        <v>36770</v>
      </c>
      <c r="Q369" s="87">
        <v>401768</v>
      </c>
      <c r="R369" s="86" t="s">
        <v>2416</v>
      </c>
      <c r="S369" s="86" t="s">
        <v>2439</v>
      </c>
      <c r="T369" s="86">
        <v>970101</v>
      </c>
      <c r="U369" s="86">
        <v>6020</v>
      </c>
      <c r="V369" s="86" t="s">
        <v>1009</v>
      </c>
      <c r="W369" s="86" t="s">
        <v>2440</v>
      </c>
      <c r="X369" s="86" t="s">
        <v>2421</v>
      </c>
      <c r="Y369" s="86" t="s">
        <v>1341</v>
      </c>
      <c r="Z369" s="86" t="s">
        <v>6628</v>
      </c>
      <c r="AB369" s="85" t="s">
        <v>1975</v>
      </c>
      <c r="AC369" s="85" t="str">
        <f t="shared" si="30"/>
        <v>AT20</v>
      </c>
      <c r="AD369" s="85" t="str">
        <f t="shared" si="31"/>
        <v xml:space="preserve"> 205</v>
      </c>
      <c r="AE369" s="85" t="str">
        <f t="shared" si="32"/>
        <v>0 30</v>
      </c>
      <c r="AF369" s="85" t="str">
        <f t="shared" si="33"/>
        <v>33 0</v>
      </c>
      <c r="AG369" s="85" t="str">
        <f t="shared" si="34"/>
        <v xml:space="preserve">192 </v>
      </c>
      <c r="AH369" s="85" t="str">
        <f t="shared" si="35"/>
        <v xml:space="preserve">AT20  205 0 30 33 0 192 </v>
      </c>
    </row>
    <row r="370" spans="1:34" ht="15" customHeight="1" x14ac:dyDescent="0.25">
      <c r="A370" s="86">
        <v>701156</v>
      </c>
      <c r="B370" s="86" t="s">
        <v>1520</v>
      </c>
      <c r="C370" s="86" t="s">
        <v>1920</v>
      </c>
      <c r="D370" s="86" t="s">
        <v>1920</v>
      </c>
      <c r="E370" s="86">
        <v>70101</v>
      </c>
      <c r="F370" s="86">
        <v>6020</v>
      </c>
      <c r="G370" s="86" t="s">
        <v>2502</v>
      </c>
      <c r="H370" s="86" t="s">
        <v>2869</v>
      </c>
      <c r="I370" s="86" t="s">
        <v>2449</v>
      </c>
      <c r="J370" s="86" t="s">
        <v>6648</v>
      </c>
      <c r="K370" s="86" t="s">
        <v>2412</v>
      </c>
      <c r="L370" s="86" t="s">
        <v>3</v>
      </c>
      <c r="M370" s="86" t="s">
        <v>2870</v>
      </c>
      <c r="N370" s="86" t="s">
        <v>2871</v>
      </c>
      <c r="O370" s="86" t="s">
        <v>1975</v>
      </c>
      <c r="P370" s="87">
        <v>36770</v>
      </c>
      <c r="Q370" s="87">
        <v>401768</v>
      </c>
      <c r="R370" s="86" t="s">
        <v>2416</v>
      </c>
      <c r="S370" s="86" t="s">
        <v>2439</v>
      </c>
      <c r="T370" s="86">
        <v>970101</v>
      </c>
      <c r="U370" s="86">
        <v>6020</v>
      </c>
      <c r="V370" s="86" t="s">
        <v>1009</v>
      </c>
      <c r="W370" s="86" t="s">
        <v>2440</v>
      </c>
      <c r="X370" s="86" t="s">
        <v>2421</v>
      </c>
      <c r="Y370" s="86" t="s">
        <v>1341</v>
      </c>
      <c r="Z370" s="86" t="s">
        <v>6628</v>
      </c>
      <c r="AB370" s="85" t="s">
        <v>1975</v>
      </c>
      <c r="AC370" s="85" t="str">
        <f t="shared" si="30"/>
        <v>AT20</v>
      </c>
      <c r="AD370" s="85" t="str">
        <f t="shared" si="31"/>
        <v xml:space="preserve"> 205</v>
      </c>
      <c r="AE370" s="85" t="str">
        <f t="shared" si="32"/>
        <v>0 30</v>
      </c>
      <c r="AF370" s="85" t="str">
        <f t="shared" si="33"/>
        <v>33 0</v>
      </c>
      <c r="AG370" s="85" t="str">
        <f t="shared" si="34"/>
        <v xml:space="preserve">192 </v>
      </c>
      <c r="AH370" s="85" t="str">
        <f t="shared" si="35"/>
        <v xml:space="preserve">AT20  205 0 30 33 0 192 </v>
      </c>
    </row>
    <row r="371" spans="1:34" ht="15" customHeight="1" x14ac:dyDescent="0.25">
      <c r="A371" s="86">
        <v>701566</v>
      </c>
      <c r="B371" s="86" t="s">
        <v>2461</v>
      </c>
      <c r="C371" s="86" t="s">
        <v>1920</v>
      </c>
      <c r="D371" s="86" t="s">
        <v>1920</v>
      </c>
      <c r="E371" s="86">
        <v>70101</v>
      </c>
      <c r="F371" s="86">
        <v>6020</v>
      </c>
      <c r="G371" s="86" t="s">
        <v>2426</v>
      </c>
      <c r="H371" s="86" t="s">
        <v>2462</v>
      </c>
      <c r="I371" s="86" t="s">
        <v>2435</v>
      </c>
      <c r="J371" s="86" t="s">
        <v>6649</v>
      </c>
      <c r="K371" s="86" t="s">
        <v>2412</v>
      </c>
      <c r="L371" s="86" t="s">
        <v>3</v>
      </c>
      <c r="M371" s="86" t="s">
        <v>2463</v>
      </c>
      <c r="N371" s="86" t="s">
        <v>2464</v>
      </c>
      <c r="O371" s="86" t="s">
        <v>1975</v>
      </c>
      <c r="P371" s="87">
        <v>36770</v>
      </c>
      <c r="Q371" s="87">
        <v>401768</v>
      </c>
      <c r="R371" s="86" t="s">
        <v>2416</v>
      </c>
      <c r="S371" s="86" t="s">
        <v>2439</v>
      </c>
      <c r="T371" s="86">
        <v>970101</v>
      </c>
      <c r="U371" s="86">
        <v>6020</v>
      </c>
      <c r="V371" s="86" t="s">
        <v>1009</v>
      </c>
      <c r="W371" s="86" t="s">
        <v>2440</v>
      </c>
      <c r="X371" s="86" t="s">
        <v>2421</v>
      </c>
      <c r="Y371" s="86" t="s">
        <v>1341</v>
      </c>
      <c r="Z371" s="86" t="s">
        <v>6628</v>
      </c>
      <c r="AB371" s="85" t="s">
        <v>1975</v>
      </c>
      <c r="AC371" s="85" t="str">
        <f t="shared" ref="AC371:AC433" si="36">LEFT(AB371,4)</f>
        <v>AT20</v>
      </c>
      <c r="AD371" s="85" t="str">
        <f t="shared" ref="AD371:AD433" si="37">MID(AB371,5,4)</f>
        <v xml:space="preserve"> 205</v>
      </c>
      <c r="AE371" s="85" t="str">
        <f t="shared" ref="AE371:AE433" si="38">MID(AB371,9,4)</f>
        <v>0 30</v>
      </c>
      <c r="AF371" s="85" t="str">
        <f t="shared" ref="AF371:AF433" si="39">MID(AB371,13,4)</f>
        <v>33 0</v>
      </c>
      <c r="AG371" s="85" t="str">
        <f t="shared" ref="AG371:AG433" si="40">MID(AB371,17,4)</f>
        <v xml:space="preserve">192 </v>
      </c>
      <c r="AH371" s="85" t="str">
        <f t="shared" ref="AH371:AH433" si="41">AC371&amp;" "&amp;AD371&amp;" "&amp;AE371&amp;" "&amp;AF371&amp;" "&amp;AG371</f>
        <v xml:space="preserve">AT20  205 0 30 33 0 192 </v>
      </c>
    </row>
    <row r="372" spans="1:34" ht="15" customHeight="1" x14ac:dyDescent="0.25">
      <c r="A372" s="86">
        <v>701057</v>
      </c>
      <c r="B372" s="86" t="s">
        <v>1521</v>
      </c>
      <c r="C372" s="86" t="s">
        <v>1922</v>
      </c>
      <c r="D372" s="86" t="s">
        <v>1922</v>
      </c>
      <c r="E372" s="86">
        <v>70101</v>
      </c>
      <c r="F372" s="86">
        <v>6020</v>
      </c>
      <c r="G372" s="86" t="s">
        <v>1009</v>
      </c>
      <c r="H372" s="86" t="s">
        <v>2538</v>
      </c>
      <c r="I372" s="86" t="s">
        <v>2428</v>
      </c>
      <c r="J372" s="86" t="s">
        <v>6238</v>
      </c>
      <c r="K372" s="86" t="s">
        <v>2412</v>
      </c>
      <c r="L372" s="86" t="s">
        <v>3</v>
      </c>
      <c r="M372" s="86" t="s">
        <v>2549</v>
      </c>
      <c r="N372" s="86" t="s">
        <v>2550</v>
      </c>
      <c r="O372" s="86" t="s">
        <v>1975</v>
      </c>
      <c r="P372" s="87">
        <v>36770</v>
      </c>
      <c r="Q372" s="87">
        <v>401768</v>
      </c>
      <c r="R372" s="86" t="s">
        <v>2416</v>
      </c>
      <c r="S372" s="86" t="s">
        <v>2439</v>
      </c>
      <c r="T372" s="86">
        <v>970101</v>
      </c>
      <c r="U372" s="86">
        <v>6020</v>
      </c>
      <c r="V372" s="86" t="s">
        <v>1009</v>
      </c>
      <c r="W372" s="86" t="s">
        <v>2440</v>
      </c>
      <c r="X372" s="86" t="s">
        <v>2421</v>
      </c>
      <c r="Y372" s="86" t="s">
        <v>1341</v>
      </c>
      <c r="Z372" s="86" t="s">
        <v>6628</v>
      </c>
      <c r="AB372" s="85" t="s">
        <v>1975</v>
      </c>
      <c r="AC372" s="85" t="str">
        <f t="shared" si="36"/>
        <v>AT20</v>
      </c>
      <c r="AD372" s="85" t="str">
        <f t="shared" si="37"/>
        <v xml:space="preserve"> 205</v>
      </c>
      <c r="AE372" s="85" t="str">
        <f t="shared" si="38"/>
        <v>0 30</v>
      </c>
      <c r="AF372" s="85" t="str">
        <f t="shared" si="39"/>
        <v>33 0</v>
      </c>
      <c r="AG372" s="85" t="str">
        <f t="shared" si="40"/>
        <v xml:space="preserve">192 </v>
      </c>
      <c r="AH372" s="85" t="str">
        <f t="shared" si="41"/>
        <v xml:space="preserve">AT20  205 0 30 33 0 192 </v>
      </c>
    </row>
    <row r="373" spans="1:34" ht="15" customHeight="1" x14ac:dyDescent="0.25">
      <c r="A373" s="86">
        <v>701506</v>
      </c>
      <c r="B373" s="86" t="s">
        <v>1529</v>
      </c>
      <c r="C373" s="86" t="s">
        <v>1920</v>
      </c>
      <c r="D373" s="86" t="s">
        <v>1920</v>
      </c>
      <c r="E373" s="86">
        <v>70101</v>
      </c>
      <c r="F373" s="86">
        <v>6020</v>
      </c>
      <c r="G373" s="86" t="s">
        <v>2419</v>
      </c>
      <c r="H373" s="86" t="s">
        <v>2747</v>
      </c>
      <c r="I373" s="86" t="s">
        <v>2748</v>
      </c>
      <c r="J373" s="86" t="s">
        <v>6266</v>
      </c>
      <c r="K373" s="86" t="s">
        <v>2412</v>
      </c>
      <c r="L373" s="86" t="s">
        <v>3</v>
      </c>
      <c r="M373" s="86" t="s">
        <v>2752</v>
      </c>
      <c r="N373" s="86" t="s">
        <v>2753</v>
      </c>
      <c r="O373" s="86" t="s">
        <v>1975</v>
      </c>
      <c r="P373" s="87">
        <v>36770</v>
      </c>
      <c r="Q373" s="87">
        <v>401768</v>
      </c>
      <c r="R373" s="86" t="s">
        <v>2416</v>
      </c>
      <c r="S373" s="86" t="s">
        <v>2439</v>
      </c>
      <c r="T373" s="86">
        <v>970101</v>
      </c>
      <c r="U373" s="86">
        <v>6020</v>
      </c>
      <c r="V373" s="86" t="s">
        <v>1009</v>
      </c>
      <c r="W373" s="86" t="s">
        <v>2440</v>
      </c>
      <c r="X373" s="86" t="s">
        <v>2421</v>
      </c>
      <c r="Y373" s="86" t="s">
        <v>1341</v>
      </c>
      <c r="Z373" s="86" t="s">
        <v>6628</v>
      </c>
      <c r="AB373" s="85" t="s">
        <v>1975</v>
      </c>
      <c r="AC373" s="85" t="str">
        <f t="shared" si="36"/>
        <v>AT20</v>
      </c>
      <c r="AD373" s="85" t="str">
        <f t="shared" si="37"/>
        <v xml:space="preserve"> 205</v>
      </c>
      <c r="AE373" s="85" t="str">
        <f t="shared" si="38"/>
        <v>0 30</v>
      </c>
      <c r="AF373" s="85" t="str">
        <f t="shared" si="39"/>
        <v>33 0</v>
      </c>
      <c r="AG373" s="85" t="str">
        <f t="shared" si="40"/>
        <v xml:space="preserve">192 </v>
      </c>
      <c r="AH373" s="85" t="str">
        <f t="shared" si="41"/>
        <v xml:space="preserve">AT20  205 0 30 33 0 192 </v>
      </c>
    </row>
    <row r="374" spans="1:34" ht="15" customHeight="1" x14ac:dyDescent="0.25">
      <c r="A374" s="86">
        <v>701166</v>
      </c>
      <c r="B374" s="86" t="s">
        <v>1522</v>
      </c>
      <c r="C374" s="86" t="s">
        <v>1920</v>
      </c>
      <c r="D374" s="86" t="s">
        <v>1920</v>
      </c>
      <c r="E374" s="86">
        <v>70101</v>
      </c>
      <c r="F374" s="86">
        <v>6020</v>
      </c>
      <c r="G374" s="86" t="s">
        <v>2673</v>
      </c>
      <c r="H374" s="86" t="s">
        <v>2674</v>
      </c>
      <c r="I374" s="86" t="s">
        <v>2470</v>
      </c>
      <c r="J374" s="86" t="s">
        <v>6650</v>
      </c>
      <c r="K374" s="86" t="s">
        <v>2412</v>
      </c>
      <c r="L374" s="86" t="s">
        <v>3</v>
      </c>
      <c r="M374" s="86" t="s">
        <v>2675</v>
      </c>
      <c r="N374" s="86" t="s">
        <v>2676</v>
      </c>
      <c r="O374" s="86" t="s">
        <v>1975</v>
      </c>
      <c r="P374" s="87">
        <v>36770</v>
      </c>
      <c r="Q374" s="87">
        <v>401768</v>
      </c>
      <c r="R374" s="86" t="s">
        <v>2416</v>
      </c>
      <c r="S374" s="86" t="s">
        <v>2439</v>
      </c>
      <c r="T374" s="86">
        <v>970101</v>
      </c>
      <c r="U374" s="86">
        <v>6020</v>
      </c>
      <c r="V374" s="86" t="s">
        <v>1009</v>
      </c>
      <c r="W374" s="86" t="s">
        <v>2440</v>
      </c>
      <c r="X374" s="86" t="s">
        <v>2421</v>
      </c>
      <c r="Y374" s="86" t="s">
        <v>1341</v>
      </c>
      <c r="Z374" s="86" t="s">
        <v>6628</v>
      </c>
      <c r="AB374" s="85" t="s">
        <v>1975</v>
      </c>
      <c r="AC374" s="85" t="str">
        <f t="shared" si="36"/>
        <v>AT20</v>
      </c>
      <c r="AD374" s="85" t="str">
        <f t="shared" si="37"/>
        <v xml:space="preserve"> 205</v>
      </c>
      <c r="AE374" s="85" t="str">
        <f t="shared" si="38"/>
        <v>0 30</v>
      </c>
      <c r="AF374" s="85" t="str">
        <f t="shared" si="39"/>
        <v>33 0</v>
      </c>
      <c r="AG374" s="85" t="str">
        <f t="shared" si="40"/>
        <v xml:space="preserve">192 </v>
      </c>
      <c r="AH374" s="85" t="str">
        <f t="shared" si="41"/>
        <v xml:space="preserve">AT20  205 0 30 33 0 192 </v>
      </c>
    </row>
    <row r="375" spans="1:34" ht="15" customHeight="1" x14ac:dyDescent="0.25">
      <c r="A375" s="86">
        <v>701716</v>
      </c>
      <c r="B375" s="86" t="s">
        <v>1518</v>
      </c>
      <c r="C375" s="86" t="s">
        <v>1922</v>
      </c>
      <c r="D375" s="86" t="s">
        <v>1922</v>
      </c>
      <c r="E375" s="86">
        <v>70101</v>
      </c>
      <c r="F375" s="86">
        <v>6020</v>
      </c>
      <c r="G375" s="86" t="s">
        <v>2419</v>
      </c>
      <c r="H375" s="86" t="s">
        <v>2431</v>
      </c>
      <c r="I375" s="86" t="s">
        <v>2435</v>
      </c>
      <c r="J375" s="86" t="s">
        <v>6640</v>
      </c>
      <c r="K375" s="86" t="s">
        <v>2412</v>
      </c>
      <c r="L375" s="86" t="s">
        <v>3</v>
      </c>
      <c r="M375" s="86" t="s">
        <v>2441</v>
      </c>
      <c r="N375" s="86" t="s">
        <v>2442</v>
      </c>
      <c r="O375" s="86" t="s">
        <v>1975</v>
      </c>
      <c r="P375" s="87">
        <v>36770</v>
      </c>
      <c r="Q375" s="87">
        <v>401768</v>
      </c>
      <c r="R375" s="86" t="s">
        <v>2416</v>
      </c>
      <c r="S375" s="86" t="s">
        <v>2439</v>
      </c>
      <c r="T375" s="86">
        <v>970101</v>
      </c>
      <c r="U375" s="86">
        <v>6020</v>
      </c>
      <c r="V375" s="86" t="s">
        <v>1009</v>
      </c>
      <c r="W375" s="86" t="s">
        <v>2440</v>
      </c>
      <c r="X375" s="86" t="s">
        <v>2421</v>
      </c>
      <c r="Y375" s="86" t="s">
        <v>1341</v>
      </c>
      <c r="Z375" s="86" t="s">
        <v>6628</v>
      </c>
      <c r="AB375" s="85" t="s">
        <v>1975</v>
      </c>
      <c r="AC375" s="85" t="str">
        <f t="shared" si="36"/>
        <v>AT20</v>
      </c>
      <c r="AD375" s="85" t="str">
        <f t="shared" si="37"/>
        <v xml:space="preserve"> 205</v>
      </c>
      <c r="AE375" s="85" t="str">
        <f t="shared" si="38"/>
        <v>0 30</v>
      </c>
      <c r="AF375" s="85" t="str">
        <f t="shared" si="39"/>
        <v>33 0</v>
      </c>
      <c r="AG375" s="85" t="str">
        <f t="shared" si="40"/>
        <v xml:space="preserve">192 </v>
      </c>
      <c r="AH375" s="85" t="str">
        <f t="shared" si="41"/>
        <v xml:space="preserve">AT20  205 0 30 33 0 192 </v>
      </c>
    </row>
    <row r="376" spans="1:34" ht="15" customHeight="1" x14ac:dyDescent="0.25">
      <c r="A376" s="86">
        <v>701177</v>
      </c>
      <c r="B376" s="86" t="s">
        <v>1530</v>
      </c>
      <c r="C376" s="86" t="s">
        <v>1922</v>
      </c>
      <c r="D376" s="86" t="s">
        <v>1922</v>
      </c>
      <c r="E376" s="86">
        <v>70101</v>
      </c>
      <c r="F376" s="86">
        <v>6020</v>
      </c>
      <c r="G376" s="86" t="s">
        <v>2673</v>
      </c>
      <c r="H376" s="86" t="s">
        <v>2850</v>
      </c>
      <c r="I376" s="86" t="s">
        <v>2411</v>
      </c>
      <c r="J376" s="86" t="s">
        <v>6647</v>
      </c>
      <c r="K376" s="86" t="s">
        <v>2412</v>
      </c>
      <c r="L376" s="86" t="s">
        <v>3</v>
      </c>
      <c r="M376" s="86" t="s">
        <v>2853</v>
      </c>
      <c r="N376" s="86" t="s">
        <v>2854</v>
      </c>
      <c r="O376" s="86" t="s">
        <v>1975</v>
      </c>
      <c r="P376" s="87">
        <v>36770</v>
      </c>
      <c r="Q376" s="87">
        <v>401768</v>
      </c>
      <c r="R376" s="86" t="s">
        <v>2416</v>
      </c>
      <c r="S376" s="86" t="s">
        <v>2439</v>
      </c>
      <c r="T376" s="86">
        <v>970101</v>
      </c>
      <c r="U376" s="86">
        <v>6020</v>
      </c>
      <c r="V376" s="86" t="s">
        <v>1009</v>
      </c>
      <c r="W376" s="86" t="s">
        <v>2440</v>
      </c>
      <c r="X376" s="86" t="s">
        <v>2421</v>
      </c>
      <c r="Y376" s="86" t="s">
        <v>1341</v>
      </c>
      <c r="Z376" s="86" t="s">
        <v>6628</v>
      </c>
      <c r="AB376" s="85" t="s">
        <v>1975</v>
      </c>
      <c r="AC376" s="85" t="str">
        <f t="shared" si="36"/>
        <v>AT20</v>
      </c>
      <c r="AD376" s="85" t="str">
        <f t="shared" si="37"/>
        <v xml:space="preserve"> 205</v>
      </c>
      <c r="AE376" s="85" t="str">
        <f t="shared" si="38"/>
        <v>0 30</v>
      </c>
      <c r="AF376" s="85" t="str">
        <f t="shared" si="39"/>
        <v>33 0</v>
      </c>
      <c r="AG376" s="85" t="str">
        <f t="shared" si="40"/>
        <v xml:space="preserve">192 </v>
      </c>
      <c r="AH376" s="85" t="str">
        <f t="shared" si="41"/>
        <v xml:space="preserve">AT20  205 0 30 33 0 192 </v>
      </c>
    </row>
    <row r="377" spans="1:34" ht="15" customHeight="1" x14ac:dyDescent="0.25">
      <c r="A377" s="86">
        <v>701246</v>
      </c>
      <c r="B377" s="86" t="s">
        <v>1560</v>
      </c>
      <c r="C377" s="86" t="s">
        <v>1922</v>
      </c>
      <c r="D377" s="86" t="s">
        <v>1922</v>
      </c>
      <c r="E377" s="86">
        <v>70101</v>
      </c>
      <c r="F377" s="86">
        <v>6020</v>
      </c>
      <c r="G377" s="86" t="s">
        <v>2468</v>
      </c>
      <c r="H377" s="86" t="s">
        <v>2469</v>
      </c>
      <c r="I377" s="86" t="s">
        <v>2470</v>
      </c>
      <c r="J377" s="86" t="s">
        <v>6651</v>
      </c>
      <c r="K377" s="86" t="s">
        <v>2412</v>
      </c>
      <c r="L377" s="86" t="s">
        <v>3</v>
      </c>
      <c r="M377" s="86" t="s">
        <v>2471</v>
      </c>
      <c r="N377" s="86" t="s">
        <v>2472</v>
      </c>
      <c r="O377" s="86" t="s">
        <v>1975</v>
      </c>
      <c r="P377" s="87">
        <v>36770</v>
      </c>
      <c r="Q377" s="87">
        <v>401768</v>
      </c>
      <c r="R377" s="86" t="s">
        <v>2416</v>
      </c>
      <c r="S377" s="86" t="s">
        <v>2439</v>
      </c>
      <c r="T377" s="86">
        <v>970101</v>
      </c>
      <c r="U377" s="86">
        <v>6020</v>
      </c>
      <c r="V377" s="86" t="s">
        <v>1009</v>
      </c>
      <c r="W377" s="86" t="s">
        <v>2440</v>
      </c>
      <c r="X377" s="86" t="s">
        <v>2421</v>
      </c>
      <c r="Y377" s="86" t="s">
        <v>1341</v>
      </c>
      <c r="Z377" s="86" t="s">
        <v>6628</v>
      </c>
      <c r="AB377" s="85" t="s">
        <v>1975</v>
      </c>
      <c r="AC377" s="85" t="str">
        <f t="shared" si="36"/>
        <v>AT20</v>
      </c>
      <c r="AD377" s="85" t="str">
        <f t="shared" si="37"/>
        <v xml:space="preserve"> 205</v>
      </c>
      <c r="AE377" s="85" t="str">
        <f t="shared" si="38"/>
        <v>0 30</v>
      </c>
      <c r="AF377" s="85" t="str">
        <f t="shared" si="39"/>
        <v>33 0</v>
      </c>
      <c r="AG377" s="85" t="str">
        <f t="shared" si="40"/>
        <v xml:space="preserve">192 </v>
      </c>
      <c r="AH377" s="85" t="str">
        <f t="shared" si="41"/>
        <v xml:space="preserve">AT20  205 0 30 33 0 192 </v>
      </c>
    </row>
    <row r="378" spans="1:34" ht="15" customHeight="1" x14ac:dyDescent="0.25">
      <c r="A378" s="86">
        <v>703119</v>
      </c>
      <c r="B378" s="86" t="s">
        <v>148</v>
      </c>
      <c r="C378" s="86" t="s">
        <v>1919</v>
      </c>
      <c r="D378" s="86" t="s">
        <v>1919</v>
      </c>
      <c r="E378" s="86">
        <v>70308</v>
      </c>
      <c r="F378" s="86">
        <v>6403</v>
      </c>
      <c r="G378" s="86" t="s">
        <v>1054</v>
      </c>
      <c r="H378" s="86" t="s">
        <v>3246</v>
      </c>
      <c r="I378" s="86" t="s">
        <v>2470</v>
      </c>
      <c r="J378" s="86" t="s">
        <v>6652</v>
      </c>
      <c r="K378" s="86" t="s">
        <v>3166</v>
      </c>
      <c r="L378" s="86" t="s">
        <v>3</v>
      </c>
      <c r="M378" s="86" t="s">
        <v>3251</v>
      </c>
      <c r="N378" s="86" t="s">
        <v>3252</v>
      </c>
      <c r="O378" s="86" t="s">
        <v>2094</v>
      </c>
      <c r="P378" s="87">
        <v>36770</v>
      </c>
      <c r="Q378" s="87">
        <v>401768</v>
      </c>
      <c r="R378" s="86" t="s">
        <v>2416</v>
      </c>
      <c r="S378" s="86" t="s">
        <v>146</v>
      </c>
      <c r="T378" s="86">
        <v>970308</v>
      </c>
      <c r="U378" s="86">
        <v>6403</v>
      </c>
      <c r="V378" s="86" t="s">
        <v>1054</v>
      </c>
      <c r="W378" s="86" t="s">
        <v>3250</v>
      </c>
      <c r="X378" s="86" t="s">
        <v>2457</v>
      </c>
      <c r="Y378" s="86" t="s">
        <v>147</v>
      </c>
      <c r="Z378" s="86" t="s">
        <v>6653</v>
      </c>
      <c r="AB378" s="85" t="s">
        <v>2094</v>
      </c>
      <c r="AC378" s="85" t="str">
        <f t="shared" si="36"/>
        <v>AT18</v>
      </c>
      <c r="AD378" s="85" t="str">
        <f t="shared" si="37"/>
        <v xml:space="preserve"> 363</v>
      </c>
      <c r="AE378" s="85" t="str">
        <f t="shared" si="38"/>
        <v>3 60</v>
      </c>
      <c r="AF378" s="85" t="str">
        <f t="shared" si="39"/>
        <v>00 0</v>
      </c>
      <c r="AG378" s="85" t="str">
        <f t="shared" si="40"/>
        <v xml:space="preserve">490 </v>
      </c>
      <c r="AH378" s="85" t="str">
        <f t="shared" si="41"/>
        <v xml:space="preserve">AT18  363 3 60 00 0 490 </v>
      </c>
    </row>
    <row r="379" spans="1:34" ht="15" customHeight="1" x14ac:dyDescent="0.25">
      <c r="A379" s="86">
        <v>703338</v>
      </c>
      <c r="B379" s="86" t="s">
        <v>188</v>
      </c>
      <c r="C379" s="86" t="s">
        <v>1919</v>
      </c>
      <c r="D379" s="86" t="s">
        <v>1919</v>
      </c>
      <c r="E379" s="86">
        <v>70346</v>
      </c>
      <c r="F379" s="86">
        <v>6063</v>
      </c>
      <c r="G379" s="86" t="s">
        <v>1056</v>
      </c>
      <c r="H379" s="86" t="s">
        <v>3493</v>
      </c>
      <c r="I379" s="86" t="s">
        <v>2576</v>
      </c>
      <c r="J379" s="86" t="s">
        <v>6654</v>
      </c>
      <c r="K379" s="86" t="s">
        <v>3166</v>
      </c>
      <c r="L379" s="86" t="s">
        <v>3</v>
      </c>
      <c r="M379" s="86" t="s">
        <v>3496</v>
      </c>
      <c r="N379" s="86" t="s">
        <v>3497</v>
      </c>
      <c r="O379" s="86" t="s">
        <v>2099</v>
      </c>
      <c r="P379" s="87">
        <v>36770</v>
      </c>
      <c r="Q379" s="87">
        <v>401768</v>
      </c>
      <c r="R379" s="86" t="s">
        <v>2416</v>
      </c>
      <c r="S379" s="86" t="s">
        <v>186</v>
      </c>
      <c r="T379" s="86">
        <v>970346</v>
      </c>
      <c r="U379" s="86">
        <v>6063</v>
      </c>
      <c r="V379" s="86" t="s">
        <v>1056</v>
      </c>
      <c r="W379" s="86" t="s">
        <v>3455</v>
      </c>
      <c r="X379" s="86" t="s">
        <v>2480</v>
      </c>
      <c r="Y379" s="86" t="s">
        <v>187</v>
      </c>
      <c r="Z379" s="86" t="s">
        <v>6316</v>
      </c>
      <c r="AB379" s="85" t="s">
        <v>2099</v>
      </c>
      <c r="AC379" s="85" t="str">
        <f t="shared" si="36"/>
        <v>AT83</v>
      </c>
      <c r="AD379" s="85" t="str">
        <f t="shared" si="37"/>
        <v xml:space="preserve"> 363</v>
      </c>
      <c r="AE379" s="85" t="str">
        <f t="shared" si="38"/>
        <v>1 00</v>
      </c>
      <c r="AF379" s="85" t="str">
        <f t="shared" si="39"/>
        <v>00 0</v>
      </c>
      <c r="AG379" s="85" t="str">
        <f t="shared" si="40"/>
        <v xml:space="preserve">002 </v>
      </c>
      <c r="AH379" s="85" t="str">
        <f t="shared" si="41"/>
        <v xml:space="preserve">AT83  363 1 00 00 0 002 </v>
      </c>
    </row>
    <row r="380" spans="1:34" ht="15" customHeight="1" x14ac:dyDescent="0.25">
      <c r="A380" s="86">
        <v>703071</v>
      </c>
      <c r="B380" s="86" t="s">
        <v>869</v>
      </c>
      <c r="C380" s="86" t="s">
        <v>1919</v>
      </c>
      <c r="D380" s="86" t="s">
        <v>1919</v>
      </c>
      <c r="E380" s="86">
        <v>70307</v>
      </c>
      <c r="F380" s="86">
        <v>6083</v>
      </c>
      <c r="G380" s="86" t="s">
        <v>1047</v>
      </c>
      <c r="H380" s="86" t="s">
        <v>3226</v>
      </c>
      <c r="I380" s="86" t="s">
        <v>2778</v>
      </c>
      <c r="J380" s="86" t="s">
        <v>6655</v>
      </c>
      <c r="K380" s="86" t="s">
        <v>3166</v>
      </c>
      <c r="L380" s="86" t="s">
        <v>3</v>
      </c>
      <c r="M380" s="86" t="s">
        <v>3230</v>
      </c>
      <c r="N380" s="86" t="s">
        <v>3231</v>
      </c>
      <c r="O380" s="86" t="s">
        <v>2076</v>
      </c>
      <c r="P380" s="87">
        <v>36770</v>
      </c>
      <c r="Q380" s="87">
        <v>401768</v>
      </c>
      <c r="R380" s="86" t="s">
        <v>2416</v>
      </c>
      <c r="S380" s="86" t="s">
        <v>867</v>
      </c>
      <c r="T380" s="86">
        <v>970307</v>
      </c>
      <c r="U380" s="86">
        <v>6083</v>
      </c>
      <c r="V380" s="86" t="s">
        <v>1047</v>
      </c>
      <c r="W380" s="86" t="s">
        <v>3226</v>
      </c>
      <c r="X380" s="86" t="s">
        <v>2778</v>
      </c>
      <c r="Y380" s="86" t="s">
        <v>868</v>
      </c>
      <c r="Z380" s="86" t="s">
        <v>6655</v>
      </c>
      <c r="AB380" s="85" t="s">
        <v>2076</v>
      </c>
      <c r="AC380" s="85" t="str">
        <f t="shared" si="36"/>
        <v>AT91</v>
      </c>
      <c r="AD380" s="85" t="str">
        <f t="shared" si="37"/>
        <v xml:space="preserve"> 360</v>
      </c>
      <c r="AE380" s="85" t="str">
        <f t="shared" si="38"/>
        <v>0 00</v>
      </c>
      <c r="AF380" s="85" t="str">
        <f t="shared" si="39"/>
        <v>00 0</v>
      </c>
      <c r="AG380" s="85" t="str">
        <f t="shared" si="40"/>
        <v xml:space="preserve">122 </v>
      </c>
      <c r="AH380" s="85" t="str">
        <f t="shared" si="41"/>
        <v xml:space="preserve">AT91  360 0 00 00 0 122 </v>
      </c>
    </row>
    <row r="381" spans="1:34" ht="15" customHeight="1" x14ac:dyDescent="0.25">
      <c r="A381" s="86">
        <v>703120</v>
      </c>
      <c r="B381" s="86" t="s">
        <v>1628</v>
      </c>
      <c r="C381" s="86" t="s">
        <v>1919</v>
      </c>
      <c r="D381" s="86" t="s">
        <v>1919</v>
      </c>
      <c r="E381" s="86">
        <v>70301</v>
      </c>
      <c r="F381" s="86">
        <v>6067</v>
      </c>
      <c r="G381" s="86" t="s">
        <v>1042</v>
      </c>
      <c r="H381" s="86" t="s">
        <v>5610</v>
      </c>
      <c r="I381" s="86" t="s">
        <v>2949</v>
      </c>
      <c r="J381" s="86" t="s">
        <v>6656</v>
      </c>
      <c r="K381" s="86" t="s">
        <v>3166</v>
      </c>
      <c r="L381" s="86" t="s">
        <v>3</v>
      </c>
      <c r="M381" s="86" t="s">
        <v>5614</v>
      </c>
      <c r="N381" s="86" t="s">
        <v>5615</v>
      </c>
      <c r="O381" s="86" t="s">
        <v>2070</v>
      </c>
      <c r="P381" s="87">
        <v>36770</v>
      </c>
      <c r="Q381" s="87">
        <v>401768</v>
      </c>
      <c r="R381" s="86" t="s">
        <v>2416</v>
      </c>
      <c r="S381" s="86" t="s">
        <v>94</v>
      </c>
      <c r="T381" s="86">
        <v>970301</v>
      </c>
      <c r="U381" s="86">
        <v>6067</v>
      </c>
      <c r="V381" s="86" t="s">
        <v>1042</v>
      </c>
      <c r="W381" s="86" t="s">
        <v>5175</v>
      </c>
      <c r="X381" s="86" t="s">
        <v>3899</v>
      </c>
      <c r="Y381" s="86" t="s">
        <v>95</v>
      </c>
      <c r="Z381" s="86" t="s">
        <v>6657</v>
      </c>
      <c r="AB381" s="85" t="s">
        <v>2070</v>
      </c>
      <c r="AC381" s="85" t="str">
        <f t="shared" si="36"/>
        <v>AT58</v>
      </c>
      <c r="AD381" s="85" t="str">
        <f t="shared" si="37"/>
        <v xml:space="preserve"> 362</v>
      </c>
      <c r="AE381" s="85" t="str">
        <f t="shared" si="38"/>
        <v>0 00</v>
      </c>
      <c r="AF381" s="85" t="str">
        <f t="shared" si="39"/>
        <v>00 0</v>
      </c>
      <c r="AG381" s="85" t="str">
        <f t="shared" si="40"/>
        <v xml:space="preserve">002 </v>
      </c>
      <c r="AH381" s="85" t="str">
        <f t="shared" si="41"/>
        <v xml:space="preserve">AT58  362 0 00 00 0 002 </v>
      </c>
    </row>
    <row r="382" spans="1:34" ht="15" customHeight="1" x14ac:dyDescent="0.25">
      <c r="A382" s="86">
        <v>709048</v>
      </c>
      <c r="B382" s="86" t="s">
        <v>701</v>
      </c>
      <c r="C382" s="86" t="s">
        <v>1919</v>
      </c>
      <c r="D382" s="86" t="s">
        <v>1919</v>
      </c>
      <c r="E382" s="86">
        <v>70902</v>
      </c>
      <c r="F382" s="86">
        <v>6274</v>
      </c>
      <c r="G382" s="86" t="s">
        <v>4839</v>
      </c>
      <c r="H382" s="86" t="s">
        <v>4840</v>
      </c>
      <c r="I382" s="86" t="s">
        <v>2428</v>
      </c>
      <c r="J382" s="86" t="s">
        <v>6658</v>
      </c>
      <c r="K382" s="86" t="s">
        <v>4808</v>
      </c>
      <c r="L382" s="86" t="s">
        <v>3</v>
      </c>
      <c r="M382" s="86" t="s">
        <v>4845</v>
      </c>
      <c r="N382" s="86" t="s">
        <v>4846</v>
      </c>
      <c r="O382" s="86" t="s">
        <v>2352</v>
      </c>
      <c r="P382" s="87">
        <v>36770</v>
      </c>
      <c r="Q382" s="87">
        <v>401768</v>
      </c>
      <c r="R382" s="86" t="s">
        <v>2416</v>
      </c>
      <c r="S382" s="86" t="s">
        <v>699</v>
      </c>
      <c r="T382" s="86">
        <v>970902</v>
      </c>
      <c r="U382" s="86">
        <v>6274</v>
      </c>
      <c r="V382" s="86" t="s">
        <v>5979</v>
      </c>
      <c r="W382" s="86" t="s">
        <v>3218</v>
      </c>
      <c r="X382" s="86" t="s">
        <v>2480</v>
      </c>
      <c r="Y382" s="86" t="s">
        <v>700</v>
      </c>
      <c r="Z382" s="86" t="s">
        <v>6659</v>
      </c>
      <c r="AB382" s="85" t="s">
        <v>2352</v>
      </c>
      <c r="AC382" s="85" t="str">
        <f t="shared" si="36"/>
        <v>AT05</v>
      </c>
      <c r="AD382" s="85" t="str">
        <f t="shared" si="37"/>
        <v xml:space="preserve"> 205</v>
      </c>
      <c r="AE382" s="85" t="str">
        <f t="shared" si="38"/>
        <v>1 00</v>
      </c>
      <c r="AF382" s="85" t="str">
        <f t="shared" si="39"/>
        <v>09 0</v>
      </c>
      <c r="AG382" s="85" t="str">
        <f t="shared" si="40"/>
        <v xml:space="preserve">090 </v>
      </c>
      <c r="AH382" s="85" t="str">
        <f t="shared" si="41"/>
        <v xml:space="preserve">AT05  205 1 00 09 0 090 </v>
      </c>
    </row>
    <row r="383" spans="1:34" ht="15" customHeight="1" x14ac:dyDescent="0.25">
      <c r="A383" s="86">
        <v>709050</v>
      </c>
      <c r="B383" s="86" t="s">
        <v>1532</v>
      </c>
      <c r="C383" s="86" t="s">
        <v>1922</v>
      </c>
      <c r="D383" s="86" t="s">
        <v>1922</v>
      </c>
      <c r="E383" s="86">
        <v>70901</v>
      </c>
      <c r="F383" s="86">
        <v>6215</v>
      </c>
      <c r="G383" s="86" t="s">
        <v>1182</v>
      </c>
      <c r="H383" s="86" t="s">
        <v>4806</v>
      </c>
      <c r="I383" s="86" t="s">
        <v>4807</v>
      </c>
      <c r="J383" s="86" t="s">
        <v>6527</v>
      </c>
      <c r="K383" s="86" t="s">
        <v>4808</v>
      </c>
      <c r="L383" s="86" t="s">
        <v>3</v>
      </c>
      <c r="M383" s="86" t="s">
        <v>4816</v>
      </c>
      <c r="N383" s="86" t="s">
        <v>4817</v>
      </c>
      <c r="O383" s="86" t="s">
        <v>2330</v>
      </c>
      <c r="P383" s="87">
        <v>36770</v>
      </c>
      <c r="Q383" s="87">
        <v>401768</v>
      </c>
      <c r="R383" s="86" t="s">
        <v>2416</v>
      </c>
      <c r="S383" s="86" t="s">
        <v>670</v>
      </c>
      <c r="T383" s="86">
        <v>970901</v>
      </c>
      <c r="U383" s="86">
        <v>6215</v>
      </c>
      <c r="V383" s="86" t="s">
        <v>1182</v>
      </c>
      <c r="W383" s="86" t="s">
        <v>4812</v>
      </c>
      <c r="X383" s="86" t="s">
        <v>4813</v>
      </c>
      <c r="Y383" s="86" t="s">
        <v>671</v>
      </c>
      <c r="Z383" s="86" t="s">
        <v>6528</v>
      </c>
      <c r="AB383" s="85" t="s">
        <v>2330</v>
      </c>
      <c r="AC383" s="85" t="str">
        <f t="shared" si="36"/>
        <v>AT34</v>
      </c>
      <c r="AD383" s="85" t="str">
        <f t="shared" si="37"/>
        <v xml:space="preserve"> 362</v>
      </c>
      <c r="AE383" s="85" t="str">
        <f t="shared" si="38"/>
        <v>1 80</v>
      </c>
      <c r="AF383" s="85" t="str">
        <f t="shared" si="39"/>
        <v>00 0</v>
      </c>
      <c r="AG383" s="85" t="str">
        <f t="shared" si="40"/>
        <v xml:space="preserve">022 </v>
      </c>
      <c r="AH383" s="85" t="str">
        <f t="shared" si="41"/>
        <v xml:space="preserve">AT34  362 1 80 00 0 022 </v>
      </c>
    </row>
    <row r="384" spans="1:34" ht="15" customHeight="1" x14ac:dyDescent="0.25">
      <c r="A384" s="86">
        <v>703127</v>
      </c>
      <c r="B384" s="86" t="s">
        <v>155</v>
      </c>
      <c r="C384" s="86" t="s">
        <v>1920</v>
      </c>
      <c r="D384" s="86" t="s">
        <v>1920</v>
      </c>
      <c r="E384" s="86">
        <v>70319</v>
      </c>
      <c r="F384" s="86">
        <v>6401</v>
      </c>
      <c r="G384" s="86" t="s">
        <v>1037</v>
      </c>
      <c r="H384" s="86" t="s">
        <v>2955</v>
      </c>
      <c r="I384" s="86" t="s">
        <v>2617</v>
      </c>
      <c r="J384" s="86" t="s">
        <v>6345</v>
      </c>
      <c r="K384" s="86" t="s">
        <v>3166</v>
      </c>
      <c r="L384" s="86" t="s">
        <v>3</v>
      </c>
      <c r="M384" s="86" t="s">
        <v>3325</v>
      </c>
      <c r="N384" s="86" t="s">
        <v>3326</v>
      </c>
      <c r="O384" s="86" t="s">
        <v>2059</v>
      </c>
      <c r="P384" s="87">
        <v>36770</v>
      </c>
      <c r="Q384" s="87">
        <v>401768</v>
      </c>
      <c r="R384" s="86" t="s">
        <v>2416</v>
      </c>
      <c r="S384" s="86" t="s">
        <v>143</v>
      </c>
      <c r="T384" s="86">
        <v>970319</v>
      </c>
      <c r="U384" s="86">
        <v>6401</v>
      </c>
      <c r="V384" s="86" t="s">
        <v>1037</v>
      </c>
      <c r="W384" s="86" t="s">
        <v>3280</v>
      </c>
      <c r="X384" s="86" t="s">
        <v>2499</v>
      </c>
      <c r="Y384" s="86" t="s">
        <v>5903</v>
      </c>
      <c r="Z384" s="86" t="s">
        <v>6346</v>
      </c>
      <c r="AB384" s="85" t="s">
        <v>2059</v>
      </c>
      <c r="AC384" s="85" t="str">
        <f t="shared" si="36"/>
        <v>AT36</v>
      </c>
      <c r="AD384" s="85" t="str">
        <f t="shared" si="37"/>
        <v xml:space="preserve"> 363</v>
      </c>
      <c r="AE384" s="85" t="str">
        <f t="shared" si="38"/>
        <v>3 60</v>
      </c>
      <c r="AF384" s="85" t="str">
        <f t="shared" si="39"/>
        <v>00 0</v>
      </c>
      <c r="AG384" s="85" t="str">
        <f t="shared" si="40"/>
        <v xml:space="preserve">772 </v>
      </c>
      <c r="AH384" s="85" t="str">
        <f t="shared" si="41"/>
        <v xml:space="preserve">AT36  363 3 60 00 0 772 </v>
      </c>
    </row>
    <row r="385" spans="1:34" ht="15" customHeight="1" x14ac:dyDescent="0.25">
      <c r="A385" s="86">
        <v>702087</v>
      </c>
      <c r="B385" s="86" t="s">
        <v>81</v>
      </c>
      <c r="C385" s="86" t="s">
        <v>1919</v>
      </c>
      <c r="D385" s="86" t="s">
        <v>1919</v>
      </c>
      <c r="E385" s="86">
        <v>70212</v>
      </c>
      <c r="F385" s="86">
        <v>6465</v>
      </c>
      <c r="G385" s="86" t="s">
        <v>1024</v>
      </c>
      <c r="H385" s="86" t="s">
        <v>3047</v>
      </c>
      <c r="I385" s="86" t="s">
        <v>3048</v>
      </c>
      <c r="J385" s="86" t="s">
        <v>6660</v>
      </c>
      <c r="K385" s="86" t="s">
        <v>2844</v>
      </c>
      <c r="L385" s="86" t="s">
        <v>3</v>
      </c>
      <c r="M385" s="86" t="s">
        <v>3054</v>
      </c>
      <c r="N385" s="86" t="s">
        <v>5980</v>
      </c>
      <c r="O385" s="86" t="s">
        <v>5981</v>
      </c>
      <c r="P385" s="87">
        <v>36770</v>
      </c>
      <c r="Q385" s="87">
        <v>401768</v>
      </c>
      <c r="R385" s="86" t="s">
        <v>2416</v>
      </c>
      <c r="S385" s="86" t="s">
        <v>79</v>
      </c>
      <c r="T385" s="86">
        <v>970212</v>
      </c>
      <c r="U385" s="86">
        <v>6465</v>
      </c>
      <c r="V385" s="86" t="s">
        <v>1024</v>
      </c>
      <c r="W385" s="86" t="s">
        <v>3052</v>
      </c>
      <c r="X385" s="86" t="s">
        <v>3053</v>
      </c>
      <c r="Y385" s="86" t="s">
        <v>80</v>
      </c>
      <c r="Z385" s="86" t="s">
        <v>6661</v>
      </c>
      <c r="AB385" s="85" t="s">
        <v>5981</v>
      </c>
      <c r="AC385" s="85" t="str">
        <f t="shared" si="36"/>
        <v>AT96</v>
      </c>
      <c r="AD385" s="85" t="str">
        <f t="shared" si="37"/>
        <v xml:space="preserve"> 369</v>
      </c>
      <c r="AE385" s="85" t="str">
        <f t="shared" si="38"/>
        <v>9 00</v>
      </c>
      <c r="AF385" s="85" t="str">
        <f t="shared" si="39"/>
        <v>00 0</v>
      </c>
      <c r="AG385" s="85" t="str">
        <f t="shared" si="40"/>
        <v xml:space="preserve">631 </v>
      </c>
      <c r="AH385" s="85" t="str">
        <f t="shared" si="41"/>
        <v xml:space="preserve">AT96  369 9 00 00 0 631 </v>
      </c>
    </row>
    <row r="386" spans="1:34" ht="15" customHeight="1" x14ac:dyDescent="0.25">
      <c r="A386" s="86">
        <v>705157</v>
      </c>
      <c r="B386" s="86" t="s">
        <v>1533</v>
      </c>
      <c r="C386" s="86" t="s">
        <v>1919</v>
      </c>
      <c r="D386" s="86" t="s">
        <v>1919</v>
      </c>
      <c r="E386" s="86">
        <v>70531</v>
      </c>
      <c r="F386" s="86">
        <v>6300</v>
      </c>
      <c r="G386" s="86" t="s">
        <v>1093</v>
      </c>
      <c r="H386" s="86" t="s">
        <v>5176</v>
      </c>
      <c r="I386" s="86" t="s">
        <v>5177</v>
      </c>
      <c r="J386" s="86" t="s">
        <v>6662</v>
      </c>
      <c r="K386" s="86" t="s">
        <v>3906</v>
      </c>
      <c r="L386" s="86" t="s">
        <v>1</v>
      </c>
      <c r="M386" s="86" t="s">
        <v>5178</v>
      </c>
      <c r="N386" s="86" t="s">
        <v>5179</v>
      </c>
      <c r="O386" s="86" t="s">
        <v>2207</v>
      </c>
      <c r="P386" s="87">
        <v>36770</v>
      </c>
      <c r="Q386" s="87">
        <v>401768</v>
      </c>
      <c r="R386" s="86" t="s">
        <v>2416</v>
      </c>
      <c r="S386" s="86" t="s">
        <v>1829</v>
      </c>
      <c r="T386" s="86">
        <v>405959</v>
      </c>
      <c r="U386" s="86">
        <v>6300</v>
      </c>
      <c r="V386" s="86" t="s">
        <v>1093</v>
      </c>
      <c r="W386" s="86" t="s">
        <v>5176</v>
      </c>
      <c r="X386" s="86" t="s">
        <v>5181</v>
      </c>
      <c r="Y386" s="86" t="s">
        <v>437</v>
      </c>
      <c r="Z386" s="86" t="s">
        <v>6663</v>
      </c>
      <c r="AB386" s="85" t="s">
        <v>2207</v>
      </c>
      <c r="AC386" s="85" t="str">
        <f t="shared" si="36"/>
        <v>AT34</v>
      </c>
      <c r="AD386" s="85" t="str">
        <f t="shared" si="37"/>
        <v xml:space="preserve"> 423</v>
      </c>
      <c r="AE386" s="85" t="str">
        <f t="shared" si="38"/>
        <v>9 00</v>
      </c>
      <c r="AF386" s="85" t="str">
        <f t="shared" si="39"/>
        <v>01 3</v>
      </c>
      <c r="AG386" s="85" t="str">
        <f t="shared" si="40"/>
        <v xml:space="preserve">020 </v>
      </c>
      <c r="AH386" s="85" t="str">
        <f t="shared" si="41"/>
        <v xml:space="preserve">AT34  423 9 00 01 3 020 </v>
      </c>
    </row>
    <row r="387" spans="1:34" ht="15" customHeight="1" x14ac:dyDescent="0.25">
      <c r="A387" s="86">
        <v>704067</v>
      </c>
      <c r="B387" s="86" t="s">
        <v>313</v>
      </c>
      <c r="C387" s="86" t="s">
        <v>1919</v>
      </c>
      <c r="D387" s="86" t="s">
        <v>1919</v>
      </c>
      <c r="E387" s="86">
        <v>70412</v>
      </c>
      <c r="F387" s="86">
        <v>6345</v>
      </c>
      <c r="G387" s="86" t="s">
        <v>1077</v>
      </c>
      <c r="H387" s="86" t="s">
        <v>3140</v>
      </c>
      <c r="I387" s="86" t="s">
        <v>2588</v>
      </c>
      <c r="J387" s="86" t="s">
        <v>6664</v>
      </c>
      <c r="K387" s="86" t="s">
        <v>3735</v>
      </c>
      <c r="L387" s="86" t="s">
        <v>3</v>
      </c>
      <c r="M387" s="86" t="s">
        <v>3844</v>
      </c>
      <c r="N387" s="86" t="s">
        <v>3845</v>
      </c>
      <c r="O387" s="86" t="s">
        <v>5982</v>
      </c>
      <c r="P387" s="87">
        <v>36770</v>
      </c>
      <c r="Q387" s="87">
        <v>401768</v>
      </c>
      <c r="R387" s="86" t="s">
        <v>2416</v>
      </c>
      <c r="S387" s="86" t="s">
        <v>305</v>
      </c>
      <c r="T387" s="86">
        <v>970412</v>
      </c>
      <c r="U387" s="86">
        <v>6345</v>
      </c>
      <c r="V387" s="86" t="s">
        <v>1077</v>
      </c>
      <c r="W387" s="86" t="s">
        <v>3140</v>
      </c>
      <c r="X387" s="86" t="s">
        <v>2949</v>
      </c>
      <c r="Y387" s="86" t="s">
        <v>306</v>
      </c>
      <c r="Z387" s="86" t="s">
        <v>6665</v>
      </c>
      <c r="AB387" s="85" t="s">
        <v>5982</v>
      </c>
      <c r="AC387" s="85" t="str">
        <f t="shared" si="36"/>
        <v>AT94</v>
      </c>
      <c r="AD387" s="85" t="str">
        <f t="shared" si="37"/>
        <v xml:space="preserve"> 205</v>
      </c>
      <c r="AE387" s="85" t="str">
        <f t="shared" si="38"/>
        <v>0 60</v>
      </c>
      <c r="AF387" s="85" t="str">
        <f t="shared" si="39"/>
        <v>18 0</v>
      </c>
      <c r="AG387" s="85" t="str">
        <f t="shared" si="40"/>
        <v xml:space="preserve">000 </v>
      </c>
      <c r="AH387" s="85" t="str">
        <f t="shared" si="41"/>
        <v xml:space="preserve">AT94  205 0 60 18 0 000 </v>
      </c>
    </row>
    <row r="388" spans="1:34" ht="15" customHeight="1" x14ac:dyDescent="0.25">
      <c r="A388" s="86">
        <v>709317</v>
      </c>
      <c r="B388" s="86" t="s">
        <v>804</v>
      </c>
      <c r="C388" s="86" t="s">
        <v>1922</v>
      </c>
      <c r="D388" s="86" t="s">
        <v>1922</v>
      </c>
      <c r="E388" s="86">
        <v>70937</v>
      </c>
      <c r="F388" s="86">
        <v>6116</v>
      </c>
      <c r="G388" s="86" t="s">
        <v>1200</v>
      </c>
      <c r="H388" s="86" t="s">
        <v>2730</v>
      </c>
      <c r="I388" s="86" t="s">
        <v>2647</v>
      </c>
      <c r="J388" s="86" t="s">
        <v>6666</v>
      </c>
      <c r="K388" s="86" t="s">
        <v>4808</v>
      </c>
      <c r="L388" s="86" t="s">
        <v>3</v>
      </c>
      <c r="M388" s="86" t="s">
        <v>5117</v>
      </c>
      <c r="N388" s="86" t="s">
        <v>5118</v>
      </c>
      <c r="O388" s="86" t="s">
        <v>2373</v>
      </c>
      <c r="P388" s="87">
        <v>36770</v>
      </c>
      <c r="Q388" s="87">
        <v>44439</v>
      </c>
      <c r="R388" s="86" t="s">
        <v>2592</v>
      </c>
      <c r="S388" s="86" t="s">
        <v>777</v>
      </c>
      <c r="T388" s="86">
        <v>970937</v>
      </c>
      <c r="U388" s="86">
        <v>6116</v>
      </c>
      <c r="V388" s="86" t="s">
        <v>1200</v>
      </c>
      <c r="W388" s="86" t="s">
        <v>2849</v>
      </c>
      <c r="X388" s="86" t="s">
        <v>2576</v>
      </c>
      <c r="Y388" s="86" t="s">
        <v>778</v>
      </c>
      <c r="Z388" s="86" t="s">
        <v>6573</v>
      </c>
      <c r="AB388" s="85" t="s">
        <v>2373</v>
      </c>
      <c r="AC388" s="85" t="str">
        <f t="shared" si="36"/>
        <v>AT56</v>
      </c>
      <c r="AD388" s="85" t="str">
        <f t="shared" si="37"/>
        <v xml:space="preserve"> 205</v>
      </c>
      <c r="AE388" s="85" t="str">
        <f t="shared" si="38"/>
        <v>1 00</v>
      </c>
      <c r="AF388" s="85" t="str">
        <f t="shared" si="39"/>
        <v>04 0</v>
      </c>
      <c r="AG388" s="85" t="str">
        <f t="shared" si="40"/>
        <v xml:space="preserve">004 </v>
      </c>
      <c r="AH388" s="85" t="str">
        <f t="shared" si="41"/>
        <v xml:space="preserve">AT56  205 1 00 04 0 004 </v>
      </c>
    </row>
    <row r="389" spans="1:34" ht="15" customHeight="1" x14ac:dyDescent="0.25">
      <c r="A389" s="86">
        <v>706118</v>
      </c>
      <c r="B389" s="86" t="s">
        <v>487</v>
      </c>
      <c r="C389" s="86" t="s">
        <v>1920</v>
      </c>
      <c r="D389" s="86" t="s">
        <v>7222</v>
      </c>
      <c r="E389" s="86">
        <v>70630</v>
      </c>
      <c r="F389" s="86">
        <v>6511</v>
      </c>
      <c r="G389" s="86" t="s">
        <v>1109</v>
      </c>
      <c r="H389" s="86" t="s">
        <v>3356</v>
      </c>
      <c r="I389" s="86" t="s">
        <v>2457</v>
      </c>
      <c r="J389" s="86" t="s">
        <v>6606</v>
      </c>
      <c r="K389" s="86" t="s">
        <v>4183</v>
      </c>
      <c r="L389" s="86" t="s">
        <v>1</v>
      </c>
      <c r="M389" s="86" t="s">
        <v>4476</v>
      </c>
      <c r="N389" s="86" t="s">
        <v>4477</v>
      </c>
      <c r="O389" s="86" t="s">
        <v>2239</v>
      </c>
      <c r="P389" s="87">
        <v>36770</v>
      </c>
      <c r="Q389" s="87">
        <v>401768</v>
      </c>
      <c r="R389" s="86" t="s">
        <v>2416</v>
      </c>
      <c r="S389" s="86" t="s">
        <v>1834</v>
      </c>
      <c r="T389" s="86">
        <v>900525</v>
      </c>
      <c r="U389" s="86">
        <v>6511</v>
      </c>
      <c r="V389" s="86" t="s">
        <v>1109</v>
      </c>
      <c r="W389" s="86" t="s">
        <v>7269</v>
      </c>
      <c r="X389" s="86" t="s">
        <v>2623</v>
      </c>
      <c r="Y389" s="86" t="s">
        <v>1506</v>
      </c>
      <c r="Z389" s="86" t="s">
        <v>7270</v>
      </c>
      <c r="AB389" s="85" t="s">
        <v>2239</v>
      </c>
      <c r="AC389" s="85" t="str">
        <f t="shared" si="36"/>
        <v>AT47</v>
      </c>
      <c r="AD389" s="85" t="str">
        <f t="shared" si="37"/>
        <v xml:space="preserve"> 423</v>
      </c>
      <c r="AE389" s="85" t="str">
        <f t="shared" si="38"/>
        <v>9 00</v>
      </c>
      <c r="AF389" s="85" t="str">
        <f t="shared" si="39"/>
        <v>05 3</v>
      </c>
      <c r="AG389" s="85" t="str">
        <f t="shared" si="40"/>
        <v xml:space="preserve">000 </v>
      </c>
      <c r="AH389" s="85" t="str">
        <f t="shared" si="41"/>
        <v xml:space="preserve">AT47  423 9 00 05 3 000 </v>
      </c>
    </row>
    <row r="390" spans="1:34" ht="15" customHeight="1" x14ac:dyDescent="0.25">
      <c r="A390" s="86">
        <v>703386</v>
      </c>
      <c r="B390" s="86" t="s">
        <v>3719</v>
      </c>
      <c r="C390" s="86" t="s">
        <v>1920</v>
      </c>
      <c r="D390" s="86" t="s">
        <v>1920</v>
      </c>
      <c r="E390" s="86">
        <v>70367</v>
      </c>
      <c r="F390" s="86">
        <v>6112</v>
      </c>
      <c r="G390" s="86" t="s">
        <v>1031</v>
      </c>
      <c r="H390" s="86" t="s">
        <v>3720</v>
      </c>
      <c r="I390" s="86" t="s">
        <v>2647</v>
      </c>
      <c r="J390" s="86" t="s">
        <v>6667</v>
      </c>
      <c r="K390" s="86" t="s">
        <v>3166</v>
      </c>
      <c r="L390" s="86" t="s">
        <v>3</v>
      </c>
      <c r="M390" s="86" t="s">
        <v>5983</v>
      </c>
      <c r="N390" s="86" t="s">
        <v>3721</v>
      </c>
      <c r="O390" s="86" t="s">
        <v>2053</v>
      </c>
      <c r="P390" s="87">
        <v>36770</v>
      </c>
      <c r="Q390" s="87">
        <v>43343</v>
      </c>
      <c r="R390" s="86" t="s">
        <v>2592</v>
      </c>
      <c r="S390" s="86" t="s">
        <v>288</v>
      </c>
      <c r="T390" s="86">
        <v>970367</v>
      </c>
      <c r="U390" s="86">
        <v>6112</v>
      </c>
      <c r="V390" s="86" t="s">
        <v>1031</v>
      </c>
      <c r="W390" s="86" t="s">
        <v>3173</v>
      </c>
      <c r="X390" s="86" t="s">
        <v>2470</v>
      </c>
      <c r="Y390" s="86" t="s">
        <v>5940</v>
      </c>
      <c r="Z390" s="86" t="s">
        <v>6471</v>
      </c>
      <c r="AB390" s="85" t="s">
        <v>2053</v>
      </c>
      <c r="AC390" s="85" t="str">
        <f t="shared" si="36"/>
        <v>AT15</v>
      </c>
      <c r="AD390" s="85" t="str">
        <f t="shared" si="37"/>
        <v xml:space="preserve"> 363</v>
      </c>
      <c r="AE390" s="85" t="str">
        <f t="shared" si="38"/>
        <v>5 10</v>
      </c>
      <c r="AF390" s="85" t="str">
        <f t="shared" si="39"/>
        <v>00 0</v>
      </c>
      <c r="AG390" s="85" t="str">
        <f t="shared" si="40"/>
        <v xml:space="preserve">022 </v>
      </c>
      <c r="AH390" s="85" t="str">
        <f t="shared" si="41"/>
        <v xml:space="preserve">AT15  363 5 10 00 0 022 </v>
      </c>
    </row>
    <row r="391" spans="1:34" ht="15" customHeight="1" x14ac:dyDescent="0.25">
      <c r="A391" s="86">
        <v>703387</v>
      </c>
      <c r="B391" s="86" t="s">
        <v>1000</v>
      </c>
      <c r="C391" s="86" t="s">
        <v>1919</v>
      </c>
      <c r="D391" s="86" t="s">
        <v>7226</v>
      </c>
      <c r="E391" s="86">
        <v>70367</v>
      </c>
      <c r="F391" s="86">
        <v>6112</v>
      </c>
      <c r="G391" s="86" t="s">
        <v>1031</v>
      </c>
      <c r="H391" s="86" t="s">
        <v>2531</v>
      </c>
      <c r="I391" s="86" t="s">
        <v>2411</v>
      </c>
      <c r="J391" s="86" t="s">
        <v>6668</v>
      </c>
      <c r="K391" s="86" t="s">
        <v>3166</v>
      </c>
      <c r="L391" s="86" t="s">
        <v>1</v>
      </c>
      <c r="M391" s="86" t="s">
        <v>5593</v>
      </c>
      <c r="N391" s="86" t="s">
        <v>5594</v>
      </c>
      <c r="O391" s="86" t="s">
        <v>5984</v>
      </c>
      <c r="P391" s="87">
        <v>36770</v>
      </c>
      <c r="Q391" s="87">
        <v>401768</v>
      </c>
      <c r="R391" s="86" t="s">
        <v>2416</v>
      </c>
      <c r="S391" s="86" t="s">
        <v>1790</v>
      </c>
      <c r="T391" s="86">
        <v>324758</v>
      </c>
      <c r="U391" s="86">
        <v>6112</v>
      </c>
      <c r="V391" s="86" t="s">
        <v>1031</v>
      </c>
      <c r="W391" s="86" t="s">
        <v>3695</v>
      </c>
      <c r="X391" s="86" t="s">
        <v>2560</v>
      </c>
      <c r="Y391" s="86" t="s">
        <v>1562</v>
      </c>
      <c r="Z391" s="86" t="s">
        <v>6669</v>
      </c>
      <c r="AB391" s="85" t="s">
        <v>5984</v>
      </c>
      <c r="AC391" s="85" t="str">
        <f t="shared" si="36"/>
        <v>AT16</v>
      </c>
      <c r="AD391" s="85" t="str">
        <f t="shared" si="37"/>
        <v xml:space="preserve"> 120</v>
      </c>
      <c r="AE391" s="85" t="str">
        <f t="shared" si="38"/>
        <v>0 01</v>
      </c>
      <c r="AF391" s="85" t="str">
        <f t="shared" si="39"/>
        <v>00 2</v>
      </c>
      <c r="AG391" s="85" t="str">
        <f t="shared" si="40"/>
        <v xml:space="preserve">311 </v>
      </c>
      <c r="AH391" s="85" t="str">
        <f t="shared" si="41"/>
        <v xml:space="preserve">AT16  120 0 01 00 2 311 </v>
      </c>
    </row>
    <row r="392" spans="1:34" ht="15" customHeight="1" x14ac:dyDescent="0.25">
      <c r="A392" s="86">
        <v>709052</v>
      </c>
      <c r="B392" s="86" t="s">
        <v>1001</v>
      </c>
      <c r="C392" s="86" t="s">
        <v>1920</v>
      </c>
      <c r="D392" s="86" t="s">
        <v>1944</v>
      </c>
      <c r="E392" s="86">
        <v>70909</v>
      </c>
      <c r="F392" s="86">
        <v>6263</v>
      </c>
      <c r="G392" s="86" t="s">
        <v>1184</v>
      </c>
      <c r="H392" s="86" t="s">
        <v>5587</v>
      </c>
      <c r="I392" s="86" t="s">
        <v>3062</v>
      </c>
      <c r="J392" s="86" t="s">
        <v>6670</v>
      </c>
      <c r="K392" s="86" t="s">
        <v>4808</v>
      </c>
      <c r="L392" s="86" t="s">
        <v>1</v>
      </c>
      <c r="M392" s="86" t="s">
        <v>5588</v>
      </c>
      <c r="N392" s="86" t="s">
        <v>5589</v>
      </c>
      <c r="O392" s="86" t="s">
        <v>2353</v>
      </c>
      <c r="P392" s="87">
        <v>36770</v>
      </c>
      <c r="Q392" s="87">
        <v>401768</v>
      </c>
      <c r="R392" s="86" t="s">
        <v>2416</v>
      </c>
      <c r="S392" s="86" t="s">
        <v>1852</v>
      </c>
      <c r="T392" s="86">
        <v>406091</v>
      </c>
      <c r="U392" s="86">
        <v>6263</v>
      </c>
      <c r="V392" s="86" t="s">
        <v>1184</v>
      </c>
      <c r="W392" s="86" t="s">
        <v>5587</v>
      </c>
      <c r="X392" s="86" t="s">
        <v>3062</v>
      </c>
      <c r="Y392" s="86" t="s">
        <v>1867</v>
      </c>
      <c r="Z392" s="86" t="s">
        <v>6670</v>
      </c>
      <c r="AB392" s="85" t="s">
        <v>2353</v>
      </c>
      <c r="AC392" s="85" t="str">
        <f t="shared" si="36"/>
        <v>AT32</v>
      </c>
      <c r="AD392" s="85" t="str">
        <f t="shared" si="37"/>
        <v xml:space="preserve"> 570</v>
      </c>
      <c r="AE392" s="85" t="str">
        <f t="shared" si="38"/>
        <v>0 03</v>
      </c>
      <c r="AF392" s="85" t="str">
        <f t="shared" si="39"/>
        <v>00 5</v>
      </c>
      <c r="AG392" s="85" t="str">
        <f t="shared" si="40"/>
        <v xml:space="preserve">534 </v>
      </c>
      <c r="AH392" s="85" t="str">
        <f t="shared" si="41"/>
        <v xml:space="preserve">AT32  570 0 03 00 5 534 </v>
      </c>
    </row>
    <row r="393" spans="1:34" ht="15" customHeight="1" x14ac:dyDescent="0.25">
      <c r="A393" s="86">
        <v>709051</v>
      </c>
      <c r="B393" s="86" t="s">
        <v>1002</v>
      </c>
      <c r="C393" s="86" t="s">
        <v>1919</v>
      </c>
      <c r="D393" s="86" t="s">
        <v>1947</v>
      </c>
      <c r="E393" s="86">
        <v>70909</v>
      </c>
      <c r="F393" s="86">
        <v>6263</v>
      </c>
      <c r="G393" s="86" t="s">
        <v>1184</v>
      </c>
      <c r="H393" s="86" t="s">
        <v>5587</v>
      </c>
      <c r="I393" s="86" t="s">
        <v>3062</v>
      </c>
      <c r="J393" s="86" t="s">
        <v>6670</v>
      </c>
      <c r="K393" s="86" t="s">
        <v>4808</v>
      </c>
      <c r="L393" s="86" t="s">
        <v>1</v>
      </c>
      <c r="M393" s="86" t="s">
        <v>5591</v>
      </c>
      <c r="N393" s="86" t="s">
        <v>5592</v>
      </c>
      <c r="O393" s="86" t="s">
        <v>2353</v>
      </c>
      <c r="P393" s="87">
        <v>36770</v>
      </c>
      <c r="Q393" s="87">
        <v>401768</v>
      </c>
      <c r="R393" s="86" t="s">
        <v>2416</v>
      </c>
      <c r="S393" s="86" t="s">
        <v>1852</v>
      </c>
      <c r="T393" s="86">
        <v>406091</v>
      </c>
      <c r="U393" s="86">
        <v>6263</v>
      </c>
      <c r="V393" s="86" t="s">
        <v>1184</v>
      </c>
      <c r="W393" s="86" t="s">
        <v>5587</v>
      </c>
      <c r="X393" s="86" t="s">
        <v>3062</v>
      </c>
      <c r="Y393" s="86" t="s">
        <v>1867</v>
      </c>
      <c r="Z393" s="86" t="s">
        <v>6670</v>
      </c>
      <c r="AB393" s="85" t="s">
        <v>2353</v>
      </c>
      <c r="AC393" s="85" t="str">
        <f t="shared" si="36"/>
        <v>AT32</v>
      </c>
      <c r="AD393" s="85" t="str">
        <f t="shared" si="37"/>
        <v xml:space="preserve"> 570</v>
      </c>
      <c r="AE393" s="85" t="str">
        <f t="shared" si="38"/>
        <v>0 03</v>
      </c>
      <c r="AF393" s="85" t="str">
        <f t="shared" si="39"/>
        <v>00 5</v>
      </c>
      <c r="AG393" s="85" t="str">
        <f t="shared" si="40"/>
        <v xml:space="preserve">534 </v>
      </c>
      <c r="AH393" s="85" t="str">
        <f t="shared" si="41"/>
        <v xml:space="preserve">AT32  570 0 03 00 5 534 </v>
      </c>
    </row>
    <row r="394" spans="1:34" ht="15" customHeight="1" x14ac:dyDescent="0.25">
      <c r="A394" s="86">
        <v>703138</v>
      </c>
      <c r="B394" s="86" t="s">
        <v>1631</v>
      </c>
      <c r="C394" s="86" t="s">
        <v>1920</v>
      </c>
      <c r="D394" s="86" t="s">
        <v>1944</v>
      </c>
      <c r="E394" s="86">
        <v>70320</v>
      </c>
      <c r="F394" s="86">
        <v>6175</v>
      </c>
      <c r="G394" s="86" t="s">
        <v>3306</v>
      </c>
      <c r="H394" s="86" t="s">
        <v>5567</v>
      </c>
      <c r="I394" s="86" t="s">
        <v>2457</v>
      </c>
      <c r="J394" s="86" t="s">
        <v>6671</v>
      </c>
      <c r="K394" s="86" t="s">
        <v>3166</v>
      </c>
      <c r="L394" s="86" t="s">
        <v>3</v>
      </c>
      <c r="M394" s="86" t="s">
        <v>5568</v>
      </c>
      <c r="N394" s="86" t="s">
        <v>5569</v>
      </c>
      <c r="O394" s="86" t="s">
        <v>5890</v>
      </c>
      <c r="P394" s="87">
        <v>36770</v>
      </c>
      <c r="Q394" s="87">
        <v>401768</v>
      </c>
      <c r="R394" s="86" t="s">
        <v>2416</v>
      </c>
      <c r="S394" s="86" t="s">
        <v>150</v>
      </c>
      <c r="T394" s="86">
        <v>970320</v>
      </c>
      <c r="U394" s="86">
        <v>6175</v>
      </c>
      <c r="V394" s="86" t="s">
        <v>3311</v>
      </c>
      <c r="W394" s="86" t="s">
        <v>3218</v>
      </c>
      <c r="X394" s="86" t="s">
        <v>2480</v>
      </c>
      <c r="Y394" s="86" t="s">
        <v>151</v>
      </c>
      <c r="Z394" s="86" t="s">
        <v>6299</v>
      </c>
      <c r="AB394" s="85" t="s">
        <v>5890</v>
      </c>
      <c r="AC394" s="85" t="str">
        <f t="shared" si="36"/>
        <v>AT06</v>
      </c>
      <c r="AD394" s="85" t="str">
        <f t="shared" si="37"/>
        <v xml:space="preserve"> 363</v>
      </c>
      <c r="AE394" s="85" t="str">
        <f t="shared" si="38"/>
        <v>3 60</v>
      </c>
      <c r="AF394" s="85" t="str">
        <f t="shared" si="39"/>
        <v>00 0</v>
      </c>
      <c r="AG394" s="85" t="str">
        <f t="shared" si="40"/>
        <v xml:space="preserve">111 </v>
      </c>
      <c r="AH394" s="85" t="str">
        <f t="shared" si="41"/>
        <v xml:space="preserve">AT06  363 3 60 00 0 111 </v>
      </c>
    </row>
    <row r="395" spans="1:34" ht="15" customHeight="1" x14ac:dyDescent="0.25">
      <c r="A395" s="86">
        <v>702387</v>
      </c>
      <c r="B395" s="86" t="s">
        <v>70</v>
      </c>
      <c r="C395" s="86" t="s">
        <v>1922</v>
      </c>
      <c r="D395" s="86" t="s">
        <v>1922</v>
      </c>
      <c r="E395" s="86">
        <v>70220</v>
      </c>
      <c r="F395" s="86">
        <v>6450</v>
      </c>
      <c r="G395" s="86" t="s">
        <v>1019</v>
      </c>
      <c r="H395" s="86" t="s">
        <v>5600</v>
      </c>
      <c r="I395" s="86" t="s">
        <v>3679</v>
      </c>
      <c r="J395" s="86" t="s">
        <v>6672</v>
      </c>
      <c r="K395" s="86" t="s">
        <v>2844</v>
      </c>
      <c r="L395" s="86" t="s">
        <v>3</v>
      </c>
      <c r="M395" s="86" t="s">
        <v>5601</v>
      </c>
      <c r="N395" s="86" t="s">
        <v>5602</v>
      </c>
      <c r="O395" s="86" t="s">
        <v>2022</v>
      </c>
      <c r="P395" s="87">
        <v>36770</v>
      </c>
      <c r="Q395" s="87">
        <v>401768</v>
      </c>
      <c r="R395" s="86" t="s">
        <v>2416</v>
      </c>
      <c r="S395" s="86" t="s">
        <v>56</v>
      </c>
      <c r="T395" s="86">
        <v>970220</v>
      </c>
      <c r="U395" s="86">
        <v>6450</v>
      </c>
      <c r="V395" s="86" t="s">
        <v>1019</v>
      </c>
      <c r="W395" s="86" t="s">
        <v>3117</v>
      </c>
      <c r="X395" s="86" t="s">
        <v>2480</v>
      </c>
      <c r="Y395" s="86" t="s">
        <v>57</v>
      </c>
      <c r="Z395" s="86" t="s">
        <v>6243</v>
      </c>
      <c r="AB395" s="85" t="s">
        <v>2022</v>
      </c>
      <c r="AC395" s="85" t="str">
        <f t="shared" si="36"/>
        <v>AT77</v>
      </c>
      <c r="AD395" s="85" t="str">
        <f t="shared" si="37"/>
        <v xml:space="preserve"> 363</v>
      </c>
      <c r="AE395" s="85" t="str">
        <f t="shared" si="38"/>
        <v>2 40</v>
      </c>
      <c r="AF395" s="85" t="str">
        <f t="shared" si="39"/>
        <v>00 0</v>
      </c>
      <c r="AG395" s="85" t="str">
        <f t="shared" si="40"/>
        <v xml:space="preserve">027 </v>
      </c>
      <c r="AH395" s="85" t="str">
        <f t="shared" si="41"/>
        <v xml:space="preserve">AT77  363 2 40 00 0 027 </v>
      </c>
    </row>
    <row r="396" spans="1:34" ht="15" customHeight="1" x14ac:dyDescent="0.25">
      <c r="A396" s="86">
        <v>706227</v>
      </c>
      <c r="B396" s="86" t="s">
        <v>482</v>
      </c>
      <c r="C396" s="86" t="s">
        <v>1919</v>
      </c>
      <c r="D396" s="86" t="s">
        <v>1919</v>
      </c>
      <c r="E396" s="86">
        <v>70618</v>
      </c>
      <c r="F396" s="86">
        <v>6551</v>
      </c>
      <c r="G396" s="86" t="s">
        <v>1120</v>
      </c>
      <c r="H396" s="86" t="s">
        <v>1120</v>
      </c>
      <c r="I396" s="86" t="s">
        <v>2603</v>
      </c>
      <c r="J396" s="86" t="s">
        <v>6673</v>
      </c>
      <c r="K396" s="86" t="s">
        <v>4183</v>
      </c>
      <c r="L396" s="86" t="s">
        <v>1</v>
      </c>
      <c r="M396" s="86" t="s">
        <v>4395</v>
      </c>
      <c r="N396" s="86" t="s">
        <v>4396</v>
      </c>
      <c r="O396" s="86" t="s">
        <v>2231</v>
      </c>
      <c r="P396" s="87">
        <v>36770</v>
      </c>
      <c r="Q396" s="87">
        <v>401768</v>
      </c>
      <c r="R396" s="86" t="s">
        <v>2416</v>
      </c>
      <c r="S396" s="86" t="s">
        <v>438</v>
      </c>
      <c r="T396" s="86">
        <v>401006</v>
      </c>
      <c r="U396" s="86">
        <v>6500</v>
      </c>
      <c r="V396" s="86" t="s">
        <v>1107</v>
      </c>
      <c r="W396" s="86" t="s">
        <v>5918</v>
      </c>
      <c r="X396" s="86" t="s">
        <v>5919</v>
      </c>
      <c r="Y396" s="86" t="s">
        <v>1962</v>
      </c>
      <c r="Z396" s="86" t="s">
        <v>6384</v>
      </c>
      <c r="AB396" s="85" t="s">
        <v>2231</v>
      </c>
      <c r="AC396" s="85" t="str">
        <f t="shared" si="36"/>
        <v>AT10</v>
      </c>
      <c r="AD396" s="85" t="str">
        <f t="shared" si="37"/>
        <v xml:space="preserve"> 423</v>
      </c>
      <c r="AE396" s="85" t="str">
        <f t="shared" si="38"/>
        <v>9 00</v>
      </c>
      <c r="AF396" s="85" t="str">
        <f t="shared" si="39"/>
        <v>05 0</v>
      </c>
      <c r="AG396" s="85" t="str">
        <f t="shared" si="40"/>
        <v xml:space="preserve">005 </v>
      </c>
      <c r="AH396" s="85" t="str">
        <f t="shared" si="41"/>
        <v xml:space="preserve">AT10  423 9 00 05 0 005 </v>
      </c>
    </row>
    <row r="397" spans="1:34" ht="15" customHeight="1" x14ac:dyDescent="0.25">
      <c r="A397" s="86">
        <v>705039</v>
      </c>
      <c r="B397" s="86" t="s">
        <v>882</v>
      </c>
      <c r="C397" s="86" t="s">
        <v>1920</v>
      </c>
      <c r="D397" s="86" t="s">
        <v>1920</v>
      </c>
      <c r="E397" s="86">
        <v>70527</v>
      </c>
      <c r="F397" s="86">
        <v>6335</v>
      </c>
      <c r="G397" s="86" t="s">
        <v>4165</v>
      </c>
      <c r="H397" s="86" t="s">
        <v>4165</v>
      </c>
      <c r="I397" s="86" t="s">
        <v>4166</v>
      </c>
      <c r="J397" s="86" t="s">
        <v>6674</v>
      </c>
      <c r="K397" s="86" t="s">
        <v>3906</v>
      </c>
      <c r="L397" s="86" t="s">
        <v>3</v>
      </c>
      <c r="M397" s="86" t="s">
        <v>4167</v>
      </c>
      <c r="N397" s="86" t="s">
        <v>4168</v>
      </c>
      <c r="O397" s="86" t="s">
        <v>2188</v>
      </c>
      <c r="P397" s="87">
        <v>36770</v>
      </c>
      <c r="Q397" s="87">
        <v>401768</v>
      </c>
      <c r="R397" s="86" t="s">
        <v>2416</v>
      </c>
      <c r="S397" s="86" t="s">
        <v>423</v>
      </c>
      <c r="T397" s="86">
        <v>970527</v>
      </c>
      <c r="U397" s="86">
        <v>6335</v>
      </c>
      <c r="V397" s="86" t="s">
        <v>1209</v>
      </c>
      <c r="W397" s="86" t="s">
        <v>4126</v>
      </c>
      <c r="X397" s="86" t="s">
        <v>4131</v>
      </c>
      <c r="Y397" s="86" t="s">
        <v>424</v>
      </c>
      <c r="Z397" s="86" t="s">
        <v>6675</v>
      </c>
      <c r="AB397" s="85" t="s">
        <v>2188</v>
      </c>
      <c r="AC397" s="85" t="str">
        <f t="shared" si="36"/>
        <v>AT05</v>
      </c>
      <c r="AD397" s="85" t="str">
        <f t="shared" si="37"/>
        <v xml:space="preserve"> 363</v>
      </c>
      <c r="AE397" s="85" t="str">
        <f t="shared" si="38"/>
        <v>3 90</v>
      </c>
      <c r="AF397" s="85" t="str">
        <f t="shared" si="39"/>
        <v>00 0</v>
      </c>
      <c r="AG397" s="85" t="str">
        <f t="shared" si="40"/>
        <v xml:space="preserve">002 </v>
      </c>
      <c r="AH397" s="85" t="str">
        <f t="shared" si="41"/>
        <v xml:space="preserve">AT05  363 3 90 00 0 002 </v>
      </c>
    </row>
    <row r="398" spans="1:34" ht="15" customHeight="1" x14ac:dyDescent="0.25">
      <c r="A398" s="86">
        <v>709240</v>
      </c>
      <c r="B398" s="86" t="s">
        <v>5857</v>
      </c>
      <c r="C398" s="86" t="s">
        <v>1919</v>
      </c>
      <c r="D398" s="86" t="s">
        <v>1919</v>
      </c>
      <c r="E398" s="86">
        <v>70936</v>
      </c>
      <c r="F398" s="86">
        <v>6134</v>
      </c>
      <c r="G398" s="86" t="s">
        <v>5114</v>
      </c>
      <c r="H398" s="86" t="s">
        <v>5114</v>
      </c>
      <c r="I398" s="86" t="s">
        <v>2470</v>
      </c>
      <c r="J398" s="86" t="s">
        <v>6676</v>
      </c>
      <c r="K398" s="86" t="s">
        <v>4808</v>
      </c>
      <c r="L398" s="86" t="s">
        <v>3</v>
      </c>
      <c r="M398" s="86" t="s">
        <v>5115</v>
      </c>
      <c r="N398" s="86" t="s">
        <v>5116</v>
      </c>
      <c r="O398" s="86" t="s">
        <v>2327</v>
      </c>
      <c r="P398" s="87">
        <v>36770</v>
      </c>
      <c r="Q398" s="87">
        <v>401768</v>
      </c>
      <c r="R398" s="86" t="s">
        <v>2416</v>
      </c>
      <c r="S398" s="86" t="s">
        <v>706</v>
      </c>
      <c r="T398" s="86">
        <v>970936</v>
      </c>
      <c r="U398" s="86">
        <v>6134</v>
      </c>
      <c r="V398" s="86" t="s">
        <v>1180</v>
      </c>
      <c r="W398" s="86" t="s">
        <v>3140</v>
      </c>
      <c r="X398" s="86" t="s">
        <v>4405</v>
      </c>
      <c r="Y398" s="86" t="s">
        <v>704</v>
      </c>
      <c r="Z398" s="86" t="s">
        <v>6436</v>
      </c>
      <c r="AB398" s="85" t="s">
        <v>2327</v>
      </c>
      <c r="AC398" s="85" t="str">
        <f t="shared" si="36"/>
        <v>AT02</v>
      </c>
      <c r="AD398" s="85" t="str">
        <f t="shared" si="37"/>
        <v xml:space="preserve"> 363</v>
      </c>
      <c r="AE398" s="85" t="str">
        <f t="shared" si="38"/>
        <v>2 20</v>
      </c>
      <c r="AF398" s="85" t="str">
        <f t="shared" si="39"/>
        <v>00 0</v>
      </c>
      <c r="AG398" s="85" t="str">
        <f t="shared" si="40"/>
        <v xml:space="preserve">302 </v>
      </c>
      <c r="AH398" s="85" t="str">
        <f t="shared" si="41"/>
        <v xml:space="preserve">AT02  363 2 20 00 0 302 </v>
      </c>
    </row>
    <row r="399" spans="1:34" ht="15" customHeight="1" x14ac:dyDescent="0.25">
      <c r="A399" s="86">
        <v>709239</v>
      </c>
      <c r="B399" s="86" t="s">
        <v>1739</v>
      </c>
      <c r="C399" s="86" t="s">
        <v>1920</v>
      </c>
      <c r="D399" s="86" t="s">
        <v>1920</v>
      </c>
      <c r="E399" s="86">
        <v>70936</v>
      </c>
      <c r="F399" s="86">
        <v>6134</v>
      </c>
      <c r="G399" s="86" t="s">
        <v>1180</v>
      </c>
      <c r="H399" s="86" t="s">
        <v>3140</v>
      </c>
      <c r="I399" s="86" t="s">
        <v>2668</v>
      </c>
      <c r="J399" s="86" t="s">
        <v>6677</v>
      </c>
      <c r="K399" s="86" t="s">
        <v>4808</v>
      </c>
      <c r="L399" s="86" t="s">
        <v>3</v>
      </c>
      <c r="M399" s="86" t="s">
        <v>5107</v>
      </c>
      <c r="N399" s="86" t="s">
        <v>5108</v>
      </c>
      <c r="O399" s="86" t="s">
        <v>2327</v>
      </c>
      <c r="P399" s="87">
        <v>36770</v>
      </c>
      <c r="Q399" s="87">
        <v>44804</v>
      </c>
      <c r="R399" s="86" t="s">
        <v>2592</v>
      </c>
      <c r="S399" s="86" t="s">
        <v>706</v>
      </c>
      <c r="T399" s="86">
        <v>970936</v>
      </c>
      <c r="U399" s="86">
        <v>6134</v>
      </c>
      <c r="V399" s="86" t="s">
        <v>1180</v>
      </c>
      <c r="W399" s="86" t="s">
        <v>3140</v>
      </c>
      <c r="X399" s="86" t="s">
        <v>4405</v>
      </c>
      <c r="Y399" s="86" t="s">
        <v>704</v>
      </c>
      <c r="Z399" s="86" t="s">
        <v>6436</v>
      </c>
      <c r="AB399" s="85" t="s">
        <v>2327</v>
      </c>
      <c r="AC399" s="85" t="str">
        <f t="shared" si="36"/>
        <v>AT02</v>
      </c>
      <c r="AD399" s="85" t="str">
        <f t="shared" si="37"/>
        <v xml:space="preserve"> 363</v>
      </c>
      <c r="AE399" s="85" t="str">
        <f t="shared" si="38"/>
        <v>2 20</v>
      </c>
      <c r="AF399" s="85" t="str">
        <f t="shared" si="39"/>
        <v>00 0</v>
      </c>
      <c r="AG399" s="85" t="str">
        <f t="shared" si="40"/>
        <v xml:space="preserve">302 </v>
      </c>
      <c r="AH399" s="85" t="str">
        <f t="shared" si="41"/>
        <v xml:space="preserve">AT02  363 2 20 00 0 302 </v>
      </c>
    </row>
    <row r="400" spans="1:34" ht="15" customHeight="1" x14ac:dyDescent="0.25">
      <c r="A400" s="86">
        <v>709238</v>
      </c>
      <c r="B400" s="86" t="s">
        <v>999</v>
      </c>
      <c r="C400" s="86" t="s">
        <v>1920</v>
      </c>
      <c r="D400" s="86" t="s">
        <v>1944</v>
      </c>
      <c r="E400" s="86">
        <v>70936</v>
      </c>
      <c r="F400" s="86">
        <v>6134</v>
      </c>
      <c r="G400" s="86" t="s">
        <v>1180</v>
      </c>
      <c r="H400" s="86" t="s">
        <v>5596</v>
      </c>
      <c r="I400" s="86" t="s">
        <v>2480</v>
      </c>
      <c r="J400" s="86" t="s">
        <v>6678</v>
      </c>
      <c r="K400" s="86" t="s">
        <v>4808</v>
      </c>
      <c r="L400" s="86" t="s">
        <v>1</v>
      </c>
      <c r="M400" s="86" t="s">
        <v>5597</v>
      </c>
      <c r="N400" s="86" t="s">
        <v>5985</v>
      </c>
      <c r="O400" s="86" t="s">
        <v>2367</v>
      </c>
      <c r="P400" s="87">
        <v>36770</v>
      </c>
      <c r="Q400" s="87">
        <v>401768</v>
      </c>
      <c r="R400" s="86" t="s">
        <v>2416</v>
      </c>
      <c r="S400" s="86" t="s">
        <v>710</v>
      </c>
      <c r="T400" s="86">
        <v>400508</v>
      </c>
      <c r="U400" s="86">
        <v>6130</v>
      </c>
      <c r="V400" s="86" t="s">
        <v>1189</v>
      </c>
      <c r="W400" s="86" t="s">
        <v>5036</v>
      </c>
      <c r="X400" s="86" t="s">
        <v>2580</v>
      </c>
      <c r="Y400" s="86" t="s">
        <v>711</v>
      </c>
      <c r="Z400" s="86" t="s">
        <v>6440</v>
      </c>
      <c r="AB400" s="85" t="s">
        <v>2367</v>
      </c>
      <c r="AC400" s="85" t="str">
        <f t="shared" si="36"/>
        <v>AT42</v>
      </c>
      <c r="AD400" s="85" t="str">
        <f t="shared" si="37"/>
        <v xml:space="preserve"> 363</v>
      </c>
      <c r="AE400" s="85" t="str">
        <f t="shared" si="38"/>
        <v>2 20</v>
      </c>
      <c r="AF400" s="85" t="str">
        <f t="shared" si="39"/>
        <v>00 0</v>
      </c>
      <c r="AG400" s="85" t="str">
        <f t="shared" si="40"/>
        <v xml:space="preserve">301 </v>
      </c>
      <c r="AH400" s="85" t="str">
        <f t="shared" si="41"/>
        <v xml:space="preserve">AT42  363 2 20 00 0 301 </v>
      </c>
    </row>
    <row r="401" spans="1:34" ht="15" customHeight="1" x14ac:dyDescent="0.25">
      <c r="A401" s="86">
        <v>706147</v>
      </c>
      <c r="B401" s="86" t="s">
        <v>5503</v>
      </c>
      <c r="C401" s="86" t="s">
        <v>2708</v>
      </c>
      <c r="D401" s="86" t="s">
        <v>2708</v>
      </c>
      <c r="E401" s="86">
        <v>70608</v>
      </c>
      <c r="F401" s="86">
        <v>6562</v>
      </c>
      <c r="G401" s="86" t="s">
        <v>4340</v>
      </c>
      <c r="H401" s="86" t="s">
        <v>5176</v>
      </c>
      <c r="I401" s="86" t="s">
        <v>2576</v>
      </c>
      <c r="J401" s="86" t="s">
        <v>6679</v>
      </c>
      <c r="K401" s="86" t="s">
        <v>4183</v>
      </c>
      <c r="L401" s="86" t="s">
        <v>1</v>
      </c>
      <c r="M401" s="86" t="s">
        <v>5504</v>
      </c>
      <c r="N401" s="86" t="s">
        <v>5505</v>
      </c>
      <c r="O401" s="86" t="s">
        <v>5766</v>
      </c>
      <c r="P401" s="87">
        <v>36770</v>
      </c>
      <c r="Q401" s="87">
        <v>43709</v>
      </c>
      <c r="R401" s="86" t="s">
        <v>2592</v>
      </c>
      <c r="S401" s="86" t="s">
        <v>5507</v>
      </c>
      <c r="T401" s="86"/>
      <c r="U401" s="86"/>
      <c r="V401" s="86"/>
      <c r="W401" s="86"/>
      <c r="X401" s="86"/>
      <c r="Y401" s="86"/>
      <c r="Z401" s="86" t="s">
        <v>6264</v>
      </c>
      <c r="AB401" s="85" t="s">
        <v>5766</v>
      </c>
      <c r="AC401" s="85" t="str">
        <f t="shared" si="36"/>
        <v>AT80</v>
      </c>
      <c r="AD401" s="85" t="str">
        <f t="shared" si="37"/>
        <v xml:space="preserve"> 205</v>
      </c>
      <c r="AE401" s="85" t="str">
        <f t="shared" si="38"/>
        <v>0 20</v>
      </c>
      <c r="AF401" s="85" t="str">
        <f t="shared" si="39"/>
        <v>00 0</v>
      </c>
      <c r="AG401" s="85" t="str">
        <f t="shared" si="40"/>
        <v xml:space="preserve">198 </v>
      </c>
      <c r="AH401" s="85" t="str">
        <f t="shared" si="41"/>
        <v xml:space="preserve">AT80  205 0 20 00 0 198 </v>
      </c>
    </row>
    <row r="402" spans="1:34" ht="15" customHeight="1" x14ac:dyDescent="0.25">
      <c r="A402" s="86">
        <v>701004</v>
      </c>
      <c r="B402" s="86" t="s">
        <v>1629</v>
      </c>
      <c r="C402" s="86" t="s">
        <v>1919</v>
      </c>
      <c r="D402" s="86" t="s">
        <v>1919</v>
      </c>
      <c r="E402" s="86">
        <v>70101</v>
      </c>
      <c r="F402" s="86">
        <v>6020</v>
      </c>
      <c r="G402" s="86" t="s">
        <v>2426</v>
      </c>
      <c r="H402" s="86" t="s">
        <v>2718</v>
      </c>
      <c r="I402" s="86" t="s">
        <v>2719</v>
      </c>
      <c r="J402" s="86" t="s">
        <v>6680</v>
      </c>
      <c r="K402" s="86" t="s">
        <v>2412</v>
      </c>
      <c r="L402" s="86" t="s">
        <v>1</v>
      </c>
      <c r="M402" s="86" t="s">
        <v>2720</v>
      </c>
      <c r="N402" s="86" t="s">
        <v>2721</v>
      </c>
      <c r="O402" s="86" t="s">
        <v>1972</v>
      </c>
      <c r="P402" s="87">
        <v>36770</v>
      </c>
      <c r="Q402" s="87">
        <v>401768</v>
      </c>
      <c r="R402" s="86" t="s">
        <v>2416</v>
      </c>
      <c r="S402" s="86" t="s">
        <v>1745</v>
      </c>
      <c r="T402" s="86">
        <v>405970</v>
      </c>
      <c r="U402" s="86">
        <v>6020</v>
      </c>
      <c r="V402" s="86" t="s">
        <v>2426</v>
      </c>
      <c r="W402" s="86" t="s">
        <v>2718</v>
      </c>
      <c r="X402" s="86" t="s">
        <v>2719</v>
      </c>
      <c r="Y402" s="86" t="s">
        <v>9</v>
      </c>
      <c r="Z402" s="86" t="s">
        <v>6680</v>
      </c>
      <c r="AB402" s="85" t="s">
        <v>1972</v>
      </c>
      <c r="AC402" s="85" t="str">
        <f t="shared" si="36"/>
        <v>AT15</v>
      </c>
      <c r="AD402" s="85" t="str">
        <f t="shared" si="37"/>
        <v xml:space="preserve"> 205</v>
      </c>
      <c r="AE402" s="85" t="str">
        <f t="shared" si="38"/>
        <v>0 30</v>
      </c>
      <c r="AF402" s="85" t="str">
        <f t="shared" si="39"/>
        <v>33 0</v>
      </c>
      <c r="AG402" s="85" t="str">
        <f t="shared" si="40"/>
        <v xml:space="preserve">156 </v>
      </c>
      <c r="AH402" s="85" t="str">
        <f t="shared" si="41"/>
        <v xml:space="preserve">AT15  205 0 30 33 0 156 </v>
      </c>
    </row>
    <row r="403" spans="1:34" ht="15" customHeight="1" x14ac:dyDescent="0.25">
      <c r="A403" s="86">
        <v>701019</v>
      </c>
      <c r="B403" s="86" t="s">
        <v>1534</v>
      </c>
      <c r="C403" s="86" t="s">
        <v>1919</v>
      </c>
      <c r="D403" s="86" t="s">
        <v>1919</v>
      </c>
      <c r="E403" s="86">
        <v>70101</v>
      </c>
      <c r="F403" s="86">
        <v>6020</v>
      </c>
      <c r="G403" s="86" t="s">
        <v>2426</v>
      </c>
      <c r="H403" s="86" t="s">
        <v>2443</v>
      </c>
      <c r="I403" s="86" t="s">
        <v>2444</v>
      </c>
      <c r="J403" s="86" t="s">
        <v>6681</v>
      </c>
      <c r="K403" s="86" t="s">
        <v>2412</v>
      </c>
      <c r="L403" s="86" t="s">
        <v>1</v>
      </c>
      <c r="M403" s="86" t="s">
        <v>2445</v>
      </c>
      <c r="N403" s="86" t="s">
        <v>2446</v>
      </c>
      <c r="O403" s="86" t="s">
        <v>1978</v>
      </c>
      <c r="P403" s="87">
        <v>36770</v>
      </c>
      <c r="Q403" s="87">
        <v>401768</v>
      </c>
      <c r="R403" s="86" t="s">
        <v>2416</v>
      </c>
      <c r="S403" s="86" t="s">
        <v>1747</v>
      </c>
      <c r="T403" s="86">
        <v>406050</v>
      </c>
      <c r="U403" s="86">
        <v>6020</v>
      </c>
      <c r="V403" s="86" t="s">
        <v>1009</v>
      </c>
      <c r="W403" s="86" t="s">
        <v>2443</v>
      </c>
      <c r="X403" s="86" t="s">
        <v>2444</v>
      </c>
      <c r="Y403" s="107" t="s">
        <v>2</v>
      </c>
      <c r="Z403" s="86" t="s">
        <v>6682</v>
      </c>
      <c r="AB403" s="85" t="s">
        <v>1978</v>
      </c>
      <c r="AC403" s="85" t="str">
        <f t="shared" si="36"/>
        <v>AT41</v>
      </c>
      <c r="AD403" s="85" t="str">
        <f t="shared" si="37"/>
        <v xml:space="preserve"> 205</v>
      </c>
      <c r="AE403" s="85" t="str">
        <f t="shared" si="38"/>
        <v>0 30</v>
      </c>
      <c r="AF403" s="85" t="str">
        <f t="shared" si="39"/>
        <v>33 0</v>
      </c>
      <c r="AG403" s="85" t="str">
        <f t="shared" si="40"/>
        <v xml:space="preserve">194 </v>
      </c>
      <c r="AH403" s="85" t="str">
        <f t="shared" si="41"/>
        <v xml:space="preserve">AT41  205 0 30 33 0 194 </v>
      </c>
    </row>
    <row r="404" spans="1:34" ht="15" customHeight="1" x14ac:dyDescent="0.25">
      <c r="A404" s="86">
        <v>703498</v>
      </c>
      <c r="B404" s="86" t="s">
        <v>934</v>
      </c>
      <c r="C404" s="86" t="s">
        <v>1922</v>
      </c>
      <c r="D404" s="86" t="s">
        <v>1922</v>
      </c>
      <c r="E404" s="86">
        <v>70337</v>
      </c>
      <c r="F404" s="86">
        <v>6173</v>
      </c>
      <c r="G404" s="86" t="s">
        <v>1066</v>
      </c>
      <c r="H404" s="86" t="s">
        <v>3433</v>
      </c>
      <c r="I404" s="86" t="s">
        <v>2576</v>
      </c>
      <c r="J404" s="86" t="s">
        <v>6683</v>
      </c>
      <c r="K404" s="86" t="s">
        <v>3166</v>
      </c>
      <c r="L404" s="86" t="s">
        <v>3</v>
      </c>
      <c r="M404" s="86" t="s">
        <v>3439</v>
      </c>
      <c r="N404" s="86" t="s">
        <v>3440</v>
      </c>
      <c r="O404" s="86" t="s">
        <v>5961</v>
      </c>
      <c r="P404" s="87">
        <v>36770</v>
      </c>
      <c r="Q404" s="87">
        <v>401768</v>
      </c>
      <c r="R404" s="86" t="s">
        <v>2416</v>
      </c>
      <c r="S404" s="86" t="s">
        <v>858</v>
      </c>
      <c r="T404" s="86">
        <v>970337</v>
      </c>
      <c r="U404" s="86">
        <v>6173</v>
      </c>
      <c r="V404" s="86" t="s">
        <v>1066</v>
      </c>
      <c r="W404" s="86" t="s">
        <v>3433</v>
      </c>
      <c r="X404" s="86" t="s">
        <v>2480</v>
      </c>
      <c r="Y404" s="86" t="s">
        <v>859</v>
      </c>
      <c r="Z404" s="86" t="s">
        <v>6553</v>
      </c>
      <c r="AB404" s="85" t="s">
        <v>5961</v>
      </c>
      <c r="AC404" s="85" t="str">
        <f t="shared" si="36"/>
        <v>AT77</v>
      </c>
      <c r="AD404" s="85" t="str">
        <f t="shared" si="37"/>
        <v xml:space="preserve"> 363</v>
      </c>
      <c r="AE404" s="85" t="str">
        <f t="shared" si="38"/>
        <v>3 60</v>
      </c>
      <c r="AF404" s="85" t="str">
        <f t="shared" si="39"/>
        <v>00 0</v>
      </c>
      <c r="AG404" s="85" t="str">
        <f t="shared" si="40"/>
        <v xml:space="preserve">172 </v>
      </c>
      <c r="AH404" s="85" t="str">
        <f t="shared" si="41"/>
        <v xml:space="preserve">AT77  363 3 60 00 0 172 </v>
      </c>
    </row>
    <row r="405" spans="1:34" ht="15" customHeight="1" x14ac:dyDescent="0.25">
      <c r="A405" s="86">
        <v>702009</v>
      </c>
      <c r="B405" s="86" t="s">
        <v>947</v>
      </c>
      <c r="C405" s="86" t="s">
        <v>1920</v>
      </c>
      <c r="D405" s="86" t="s">
        <v>1944</v>
      </c>
      <c r="E405" s="86">
        <v>70202</v>
      </c>
      <c r="F405" s="86">
        <v>6425</v>
      </c>
      <c r="G405" s="86" t="s">
        <v>1012</v>
      </c>
      <c r="H405" s="86" t="s">
        <v>2903</v>
      </c>
      <c r="I405" s="86" t="s">
        <v>2617</v>
      </c>
      <c r="J405" s="86" t="s">
        <v>6594</v>
      </c>
      <c r="K405" s="86" t="s">
        <v>2844</v>
      </c>
      <c r="L405" s="86" t="s">
        <v>3</v>
      </c>
      <c r="M405" s="86" t="s">
        <v>2904</v>
      </c>
      <c r="N405" s="86" t="s">
        <v>2905</v>
      </c>
      <c r="O405" s="86" t="s">
        <v>5948</v>
      </c>
      <c r="P405" s="87">
        <v>36770</v>
      </c>
      <c r="Q405" s="87">
        <v>401768</v>
      </c>
      <c r="R405" s="86" t="s">
        <v>2416</v>
      </c>
      <c r="S405" s="86" t="s">
        <v>900</v>
      </c>
      <c r="T405" s="86">
        <v>970202</v>
      </c>
      <c r="U405" s="86">
        <v>6425</v>
      </c>
      <c r="V405" s="86" t="s">
        <v>1012</v>
      </c>
      <c r="W405" s="86" t="s">
        <v>2865</v>
      </c>
      <c r="X405" s="86" t="s">
        <v>2499</v>
      </c>
      <c r="Y405" s="86" t="s">
        <v>901</v>
      </c>
      <c r="Z405" s="86" t="s">
        <v>6495</v>
      </c>
      <c r="AB405" s="85" t="s">
        <v>5948</v>
      </c>
      <c r="AC405" s="85" t="str">
        <f t="shared" si="36"/>
        <v>AT33</v>
      </c>
      <c r="AD405" s="85" t="str">
        <f t="shared" si="37"/>
        <v xml:space="preserve"> 205</v>
      </c>
      <c r="AE405" s="85" t="str">
        <f t="shared" si="38"/>
        <v>0 20</v>
      </c>
      <c r="AF405" s="85" t="str">
        <f t="shared" si="39"/>
        <v>17 0</v>
      </c>
      <c r="AG405" s="85" t="str">
        <f t="shared" si="40"/>
        <v xml:space="preserve">000 </v>
      </c>
      <c r="AH405" s="85" t="str">
        <f t="shared" si="41"/>
        <v xml:space="preserve">AT33  205 0 20 17 0 000 </v>
      </c>
    </row>
    <row r="406" spans="1:34" ht="15" customHeight="1" x14ac:dyDescent="0.25">
      <c r="A406" s="86">
        <v>704068</v>
      </c>
      <c r="B406" s="86" t="s">
        <v>963</v>
      </c>
      <c r="C406" s="86" t="s">
        <v>1922</v>
      </c>
      <c r="D406" s="86" t="s">
        <v>1922</v>
      </c>
      <c r="E406" s="86">
        <v>70412</v>
      </c>
      <c r="F406" s="86">
        <v>6345</v>
      </c>
      <c r="G406" s="86" t="s">
        <v>1077</v>
      </c>
      <c r="H406" s="86" t="s">
        <v>3140</v>
      </c>
      <c r="I406" s="86" t="s">
        <v>2435</v>
      </c>
      <c r="J406" s="86" t="s">
        <v>6684</v>
      </c>
      <c r="K406" s="86" t="s">
        <v>3735</v>
      </c>
      <c r="L406" s="86" t="s">
        <v>3</v>
      </c>
      <c r="M406" s="86" t="s">
        <v>3841</v>
      </c>
      <c r="N406" s="86" t="s">
        <v>3842</v>
      </c>
      <c r="O406" s="86" t="s">
        <v>5982</v>
      </c>
      <c r="P406" s="87">
        <v>36770</v>
      </c>
      <c r="Q406" s="87">
        <v>401768</v>
      </c>
      <c r="R406" s="86" t="s">
        <v>2416</v>
      </c>
      <c r="S406" s="86" t="s">
        <v>305</v>
      </c>
      <c r="T406" s="86">
        <v>970412</v>
      </c>
      <c r="U406" s="86">
        <v>6345</v>
      </c>
      <c r="V406" s="86" t="s">
        <v>1077</v>
      </c>
      <c r="W406" s="86" t="s">
        <v>3140</v>
      </c>
      <c r="X406" s="86" t="s">
        <v>2949</v>
      </c>
      <c r="Y406" s="86" t="s">
        <v>306</v>
      </c>
      <c r="Z406" s="86" t="s">
        <v>6665</v>
      </c>
      <c r="AB406" s="85" t="s">
        <v>5982</v>
      </c>
      <c r="AC406" s="85" t="str">
        <f t="shared" si="36"/>
        <v>AT94</v>
      </c>
      <c r="AD406" s="85" t="str">
        <f t="shared" si="37"/>
        <v xml:space="preserve"> 205</v>
      </c>
      <c r="AE406" s="85" t="str">
        <f t="shared" si="38"/>
        <v>0 60</v>
      </c>
      <c r="AF406" s="85" t="str">
        <f t="shared" si="39"/>
        <v>18 0</v>
      </c>
      <c r="AG406" s="85" t="str">
        <f t="shared" si="40"/>
        <v xml:space="preserve">000 </v>
      </c>
      <c r="AH406" s="85" t="str">
        <f t="shared" si="41"/>
        <v xml:space="preserve">AT94  205 0 60 18 0 000 </v>
      </c>
    </row>
    <row r="407" spans="1:34" ht="15" customHeight="1" x14ac:dyDescent="0.25">
      <c r="A407" s="86">
        <v>709053</v>
      </c>
      <c r="B407" s="86" t="s">
        <v>672</v>
      </c>
      <c r="C407" s="86" t="s">
        <v>1919</v>
      </c>
      <c r="D407" s="86" t="s">
        <v>1919</v>
      </c>
      <c r="E407" s="86">
        <v>70915</v>
      </c>
      <c r="F407" s="86">
        <v>6265</v>
      </c>
      <c r="G407" s="86" t="s">
        <v>4888</v>
      </c>
      <c r="H407" s="86" t="s">
        <v>3075</v>
      </c>
      <c r="I407" s="86" t="s">
        <v>2480</v>
      </c>
      <c r="J407" s="86" t="s">
        <v>6685</v>
      </c>
      <c r="K407" s="86" t="s">
        <v>4808</v>
      </c>
      <c r="L407" s="86" t="s">
        <v>3</v>
      </c>
      <c r="M407" s="86" t="s">
        <v>4893</v>
      </c>
      <c r="N407" s="86" t="s">
        <v>4894</v>
      </c>
      <c r="O407" s="86" t="s">
        <v>7272</v>
      </c>
      <c r="P407" s="87">
        <v>36770</v>
      </c>
      <c r="Q407" s="87">
        <v>401768</v>
      </c>
      <c r="R407" s="86" t="s">
        <v>2416</v>
      </c>
      <c r="S407" s="86" t="s">
        <v>673</v>
      </c>
      <c r="T407" s="86">
        <v>970915</v>
      </c>
      <c r="U407" s="86">
        <v>6265</v>
      </c>
      <c r="V407" s="86" t="s">
        <v>4888</v>
      </c>
      <c r="W407" s="86" t="s">
        <v>3075</v>
      </c>
      <c r="X407" s="86" t="s">
        <v>2480</v>
      </c>
      <c r="Y407" s="86" t="s">
        <v>675</v>
      </c>
      <c r="Z407" s="86" t="s">
        <v>6685</v>
      </c>
      <c r="AB407" s="85" t="s">
        <v>7272</v>
      </c>
      <c r="AC407" s="85" t="str">
        <f t="shared" si="36"/>
        <v>AT22</v>
      </c>
      <c r="AD407" s="85" t="str">
        <f t="shared" si="37"/>
        <v xml:space="preserve"> 362</v>
      </c>
      <c r="AE407" s="85" t="str">
        <f t="shared" si="38"/>
        <v>4 10</v>
      </c>
      <c r="AF407" s="85" t="str">
        <f t="shared" si="39"/>
        <v>00 0</v>
      </c>
      <c r="AG407" s="85" t="str">
        <f t="shared" si="40"/>
        <v xml:space="preserve">042 </v>
      </c>
      <c r="AH407" s="85" t="str">
        <f t="shared" si="41"/>
        <v xml:space="preserve">AT22  362 4 10 00 0 042 </v>
      </c>
    </row>
    <row r="408" spans="1:34" ht="15" customHeight="1" x14ac:dyDescent="0.25">
      <c r="A408" s="86">
        <v>705064</v>
      </c>
      <c r="B408" s="86" t="s">
        <v>1711</v>
      </c>
      <c r="C408" s="86" t="s">
        <v>1920</v>
      </c>
      <c r="D408" s="86" t="s">
        <v>7222</v>
      </c>
      <c r="E408" s="86">
        <v>70515</v>
      </c>
      <c r="F408" s="86">
        <v>6336</v>
      </c>
      <c r="G408" s="86" t="s">
        <v>4062</v>
      </c>
      <c r="H408" s="86" t="s">
        <v>3914</v>
      </c>
      <c r="I408" s="86" t="s">
        <v>3209</v>
      </c>
      <c r="J408" s="86" t="s">
        <v>6617</v>
      </c>
      <c r="K408" s="86" t="s">
        <v>3906</v>
      </c>
      <c r="L408" s="86" t="s">
        <v>1</v>
      </c>
      <c r="M408" s="86" t="s">
        <v>5548</v>
      </c>
      <c r="N408" s="86" t="s">
        <v>5986</v>
      </c>
      <c r="O408" s="86" t="s">
        <v>2173</v>
      </c>
      <c r="P408" s="87">
        <v>36770</v>
      </c>
      <c r="Q408" s="87">
        <v>401768</v>
      </c>
      <c r="R408" s="86" t="s">
        <v>2416</v>
      </c>
      <c r="S408" s="86" t="s">
        <v>931</v>
      </c>
      <c r="T408" s="86">
        <v>400018</v>
      </c>
      <c r="U408" s="86">
        <v>6250</v>
      </c>
      <c r="V408" s="86" t="s">
        <v>1086</v>
      </c>
      <c r="W408" s="86" t="s">
        <v>4033</v>
      </c>
      <c r="X408" s="86" t="s">
        <v>2435</v>
      </c>
      <c r="Y408" s="86" t="s">
        <v>378</v>
      </c>
      <c r="Z408" s="86" t="s">
        <v>6426</v>
      </c>
      <c r="AB408" s="85" t="s">
        <v>2173</v>
      </c>
      <c r="AC408" s="85" t="str">
        <f t="shared" si="36"/>
        <v>AT84</v>
      </c>
      <c r="AD408" s="85" t="str">
        <f t="shared" si="37"/>
        <v xml:space="preserve"> 362</v>
      </c>
      <c r="AE408" s="85" t="str">
        <f t="shared" si="38"/>
        <v>6 70</v>
      </c>
      <c r="AF408" s="85" t="str">
        <f t="shared" si="39"/>
        <v>00 0</v>
      </c>
      <c r="AG408" s="85" t="str">
        <f t="shared" si="40"/>
        <v xml:space="preserve">005 </v>
      </c>
      <c r="AH408" s="85" t="str">
        <f t="shared" si="41"/>
        <v xml:space="preserve">AT84  362 6 70 00 0 005 </v>
      </c>
    </row>
    <row r="409" spans="1:34" ht="15" customHeight="1" x14ac:dyDescent="0.25">
      <c r="A409" s="86">
        <v>702014</v>
      </c>
      <c r="B409" s="86" t="s">
        <v>1689</v>
      </c>
      <c r="C409" s="86" t="s">
        <v>1919</v>
      </c>
      <c r="D409" s="86" t="s">
        <v>1919</v>
      </c>
      <c r="E409" s="86">
        <v>70201</v>
      </c>
      <c r="F409" s="86">
        <v>6471</v>
      </c>
      <c r="G409" s="86" t="s">
        <v>2843</v>
      </c>
      <c r="H409" s="86" t="s">
        <v>2955</v>
      </c>
      <c r="I409" s="86" t="s">
        <v>2480</v>
      </c>
      <c r="J409" s="86" t="s">
        <v>6686</v>
      </c>
      <c r="K409" s="86" t="s">
        <v>2844</v>
      </c>
      <c r="L409" s="86" t="s">
        <v>3</v>
      </c>
      <c r="M409" s="86" t="s">
        <v>2958</v>
      </c>
      <c r="N409" s="86" t="s">
        <v>2959</v>
      </c>
      <c r="O409" s="86" t="s">
        <v>7273</v>
      </c>
      <c r="P409" s="87">
        <v>36770</v>
      </c>
      <c r="Q409" s="87">
        <v>401768</v>
      </c>
      <c r="R409" s="86" t="s">
        <v>2416</v>
      </c>
      <c r="S409" s="86" t="s">
        <v>15</v>
      </c>
      <c r="T409" s="86">
        <v>970201</v>
      </c>
      <c r="U409" s="86">
        <v>6471</v>
      </c>
      <c r="V409" s="86" t="s">
        <v>2843</v>
      </c>
      <c r="W409" s="86" t="s">
        <v>2849</v>
      </c>
      <c r="X409" s="86" t="s">
        <v>2504</v>
      </c>
      <c r="Y409" s="86" t="s">
        <v>23</v>
      </c>
      <c r="Z409" s="86" t="s">
        <v>6687</v>
      </c>
      <c r="AB409" s="85" t="s">
        <v>7273</v>
      </c>
      <c r="AC409" s="85" t="str">
        <f t="shared" si="36"/>
        <v>AT76</v>
      </c>
      <c r="AD409" s="85" t="str">
        <f t="shared" si="37"/>
        <v xml:space="preserve"> 363</v>
      </c>
      <c r="AE409" s="85" t="str">
        <f t="shared" si="38"/>
        <v>5 30</v>
      </c>
      <c r="AF409" s="85" t="str">
        <f t="shared" si="39"/>
        <v>00 0</v>
      </c>
      <c r="AG409" s="85" t="str">
        <f t="shared" si="40"/>
        <v xml:space="preserve">042 </v>
      </c>
      <c r="AH409" s="85" t="str">
        <f t="shared" si="41"/>
        <v xml:space="preserve">AT76  363 5 30 00 0 042 </v>
      </c>
    </row>
    <row r="410" spans="1:34" ht="15" customHeight="1" x14ac:dyDescent="0.25">
      <c r="A410" s="86">
        <v>705065</v>
      </c>
      <c r="B410" s="86" t="s">
        <v>386</v>
      </c>
      <c r="C410" s="86" t="s">
        <v>1920</v>
      </c>
      <c r="D410" s="86" t="s">
        <v>1920</v>
      </c>
      <c r="E410" s="86">
        <v>70513</v>
      </c>
      <c r="F410" s="86">
        <v>6330</v>
      </c>
      <c r="G410" s="86" t="s">
        <v>1096</v>
      </c>
      <c r="H410" s="86" t="s">
        <v>4007</v>
      </c>
      <c r="I410" s="86" t="s">
        <v>2647</v>
      </c>
      <c r="J410" s="86" t="s">
        <v>6688</v>
      </c>
      <c r="K410" s="86" t="s">
        <v>3906</v>
      </c>
      <c r="L410" s="86" t="s">
        <v>3</v>
      </c>
      <c r="M410" s="86" t="s">
        <v>4008</v>
      </c>
      <c r="N410" s="86" t="s">
        <v>4009</v>
      </c>
      <c r="O410" s="86" t="s">
        <v>2197</v>
      </c>
      <c r="P410" s="87">
        <v>36770</v>
      </c>
      <c r="Q410" s="87">
        <v>401768</v>
      </c>
      <c r="R410" s="86" t="s">
        <v>2416</v>
      </c>
      <c r="S410" s="86" t="s">
        <v>375</v>
      </c>
      <c r="T410" s="86">
        <v>970513</v>
      </c>
      <c r="U410" s="86">
        <v>6330</v>
      </c>
      <c r="V410" s="86" t="s">
        <v>1096</v>
      </c>
      <c r="W410" s="86" t="s">
        <v>3514</v>
      </c>
      <c r="X410" s="86" t="s">
        <v>2727</v>
      </c>
      <c r="Y410" s="86" t="s">
        <v>376</v>
      </c>
      <c r="Z410" s="86" t="s">
        <v>6689</v>
      </c>
      <c r="AB410" s="85" t="s">
        <v>2197</v>
      </c>
      <c r="AC410" s="85" t="str">
        <f t="shared" si="36"/>
        <v>AT41</v>
      </c>
      <c r="AD410" s="85" t="str">
        <f t="shared" si="37"/>
        <v xml:space="preserve"> 570</v>
      </c>
      <c r="AE410" s="85" t="str">
        <f t="shared" si="38"/>
        <v>0 00</v>
      </c>
      <c r="AF410" s="85" t="str">
        <f t="shared" si="39"/>
        <v>02 5</v>
      </c>
      <c r="AG410" s="85" t="str">
        <f t="shared" si="40"/>
        <v xml:space="preserve">000 </v>
      </c>
      <c r="AH410" s="85" t="str">
        <f t="shared" si="41"/>
        <v xml:space="preserve">AT41  570 0 00 02 5 000 </v>
      </c>
    </row>
    <row r="411" spans="1:34" ht="15" customHeight="1" x14ac:dyDescent="0.25">
      <c r="A411" s="86">
        <v>703357</v>
      </c>
      <c r="B411" s="86" t="s">
        <v>967</v>
      </c>
      <c r="C411" s="86" t="s">
        <v>1920</v>
      </c>
      <c r="D411" s="86" t="s">
        <v>1920</v>
      </c>
      <c r="E411" s="86">
        <v>70354</v>
      </c>
      <c r="F411" s="86">
        <v>6060</v>
      </c>
      <c r="G411" s="86" t="s">
        <v>3509</v>
      </c>
      <c r="H411" s="86" t="s">
        <v>3515</v>
      </c>
      <c r="I411" s="86" t="s">
        <v>2588</v>
      </c>
      <c r="J411" s="86" t="s">
        <v>6304</v>
      </c>
      <c r="K411" s="86" t="s">
        <v>3166</v>
      </c>
      <c r="L411" s="86" t="s">
        <v>1</v>
      </c>
      <c r="M411" s="86" t="s">
        <v>3516</v>
      </c>
      <c r="N411" s="86" t="s">
        <v>3517</v>
      </c>
      <c r="O411" s="86" t="s">
        <v>2086</v>
      </c>
      <c r="P411" s="87">
        <v>36770</v>
      </c>
      <c r="Q411" s="87">
        <v>401768</v>
      </c>
      <c r="R411" s="86" t="s">
        <v>2416</v>
      </c>
      <c r="S411" s="86" t="s">
        <v>966</v>
      </c>
      <c r="T411" s="86">
        <v>400107</v>
      </c>
      <c r="U411" s="86">
        <v>6060</v>
      </c>
      <c r="V411" s="86" t="s">
        <v>3513</v>
      </c>
      <c r="W411" s="86" t="s">
        <v>3515</v>
      </c>
      <c r="X411" s="86" t="s">
        <v>2588</v>
      </c>
      <c r="Y411" s="86" t="s">
        <v>968</v>
      </c>
      <c r="Z411" s="86" t="s">
        <v>6305</v>
      </c>
      <c r="AB411" s="85" t="s">
        <v>2086</v>
      </c>
      <c r="AC411" s="85" t="str">
        <f t="shared" si="36"/>
        <v>AT10</v>
      </c>
      <c r="AD411" s="85" t="str">
        <f t="shared" si="37"/>
        <v xml:space="preserve"> 363</v>
      </c>
      <c r="AE411" s="85" t="str">
        <f t="shared" si="38"/>
        <v>6 20</v>
      </c>
      <c r="AF411" s="85" t="str">
        <f t="shared" si="39"/>
        <v>00 0</v>
      </c>
      <c r="AG411" s="85" t="str">
        <f t="shared" si="40"/>
        <v xml:space="preserve">007 </v>
      </c>
      <c r="AH411" s="85" t="str">
        <f t="shared" si="41"/>
        <v xml:space="preserve">AT10  363 6 20 00 0 007 </v>
      </c>
    </row>
    <row r="412" spans="1:34" ht="15" customHeight="1" x14ac:dyDescent="0.25">
      <c r="A412" s="86">
        <v>701287</v>
      </c>
      <c r="B412" s="86" t="s">
        <v>1563</v>
      </c>
      <c r="C412" s="86" t="s">
        <v>1919</v>
      </c>
      <c r="D412" s="86" t="s">
        <v>1919</v>
      </c>
      <c r="E412" s="86">
        <v>70101</v>
      </c>
      <c r="F412" s="86">
        <v>6020</v>
      </c>
      <c r="G412" s="86" t="s">
        <v>2426</v>
      </c>
      <c r="H412" s="86" t="s">
        <v>2800</v>
      </c>
      <c r="I412" s="86" t="s">
        <v>2814</v>
      </c>
      <c r="J412" s="86" t="s">
        <v>6690</v>
      </c>
      <c r="K412" s="86" t="s">
        <v>2412</v>
      </c>
      <c r="L412" s="86" t="s">
        <v>1</v>
      </c>
      <c r="M412" s="86" t="s">
        <v>2818</v>
      </c>
      <c r="N412" s="86" t="s">
        <v>2819</v>
      </c>
      <c r="O412" s="86" t="s">
        <v>5740</v>
      </c>
      <c r="P412" s="87">
        <v>36770</v>
      </c>
      <c r="Q412" s="87">
        <v>401768</v>
      </c>
      <c r="R412" s="86" t="s">
        <v>2416</v>
      </c>
      <c r="S412" s="86" t="s">
        <v>5873</v>
      </c>
      <c r="T412" s="86">
        <v>900146</v>
      </c>
      <c r="U412" s="86">
        <v>6020</v>
      </c>
      <c r="V412" s="86" t="s">
        <v>1009</v>
      </c>
      <c r="W412" s="86" t="s">
        <v>2690</v>
      </c>
      <c r="X412" s="86" t="s">
        <v>2565</v>
      </c>
      <c r="Y412" s="86" t="s">
        <v>5874</v>
      </c>
      <c r="Z412" s="86" t="s">
        <v>6222</v>
      </c>
      <c r="AB412" s="85" t="s">
        <v>5740</v>
      </c>
      <c r="AC412" s="85" t="str">
        <f t="shared" si="36"/>
        <v>AT61</v>
      </c>
      <c r="AD412" s="85" t="str">
        <f t="shared" si="37"/>
        <v xml:space="preserve"> 120</v>
      </c>
      <c r="AE412" s="85" t="str">
        <f t="shared" si="38"/>
        <v>0 08</v>
      </c>
      <c r="AF412" s="85" t="str">
        <f t="shared" si="39"/>
        <v>50 1</v>
      </c>
      <c r="AG412" s="85" t="str">
        <f t="shared" si="40"/>
        <v xml:space="preserve">491 </v>
      </c>
      <c r="AH412" s="85" t="str">
        <f t="shared" si="41"/>
        <v xml:space="preserve">AT61  120 0 08 50 1 491 </v>
      </c>
    </row>
    <row r="413" spans="1:34" ht="15" customHeight="1" x14ac:dyDescent="0.25">
      <c r="A413" s="86">
        <v>705004</v>
      </c>
      <c r="B413" s="86" t="s">
        <v>1234</v>
      </c>
      <c r="C413" s="86" t="s">
        <v>1920</v>
      </c>
      <c r="D413" s="86" t="s">
        <v>1944</v>
      </c>
      <c r="E413" s="86">
        <v>70525</v>
      </c>
      <c r="F413" s="86">
        <v>6334</v>
      </c>
      <c r="G413" s="86" t="s">
        <v>1101</v>
      </c>
      <c r="H413" s="86" t="s">
        <v>4139</v>
      </c>
      <c r="I413" s="86" t="s">
        <v>2580</v>
      </c>
      <c r="J413" s="86" t="s">
        <v>6626</v>
      </c>
      <c r="K413" s="86" t="s">
        <v>3906</v>
      </c>
      <c r="L413" s="86" t="s">
        <v>1</v>
      </c>
      <c r="M413" s="86" t="s">
        <v>4140</v>
      </c>
      <c r="N413" s="86" t="s">
        <v>4141</v>
      </c>
      <c r="O413" s="86" t="s">
        <v>5977</v>
      </c>
      <c r="P413" s="87">
        <v>36770</v>
      </c>
      <c r="Q413" s="87">
        <v>401768</v>
      </c>
      <c r="R413" s="86" t="s">
        <v>2416</v>
      </c>
      <c r="S413" s="86" t="s">
        <v>1813</v>
      </c>
      <c r="T413" s="86">
        <v>405865</v>
      </c>
      <c r="U413" s="86">
        <v>6334</v>
      </c>
      <c r="V413" s="86" t="s">
        <v>1101</v>
      </c>
      <c r="W413" s="86" t="s">
        <v>4139</v>
      </c>
      <c r="X413" s="86" t="s">
        <v>2580</v>
      </c>
      <c r="Y413" s="86" t="s">
        <v>5978</v>
      </c>
      <c r="Z413" s="86" t="s">
        <v>6626</v>
      </c>
      <c r="AB413" s="85" t="s">
        <v>5977</v>
      </c>
      <c r="AC413" s="85" t="str">
        <f t="shared" si="36"/>
        <v>AT27</v>
      </c>
      <c r="AD413" s="85" t="str">
        <f t="shared" si="37"/>
        <v xml:space="preserve"> 205</v>
      </c>
      <c r="AE413" s="85" t="str">
        <f t="shared" si="38"/>
        <v>0 60</v>
      </c>
      <c r="AF413" s="85" t="str">
        <f t="shared" si="39"/>
        <v>77 0</v>
      </c>
      <c r="AG413" s="85" t="str">
        <f t="shared" si="40"/>
        <v xml:space="preserve">016 </v>
      </c>
      <c r="AH413" s="85" t="str">
        <f t="shared" si="41"/>
        <v xml:space="preserve">AT27  205 0 60 77 0 016 </v>
      </c>
    </row>
    <row r="414" spans="1:34" ht="15" customHeight="1" x14ac:dyDescent="0.25">
      <c r="A414" s="86">
        <v>708267</v>
      </c>
      <c r="B414" s="86" t="s">
        <v>635</v>
      </c>
      <c r="C414" s="86" t="s">
        <v>1919</v>
      </c>
      <c r="D414" s="86" t="s">
        <v>1919</v>
      </c>
      <c r="E414" s="86">
        <v>70817</v>
      </c>
      <c r="F414" s="86">
        <v>6654</v>
      </c>
      <c r="G414" s="86" t="s">
        <v>1174</v>
      </c>
      <c r="H414" s="86" t="s">
        <v>1174</v>
      </c>
      <c r="I414" s="86" t="s">
        <v>5570</v>
      </c>
      <c r="J414" s="86" t="s">
        <v>6691</v>
      </c>
      <c r="K414" s="86" t="s">
        <v>4657</v>
      </c>
      <c r="L414" s="86" t="s">
        <v>1</v>
      </c>
      <c r="M414" s="86" t="s">
        <v>5571</v>
      </c>
      <c r="N414" s="86" t="s">
        <v>5572</v>
      </c>
      <c r="O414" s="86" t="s">
        <v>5987</v>
      </c>
      <c r="P414" s="87">
        <v>36770</v>
      </c>
      <c r="Q414" s="87">
        <v>401768</v>
      </c>
      <c r="R414" s="86" t="s">
        <v>2416</v>
      </c>
      <c r="S414" s="86" t="s">
        <v>1842</v>
      </c>
      <c r="T414" s="86">
        <v>600421</v>
      </c>
      <c r="U414" s="86">
        <v>6652</v>
      </c>
      <c r="V414" s="86" t="s">
        <v>1156</v>
      </c>
      <c r="W414" s="86" t="s">
        <v>3140</v>
      </c>
      <c r="X414" s="86" t="s">
        <v>4707</v>
      </c>
      <c r="Y414" s="86" t="s">
        <v>586</v>
      </c>
      <c r="Z414" s="86" t="s">
        <v>6525</v>
      </c>
      <c r="AB414" s="85" t="s">
        <v>5987</v>
      </c>
      <c r="AC414" s="85" t="str">
        <f t="shared" si="36"/>
        <v>AT26</v>
      </c>
      <c r="AD414" s="85" t="str">
        <f t="shared" si="37"/>
        <v xml:space="preserve"> 369</v>
      </c>
      <c r="AE414" s="85" t="str">
        <f t="shared" si="38"/>
        <v>9 00</v>
      </c>
      <c r="AF414" s="85" t="str">
        <f t="shared" si="39"/>
        <v>00 0</v>
      </c>
      <c r="AG414" s="85" t="str">
        <f t="shared" si="40"/>
        <v xml:space="preserve">741 </v>
      </c>
      <c r="AH414" s="85" t="str">
        <f t="shared" si="41"/>
        <v xml:space="preserve">AT26  369 9 00 00 0 741 </v>
      </c>
    </row>
    <row r="415" spans="1:34" ht="15" customHeight="1" x14ac:dyDescent="0.25">
      <c r="A415" s="86">
        <v>705078</v>
      </c>
      <c r="B415" s="86" t="s">
        <v>1595</v>
      </c>
      <c r="C415" s="86" t="s">
        <v>1920</v>
      </c>
      <c r="D415" s="86" t="s">
        <v>1944</v>
      </c>
      <c r="E415" s="86">
        <v>70511</v>
      </c>
      <c r="F415" s="86">
        <v>6322</v>
      </c>
      <c r="G415" s="86" t="s">
        <v>1094</v>
      </c>
      <c r="H415" s="86" t="s">
        <v>2993</v>
      </c>
      <c r="I415" s="86" t="s">
        <v>2470</v>
      </c>
      <c r="J415" s="86" t="s">
        <v>6692</v>
      </c>
      <c r="K415" s="86" t="s">
        <v>3906</v>
      </c>
      <c r="L415" s="86" t="s">
        <v>1</v>
      </c>
      <c r="M415" s="86" t="s">
        <v>5232</v>
      </c>
      <c r="N415" s="86" t="s">
        <v>5233</v>
      </c>
      <c r="O415" s="86" t="s">
        <v>2198</v>
      </c>
      <c r="P415" s="87">
        <v>36770</v>
      </c>
      <c r="Q415" s="87">
        <v>401768</v>
      </c>
      <c r="R415" s="86" t="s">
        <v>2416</v>
      </c>
      <c r="S415" s="86" t="s">
        <v>5926</v>
      </c>
      <c r="T415" s="86">
        <v>400996</v>
      </c>
      <c r="U415" s="86">
        <v>6322</v>
      </c>
      <c r="V415" s="86" t="s">
        <v>1094</v>
      </c>
      <c r="W415" s="86" t="s">
        <v>3939</v>
      </c>
      <c r="X415" s="86" t="s">
        <v>2588</v>
      </c>
      <c r="Y415" s="86" t="s">
        <v>332</v>
      </c>
      <c r="Z415" s="86" t="s">
        <v>6424</v>
      </c>
      <c r="AB415" s="85" t="s">
        <v>2198</v>
      </c>
      <c r="AC415" s="85" t="str">
        <f t="shared" si="36"/>
        <v>AT51</v>
      </c>
      <c r="AD415" s="85" t="str">
        <f t="shared" si="37"/>
        <v xml:space="preserve"> 205</v>
      </c>
      <c r="AE415" s="85" t="str">
        <f t="shared" si="38"/>
        <v>0 60</v>
      </c>
      <c r="AF415" s="85" t="str">
        <f t="shared" si="39"/>
        <v>77 0</v>
      </c>
      <c r="AG415" s="85" t="str">
        <f t="shared" si="40"/>
        <v xml:space="preserve">008 </v>
      </c>
      <c r="AH415" s="85" t="str">
        <f t="shared" si="41"/>
        <v xml:space="preserve">AT51  205 0 60 77 0 008 </v>
      </c>
    </row>
    <row r="416" spans="1:34" ht="15" customHeight="1" x14ac:dyDescent="0.25">
      <c r="A416" s="86">
        <v>703047</v>
      </c>
      <c r="B416" s="86" t="s">
        <v>1355</v>
      </c>
      <c r="C416" s="86" t="s">
        <v>1919</v>
      </c>
      <c r="D416" s="86" t="s">
        <v>1919</v>
      </c>
      <c r="E416" s="86">
        <v>70301</v>
      </c>
      <c r="F416" s="86">
        <v>6067</v>
      </c>
      <c r="G416" s="86" t="s">
        <v>1042</v>
      </c>
      <c r="H416" s="86" t="s">
        <v>5694</v>
      </c>
      <c r="I416" s="86" t="s">
        <v>3564</v>
      </c>
      <c r="J416" s="86" t="s">
        <v>6693</v>
      </c>
      <c r="K416" s="86" t="s">
        <v>3166</v>
      </c>
      <c r="L416" s="86" t="s">
        <v>3</v>
      </c>
      <c r="M416" s="86" t="s">
        <v>5697</v>
      </c>
      <c r="N416" s="86" t="s">
        <v>5698</v>
      </c>
      <c r="O416" s="86" t="s">
        <v>2070</v>
      </c>
      <c r="P416" s="87">
        <v>36770</v>
      </c>
      <c r="Q416" s="87">
        <v>401768</v>
      </c>
      <c r="R416" s="86" t="s">
        <v>2416</v>
      </c>
      <c r="S416" s="86" t="s">
        <v>94</v>
      </c>
      <c r="T416" s="86">
        <v>970301</v>
      </c>
      <c r="U416" s="86">
        <v>6067</v>
      </c>
      <c r="V416" s="86" t="s">
        <v>1042</v>
      </c>
      <c r="W416" s="86" t="s">
        <v>5175</v>
      </c>
      <c r="X416" s="86" t="s">
        <v>3899</v>
      </c>
      <c r="Y416" s="86" t="s">
        <v>95</v>
      </c>
      <c r="Z416" s="86" t="s">
        <v>6657</v>
      </c>
      <c r="AB416" s="85" t="s">
        <v>2070</v>
      </c>
      <c r="AC416" s="85" t="str">
        <f t="shared" si="36"/>
        <v>AT58</v>
      </c>
      <c r="AD416" s="85" t="str">
        <f t="shared" si="37"/>
        <v xml:space="preserve"> 362</v>
      </c>
      <c r="AE416" s="85" t="str">
        <f t="shared" si="38"/>
        <v>0 00</v>
      </c>
      <c r="AF416" s="85" t="str">
        <f t="shared" si="39"/>
        <v>00 0</v>
      </c>
      <c r="AG416" s="85" t="str">
        <f t="shared" si="40"/>
        <v xml:space="preserve">002 </v>
      </c>
      <c r="AH416" s="85" t="str">
        <f t="shared" si="41"/>
        <v xml:space="preserve">AT58  362 0 00 00 0 002 </v>
      </c>
    </row>
    <row r="417" spans="1:34" ht="15" customHeight="1" x14ac:dyDescent="0.25">
      <c r="A417" s="86">
        <v>703368</v>
      </c>
      <c r="B417" s="86" t="s">
        <v>1366</v>
      </c>
      <c r="C417" s="86" t="s">
        <v>1920</v>
      </c>
      <c r="D417" s="86" t="s">
        <v>1920</v>
      </c>
      <c r="E417" s="86">
        <v>70357</v>
      </c>
      <c r="F417" s="86">
        <v>6410</v>
      </c>
      <c r="G417" s="86" t="s">
        <v>1032</v>
      </c>
      <c r="H417" s="86" t="s">
        <v>5218</v>
      </c>
      <c r="I417" s="86" t="s">
        <v>2576</v>
      </c>
      <c r="J417" s="86" t="s">
        <v>6694</v>
      </c>
      <c r="K417" s="86" t="s">
        <v>3166</v>
      </c>
      <c r="L417" s="86" t="s">
        <v>3</v>
      </c>
      <c r="M417" s="86" t="s">
        <v>5219</v>
      </c>
      <c r="N417" s="86" t="s">
        <v>5220</v>
      </c>
      <c r="O417" s="86" t="s">
        <v>2109</v>
      </c>
      <c r="P417" s="87">
        <v>36770</v>
      </c>
      <c r="Q417" s="87">
        <v>401768</v>
      </c>
      <c r="R417" s="86" t="s">
        <v>2416</v>
      </c>
      <c r="S417" s="86" t="s">
        <v>239</v>
      </c>
      <c r="T417" s="86">
        <v>970357</v>
      </c>
      <c r="U417" s="86">
        <v>6410</v>
      </c>
      <c r="V417" s="86" t="s">
        <v>1032</v>
      </c>
      <c r="W417" s="86" t="s">
        <v>3601</v>
      </c>
      <c r="X417" s="86" t="s">
        <v>2509</v>
      </c>
      <c r="Y417" s="86" t="s">
        <v>240</v>
      </c>
      <c r="Z417" s="86" t="s">
        <v>6695</v>
      </c>
      <c r="AB417" s="85" t="s">
        <v>2109</v>
      </c>
      <c r="AC417" s="85" t="str">
        <f t="shared" si="36"/>
        <v>AT62</v>
      </c>
      <c r="AD417" s="85" t="str">
        <f t="shared" si="37"/>
        <v xml:space="preserve"> 363</v>
      </c>
      <c r="AE417" s="85" t="str">
        <f t="shared" si="38"/>
        <v>3 60</v>
      </c>
      <c r="AF417" s="85" t="str">
        <f t="shared" si="39"/>
        <v>00 0</v>
      </c>
      <c r="AG417" s="85" t="str">
        <f t="shared" si="40"/>
        <v xml:space="preserve">031 </v>
      </c>
      <c r="AH417" s="85" t="str">
        <f t="shared" si="41"/>
        <v xml:space="preserve">AT62  363 3 60 00 0 031 </v>
      </c>
    </row>
    <row r="418" spans="1:34" ht="15" customHeight="1" x14ac:dyDescent="0.25">
      <c r="A418" s="86">
        <v>703367</v>
      </c>
      <c r="B418" s="86" t="s">
        <v>1365</v>
      </c>
      <c r="C418" s="86" t="s">
        <v>1919</v>
      </c>
      <c r="D418" s="86" t="s">
        <v>1919</v>
      </c>
      <c r="E418" s="86">
        <v>70357</v>
      </c>
      <c r="F418" s="86">
        <v>6410</v>
      </c>
      <c r="G418" s="86" t="s">
        <v>1032</v>
      </c>
      <c r="H418" s="86" t="s">
        <v>5218</v>
      </c>
      <c r="I418" s="86" t="s">
        <v>2576</v>
      </c>
      <c r="J418" s="86" t="s">
        <v>6694</v>
      </c>
      <c r="K418" s="86" t="s">
        <v>3166</v>
      </c>
      <c r="L418" s="86" t="s">
        <v>3</v>
      </c>
      <c r="M418" s="86" t="s">
        <v>5221</v>
      </c>
      <c r="N418" s="86" t="s">
        <v>5222</v>
      </c>
      <c r="O418" s="86" t="s">
        <v>2109</v>
      </c>
      <c r="P418" s="87">
        <v>36770</v>
      </c>
      <c r="Q418" s="87">
        <v>401768</v>
      </c>
      <c r="R418" s="86" t="s">
        <v>2416</v>
      </c>
      <c r="S418" s="86" t="s">
        <v>239</v>
      </c>
      <c r="T418" s="86">
        <v>970357</v>
      </c>
      <c r="U418" s="86">
        <v>6410</v>
      </c>
      <c r="V418" s="86" t="s">
        <v>1032</v>
      </c>
      <c r="W418" s="86" t="s">
        <v>3601</v>
      </c>
      <c r="X418" s="86" t="s">
        <v>2509</v>
      </c>
      <c r="Y418" s="86" t="s">
        <v>240</v>
      </c>
      <c r="Z418" s="86" t="s">
        <v>6695</v>
      </c>
      <c r="AB418" s="85" t="s">
        <v>2109</v>
      </c>
      <c r="AC418" s="85" t="str">
        <f t="shared" si="36"/>
        <v>AT62</v>
      </c>
      <c r="AD418" s="85" t="str">
        <f t="shared" si="37"/>
        <v xml:space="preserve"> 363</v>
      </c>
      <c r="AE418" s="85" t="str">
        <f t="shared" si="38"/>
        <v>3 60</v>
      </c>
      <c r="AF418" s="85" t="str">
        <f t="shared" si="39"/>
        <v>00 0</v>
      </c>
      <c r="AG418" s="85" t="str">
        <f t="shared" si="40"/>
        <v xml:space="preserve">031 </v>
      </c>
      <c r="AH418" s="85" t="str">
        <f t="shared" si="41"/>
        <v xml:space="preserve">AT62  363 3 60 00 0 031 </v>
      </c>
    </row>
    <row r="419" spans="1:34" ht="15" customHeight="1" x14ac:dyDescent="0.25">
      <c r="A419" s="86">
        <v>702067</v>
      </c>
      <c r="B419" s="86" t="s">
        <v>1346</v>
      </c>
      <c r="C419" s="86" t="s">
        <v>1920</v>
      </c>
      <c r="D419" s="86" t="s">
        <v>1920</v>
      </c>
      <c r="E419" s="86">
        <v>70203</v>
      </c>
      <c r="F419" s="86">
        <v>6460</v>
      </c>
      <c r="G419" s="86" t="s">
        <v>1011</v>
      </c>
      <c r="H419" s="86" t="s">
        <v>2999</v>
      </c>
      <c r="I419" s="86" t="s">
        <v>5577</v>
      </c>
      <c r="J419" s="86" t="s">
        <v>6696</v>
      </c>
      <c r="K419" s="86" t="s">
        <v>2844</v>
      </c>
      <c r="L419" s="86" t="s">
        <v>3</v>
      </c>
      <c r="M419" s="86" t="s">
        <v>5578</v>
      </c>
      <c r="N419" s="86" t="s">
        <v>5579</v>
      </c>
      <c r="O419" s="86" t="s">
        <v>2037</v>
      </c>
      <c r="P419" s="87">
        <v>36770</v>
      </c>
      <c r="Q419" s="87">
        <v>401768</v>
      </c>
      <c r="R419" s="86" t="s">
        <v>2416</v>
      </c>
      <c r="S419" s="86" t="s">
        <v>37</v>
      </c>
      <c r="T419" s="86">
        <v>970203</v>
      </c>
      <c r="U419" s="86">
        <v>6460</v>
      </c>
      <c r="V419" s="86" t="s">
        <v>1011</v>
      </c>
      <c r="W419" s="86" t="s">
        <v>2947</v>
      </c>
      <c r="X419" s="86" t="s">
        <v>2609</v>
      </c>
      <c r="Y419" s="86" t="s">
        <v>819</v>
      </c>
      <c r="Z419" s="86" t="s">
        <v>6697</v>
      </c>
      <c r="AB419" s="85" t="s">
        <v>2037</v>
      </c>
      <c r="AC419" s="85" t="str">
        <f t="shared" si="36"/>
        <v>AT66</v>
      </c>
      <c r="AD419" s="85" t="str">
        <f t="shared" si="37"/>
        <v xml:space="preserve"> 205</v>
      </c>
      <c r="AE419" s="85" t="str">
        <f t="shared" si="38"/>
        <v>0 20</v>
      </c>
      <c r="AF419" s="85" t="str">
        <f t="shared" si="39"/>
        <v>00 0</v>
      </c>
      <c r="AG419" s="85" t="str">
        <f t="shared" si="40"/>
        <v xml:space="preserve">000 </v>
      </c>
      <c r="AH419" s="85" t="str">
        <f t="shared" si="41"/>
        <v xml:space="preserve">AT66  205 0 20 00 0 000 </v>
      </c>
    </row>
    <row r="420" spans="1:34" ht="15" customHeight="1" x14ac:dyDescent="0.25">
      <c r="A420" s="86">
        <v>702068</v>
      </c>
      <c r="B420" s="86" t="s">
        <v>1347</v>
      </c>
      <c r="C420" s="86" t="s">
        <v>1919</v>
      </c>
      <c r="D420" s="86" t="s">
        <v>1919</v>
      </c>
      <c r="E420" s="86">
        <v>70203</v>
      </c>
      <c r="F420" s="86">
        <v>6460</v>
      </c>
      <c r="G420" s="86" t="s">
        <v>1011</v>
      </c>
      <c r="H420" s="86" t="s">
        <v>2999</v>
      </c>
      <c r="I420" s="86" t="s">
        <v>5577</v>
      </c>
      <c r="J420" s="86" t="s">
        <v>6696</v>
      </c>
      <c r="K420" s="86" t="s">
        <v>2844</v>
      </c>
      <c r="L420" s="86" t="s">
        <v>3</v>
      </c>
      <c r="M420" s="86" t="s">
        <v>5580</v>
      </c>
      <c r="N420" s="86" t="s">
        <v>5581</v>
      </c>
      <c r="O420" s="86" t="s">
        <v>2037</v>
      </c>
      <c r="P420" s="87">
        <v>36770</v>
      </c>
      <c r="Q420" s="87">
        <v>401768</v>
      </c>
      <c r="R420" s="86" t="s">
        <v>2416</v>
      </c>
      <c r="S420" s="86" t="s">
        <v>37</v>
      </c>
      <c r="T420" s="86">
        <v>970203</v>
      </c>
      <c r="U420" s="86">
        <v>6460</v>
      </c>
      <c r="V420" s="86" t="s">
        <v>1011</v>
      </c>
      <c r="W420" s="86" t="s">
        <v>2947</v>
      </c>
      <c r="X420" s="86" t="s">
        <v>2609</v>
      </c>
      <c r="Y420" s="86" t="s">
        <v>819</v>
      </c>
      <c r="Z420" s="86" t="s">
        <v>6697</v>
      </c>
      <c r="AB420" s="85" t="s">
        <v>2037</v>
      </c>
      <c r="AC420" s="85" t="str">
        <f t="shared" si="36"/>
        <v>AT66</v>
      </c>
      <c r="AD420" s="85" t="str">
        <f t="shared" si="37"/>
        <v xml:space="preserve"> 205</v>
      </c>
      <c r="AE420" s="85" t="str">
        <f t="shared" si="38"/>
        <v>0 20</v>
      </c>
      <c r="AF420" s="85" t="str">
        <f t="shared" si="39"/>
        <v>00 0</v>
      </c>
      <c r="AG420" s="85" t="str">
        <f t="shared" si="40"/>
        <v xml:space="preserve">000 </v>
      </c>
      <c r="AH420" s="85" t="str">
        <f t="shared" si="41"/>
        <v xml:space="preserve">AT66  205 0 20 00 0 000 </v>
      </c>
    </row>
    <row r="421" spans="1:34" ht="15" customHeight="1" x14ac:dyDescent="0.25">
      <c r="A421" s="86">
        <v>709023</v>
      </c>
      <c r="B421" s="86" t="s">
        <v>1400</v>
      </c>
      <c r="C421" s="86" t="s">
        <v>1919</v>
      </c>
      <c r="D421" s="86" t="s">
        <v>1919</v>
      </c>
      <c r="E421" s="86">
        <v>70926</v>
      </c>
      <c r="F421" s="86">
        <v>6130</v>
      </c>
      <c r="G421" s="86" t="s">
        <v>1189</v>
      </c>
      <c r="H421" s="86" t="s">
        <v>4997</v>
      </c>
      <c r="I421" s="86" t="s">
        <v>4998</v>
      </c>
      <c r="J421" s="86" t="s">
        <v>6698</v>
      </c>
      <c r="K421" s="86" t="s">
        <v>4808</v>
      </c>
      <c r="L421" s="86" t="s">
        <v>3</v>
      </c>
      <c r="M421" s="86" t="s">
        <v>5001</v>
      </c>
      <c r="N421" s="86" t="s">
        <v>5000</v>
      </c>
      <c r="O421" s="86" t="s">
        <v>2335</v>
      </c>
      <c r="P421" s="87">
        <v>36770</v>
      </c>
      <c r="Q421" s="87">
        <v>401768</v>
      </c>
      <c r="R421" s="86" t="s">
        <v>2416</v>
      </c>
      <c r="S421" s="86" t="s">
        <v>716</v>
      </c>
      <c r="T421" s="86">
        <v>970926</v>
      </c>
      <c r="U421" s="86">
        <v>6130</v>
      </c>
      <c r="V421" s="86" t="s">
        <v>1189</v>
      </c>
      <c r="W421" s="86" t="s">
        <v>4960</v>
      </c>
      <c r="X421" s="86" t="s">
        <v>2499</v>
      </c>
      <c r="Y421" s="86" t="s">
        <v>717</v>
      </c>
      <c r="Z421" s="86" t="s">
        <v>6447</v>
      </c>
      <c r="AB421" s="85" t="s">
        <v>2335</v>
      </c>
      <c r="AC421" s="85" t="str">
        <f t="shared" si="36"/>
        <v>AT25</v>
      </c>
      <c r="AD421" s="85" t="str">
        <f t="shared" si="37"/>
        <v xml:space="preserve"> 205</v>
      </c>
      <c r="AE421" s="85" t="str">
        <f t="shared" si="38"/>
        <v>1 00</v>
      </c>
      <c r="AF421" s="85" t="str">
        <f t="shared" si="39"/>
        <v>00 0</v>
      </c>
      <c r="AG421" s="85" t="str">
        <f t="shared" si="40"/>
        <v xml:space="preserve">001 </v>
      </c>
      <c r="AH421" s="85" t="str">
        <f t="shared" si="41"/>
        <v xml:space="preserve">AT25  205 1 00 00 0 001 </v>
      </c>
    </row>
    <row r="422" spans="1:34" ht="15" customHeight="1" x14ac:dyDescent="0.25">
      <c r="A422" s="86">
        <v>705003</v>
      </c>
      <c r="B422" s="86" t="s">
        <v>1954</v>
      </c>
      <c r="C422" s="86" t="s">
        <v>1919</v>
      </c>
      <c r="D422" s="86" t="s">
        <v>1947</v>
      </c>
      <c r="E422" s="86">
        <v>70525</v>
      </c>
      <c r="F422" s="86">
        <v>6334</v>
      </c>
      <c r="G422" s="86" t="s">
        <v>1101</v>
      </c>
      <c r="H422" s="86" t="s">
        <v>4148</v>
      </c>
      <c r="I422" s="86" t="s">
        <v>4149</v>
      </c>
      <c r="J422" s="86" t="s">
        <v>6699</v>
      </c>
      <c r="K422" s="86" t="s">
        <v>3906</v>
      </c>
      <c r="L422" s="86" t="s">
        <v>1</v>
      </c>
      <c r="M422" s="86" t="s">
        <v>4150</v>
      </c>
      <c r="N422" s="86" t="s">
        <v>4151</v>
      </c>
      <c r="O422" s="86" t="s">
        <v>2171</v>
      </c>
      <c r="P422" s="87">
        <v>43922</v>
      </c>
      <c r="Q422" s="87">
        <v>401768</v>
      </c>
      <c r="R422" s="86" t="s">
        <v>2416</v>
      </c>
      <c r="S422" s="86" t="s">
        <v>1955</v>
      </c>
      <c r="T422" s="86">
        <v>405865</v>
      </c>
      <c r="U422" s="86">
        <v>6334</v>
      </c>
      <c r="V422" s="86" t="s">
        <v>1101</v>
      </c>
      <c r="W422" s="86" t="s">
        <v>4148</v>
      </c>
      <c r="X422" s="86" t="s">
        <v>4149</v>
      </c>
      <c r="Y422" s="86" t="s">
        <v>1956</v>
      </c>
      <c r="Z422" s="86" t="s">
        <v>6699</v>
      </c>
      <c r="AB422" s="85" t="s">
        <v>2171</v>
      </c>
      <c r="AC422" s="85" t="str">
        <f t="shared" si="36"/>
        <v>AT78</v>
      </c>
      <c r="AD422" s="85" t="str">
        <f t="shared" si="37"/>
        <v xml:space="preserve"> 363</v>
      </c>
      <c r="AE422" s="85" t="str">
        <f t="shared" si="38"/>
        <v>5 80</v>
      </c>
      <c r="AF422" s="85" t="str">
        <f t="shared" si="39"/>
        <v>00 0</v>
      </c>
      <c r="AG422" s="85" t="str">
        <f t="shared" si="40"/>
        <v xml:space="preserve">019 </v>
      </c>
      <c r="AH422" s="85" t="str">
        <f t="shared" si="41"/>
        <v xml:space="preserve">AT78  363 5 80 00 0 019 </v>
      </c>
    </row>
    <row r="423" spans="1:34" ht="15" customHeight="1" x14ac:dyDescent="0.25">
      <c r="A423" s="86">
        <v>709406</v>
      </c>
      <c r="B423" s="86" t="s">
        <v>1596</v>
      </c>
      <c r="C423" s="86" t="s">
        <v>1920</v>
      </c>
      <c r="D423" s="86" t="s">
        <v>1920</v>
      </c>
      <c r="E423" s="86">
        <v>70926</v>
      </c>
      <c r="F423" s="86">
        <v>6130</v>
      </c>
      <c r="G423" s="86" t="s">
        <v>1189</v>
      </c>
      <c r="H423" s="86" t="s">
        <v>3307</v>
      </c>
      <c r="I423" s="86" t="s">
        <v>2576</v>
      </c>
      <c r="J423" s="86" t="s">
        <v>6439</v>
      </c>
      <c r="K423" s="86" t="s">
        <v>4808</v>
      </c>
      <c r="L423" s="86" t="s">
        <v>1</v>
      </c>
      <c r="M423" s="86" t="s">
        <v>4974</v>
      </c>
      <c r="N423" s="86" t="s">
        <v>5930</v>
      </c>
      <c r="O423" s="86" t="s">
        <v>2341</v>
      </c>
      <c r="P423" s="87">
        <v>36770</v>
      </c>
      <c r="Q423" s="87">
        <v>401768</v>
      </c>
      <c r="R423" s="86" t="s">
        <v>2416</v>
      </c>
      <c r="S423" s="86" t="s">
        <v>1847</v>
      </c>
      <c r="T423" s="86">
        <v>400415</v>
      </c>
      <c r="U423" s="86">
        <v>6130</v>
      </c>
      <c r="V423" s="86" t="s">
        <v>1189</v>
      </c>
      <c r="W423" s="86" t="s">
        <v>3307</v>
      </c>
      <c r="X423" s="86" t="s">
        <v>2576</v>
      </c>
      <c r="Y423" s="86" t="s">
        <v>844</v>
      </c>
      <c r="Z423" s="86" t="s">
        <v>6439</v>
      </c>
      <c r="AB423" s="85" t="s">
        <v>2341</v>
      </c>
      <c r="AC423" s="85" t="str">
        <f t="shared" si="36"/>
        <v>AT68</v>
      </c>
      <c r="AD423" s="85" t="str">
        <f t="shared" si="37"/>
        <v xml:space="preserve"> 205</v>
      </c>
      <c r="AE423" s="85" t="str">
        <f t="shared" si="38"/>
        <v>1 00</v>
      </c>
      <c r="AF423" s="85" t="str">
        <f t="shared" si="39"/>
        <v>00 0</v>
      </c>
      <c r="AG423" s="85" t="str">
        <f t="shared" si="40"/>
        <v xml:space="preserve">001 </v>
      </c>
      <c r="AH423" s="85" t="str">
        <f t="shared" si="41"/>
        <v xml:space="preserve">AT68  205 1 00 00 0 001 </v>
      </c>
    </row>
    <row r="424" spans="1:34" ht="15" customHeight="1" x14ac:dyDescent="0.25">
      <c r="A424" s="86">
        <v>705145</v>
      </c>
      <c r="B424" s="86" t="s">
        <v>1390</v>
      </c>
      <c r="C424" s="86" t="s">
        <v>1919</v>
      </c>
      <c r="D424" s="86" t="s">
        <v>1919</v>
      </c>
      <c r="E424" s="86">
        <v>70531</v>
      </c>
      <c r="F424" s="86">
        <v>6300</v>
      </c>
      <c r="G424" s="86" t="s">
        <v>1093</v>
      </c>
      <c r="H424" s="86" t="s">
        <v>3307</v>
      </c>
      <c r="I424" s="86" t="s">
        <v>2588</v>
      </c>
      <c r="J424" s="86" t="s">
        <v>6405</v>
      </c>
      <c r="K424" s="86" t="s">
        <v>3906</v>
      </c>
      <c r="L424" s="86" t="s">
        <v>3</v>
      </c>
      <c r="M424" s="86" t="s">
        <v>4257</v>
      </c>
      <c r="N424" s="86" t="s">
        <v>7274</v>
      </c>
      <c r="O424" s="86" t="s">
        <v>2206</v>
      </c>
      <c r="P424" s="87">
        <v>36770</v>
      </c>
      <c r="Q424" s="87">
        <v>401768</v>
      </c>
      <c r="R424" s="86" t="s">
        <v>2416</v>
      </c>
      <c r="S424" s="86" t="s">
        <v>394</v>
      </c>
      <c r="T424" s="86">
        <v>970531</v>
      </c>
      <c r="U424" s="86">
        <v>6300</v>
      </c>
      <c r="V424" s="86" t="s">
        <v>1093</v>
      </c>
      <c r="W424" s="86" t="s">
        <v>3307</v>
      </c>
      <c r="X424" s="86" t="s">
        <v>2588</v>
      </c>
      <c r="Y424" s="86" t="s">
        <v>1389</v>
      </c>
      <c r="Z424" s="86" t="s">
        <v>6405</v>
      </c>
      <c r="AB424" s="85" t="s">
        <v>2206</v>
      </c>
      <c r="AC424" s="85" t="str">
        <f t="shared" si="36"/>
        <v>AT09</v>
      </c>
      <c r="AD424" s="85" t="str">
        <f t="shared" si="37"/>
        <v xml:space="preserve"> 363</v>
      </c>
      <c r="AE424" s="85" t="str">
        <f t="shared" si="38"/>
        <v>5 80</v>
      </c>
      <c r="AF424" s="85" t="str">
        <f t="shared" si="39"/>
        <v>00 0</v>
      </c>
      <c r="AG424" s="85" t="str">
        <f t="shared" si="40"/>
        <v xml:space="preserve">086 </v>
      </c>
      <c r="AH424" s="85" t="str">
        <f t="shared" si="41"/>
        <v xml:space="preserve">AT09  363 5 80 00 0 086 </v>
      </c>
    </row>
    <row r="425" spans="1:34" ht="15" customHeight="1" x14ac:dyDescent="0.25">
      <c r="A425" s="86">
        <v>705144</v>
      </c>
      <c r="B425" s="86" t="s">
        <v>1388</v>
      </c>
      <c r="C425" s="86" t="s">
        <v>1920</v>
      </c>
      <c r="D425" s="86" t="s">
        <v>1920</v>
      </c>
      <c r="E425" s="86">
        <v>70531</v>
      </c>
      <c r="F425" s="86">
        <v>6300</v>
      </c>
      <c r="G425" s="86" t="s">
        <v>1093</v>
      </c>
      <c r="H425" s="86" t="s">
        <v>4254</v>
      </c>
      <c r="I425" s="86" t="s">
        <v>2480</v>
      </c>
      <c r="J425" s="86" t="s">
        <v>6700</v>
      </c>
      <c r="K425" s="86" t="s">
        <v>3906</v>
      </c>
      <c r="L425" s="86" t="s">
        <v>3</v>
      </c>
      <c r="M425" s="86" t="s">
        <v>4255</v>
      </c>
      <c r="N425" s="86" t="s">
        <v>7275</v>
      </c>
      <c r="O425" s="86" t="s">
        <v>2206</v>
      </c>
      <c r="P425" s="87">
        <v>36770</v>
      </c>
      <c r="Q425" s="87">
        <v>401768</v>
      </c>
      <c r="R425" s="86" t="s">
        <v>2416</v>
      </c>
      <c r="S425" s="86" t="s">
        <v>394</v>
      </c>
      <c r="T425" s="86">
        <v>970531</v>
      </c>
      <c r="U425" s="86">
        <v>6300</v>
      </c>
      <c r="V425" s="86" t="s">
        <v>1093</v>
      </c>
      <c r="W425" s="86" t="s">
        <v>3307</v>
      </c>
      <c r="X425" s="86" t="s">
        <v>2588</v>
      </c>
      <c r="Y425" s="86" t="s">
        <v>1389</v>
      </c>
      <c r="Z425" s="86" t="s">
        <v>6405</v>
      </c>
      <c r="AB425" s="85" t="s">
        <v>2206</v>
      </c>
      <c r="AC425" s="85" t="str">
        <f t="shared" si="36"/>
        <v>AT09</v>
      </c>
      <c r="AD425" s="85" t="str">
        <f t="shared" si="37"/>
        <v xml:space="preserve"> 363</v>
      </c>
      <c r="AE425" s="85" t="str">
        <f t="shared" si="38"/>
        <v>5 80</v>
      </c>
      <c r="AF425" s="85" t="str">
        <f t="shared" si="39"/>
        <v>00 0</v>
      </c>
      <c r="AG425" s="85" t="str">
        <f t="shared" si="40"/>
        <v xml:space="preserve">086 </v>
      </c>
      <c r="AH425" s="85" t="str">
        <f t="shared" si="41"/>
        <v xml:space="preserve">AT09  363 5 80 00 0 086 </v>
      </c>
    </row>
    <row r="426" spans="1:34" ht="15" customHeight="1" x14ac:dyDescent="0.25">
      <c r="A426" s="86">
        <v>701079</v>
      </c>
      <c r="B426" s="86" t="s">
        <v>2654</v>
      </c>
      <c r="C426" s="86" t="s">
        <v>1919</v>
      </c>
      <c r="D426" s="86" t="s">
        <v>1919</v>
      </c>
      <c r="E426" s="86">
        <v>70101</v>
      </c>
      <c r="F426" s="86">
        <v>6020</v>
      </c>
      <c r="G426" s="86" t="s">
        <v>1009</v>
      </c>
      <c r="H426" s="86" t="s">
        <v>2655</v>
      </c>
      <c r="I426" s="86" t="s">
        <v>2470</v>
      </c>
      <c r="J426" s="86" t="s">
        <v>6701</v>
      </c>
      <c r="K426" s="86" t="s">
        <v>2412</v>
      </c>
      <c r="L426" s="86" t="s">
        <v>1</v>
      </c>
      <c r="M426" s="86" t="s">
        <v>2656</v>
      </c>
      <c r="N426" s="86" t="s">
        <v>2657</v>
      </c>
      <c r="O426" s="86" t="s">
        <v>1990</v>
      </c>
      <c r="P426" s="87">
        <v>36770</v>
      </c>
      <c r="Q426" s="87">
        <v>401768</v>
      </c>
      <c r="R426" s="86" t="s">
        <v>2416</v>
      </c>
      <c r="S426" s="86" t="s">
        <v>19</v>
      </c>
      <c r="T426" s="86">
        <v>900244</v>
      </c>
      <c r="U426" s="86">
        <v>6020</v>
      </c>
      <c r="V426" s="86" t="s">
        <v>1009</v>
      </c>
      <c r="W426" s="86" t="s">
        <v>2417</v>
      </c>
      <c r="X426" s="86" t="s">
        <v>2425</v>
      </c>
      <c r="Y426" s="86" t="s">
        <v>1603</v>
      </c>
      <c r="Z426" s="86" t="s">
        <v>6225</v>
      </c>
      <c r="AB426" s="85" t="s">
        <v>1990</v>
      </c>
      <c r="AC426" s="85" t="str">
        <f t="shared" si="36"/>
        <v>AT18</v>
      </c>
      <c r="AD426" s="85" t="str">
        <f t="shared" si="37"/>
        <v xml:space="preserve"> 423</v>
      </c>
      <c r="AE426" s="85" t="str">
        <f t="shared" si="38"/>
        <v>9 00</v>
      </c>
      <c r="AF426" s="85" t="str">
        <f t="shared" si="39"/>
        <v>09 0</v>
      </c>
      <c r="AG426" s="85" t="str">
        <f t="shared" si="40"/>
        <v xml:space="preserve">008 </v>
      </c>
      <c r="AH426" s="85" t="str">
        <f t="shared" si="41"/>
        <v xml:space="preserve">AT18  423 9 00 09 0 008 </v>
      </c>
    </row>
    <row r="427" spans="1:34" ht="15" customHeight="1" x14ac:dyDescent="0.25">
      <c r="A427" s="86">
        <v>703043</v>
      </c>
      <c r="B427" s="86" t="s">
        <v>1354</v>
      </c>
      <c r="C427" s="86" t="s">
        <v>1922</v>
      </c>
      <c r="D427" s="86" t="s">
        <v>1922</v>
      </c>
      <c r="E427" s="86">
        <v>70332</v>
      </c>
      <c r="F427" s="86">
        <v>6161</v>
      </c>
      <c r="G427" s="86" t="s">
        <v>1062</v>
      </c>
      <c r="H427" s="86" t="s">
        <v>3307</v>
      </c>
      <c r="I427" s="86" t="s">
        <v>2580</v>
      </c>
      <c r="J427" s="86" t="s">
        <v>6349</v>
      </c>
      <c r="K427" s="86" t="s">
        <v>3166</v>
      </c>
      <c r="L427" s="86" t="s">
        <v>3</v>
      </c>
      <c r="M427" s="86" t="s">
        <v>3350</v>
      </c>
      <c r="N427" s="86" t="s">
        <v>3351</v>
      </c>
      <c r="O427" s="86" t="s">
        <v>2064</v>
      </c>
      <c r="P427" s="87">
        <v>36770</v>
      </c>
      <c r="Q427" s="87">
        <v>401768</v>
      </c>
      <c r="R427" s="86" t="s">
        <v>2416</v>
      </c>
      <c r="S427" s="86" t="s">
        <v>216</v>
      </c>
      <c r="T427" s="86">
        <v>970332</v>
      </c>
      <c r="U427" s="86">
        <v>6161</v>
      </c>
      <c r="V427" s="86" t="s">
        <v>1062</v>
      </c>
      <c r="W427" s="86" t="s">
        <v>3173</v>
      </c>
      <c r="X427" s="86" t="s">
        <v>2576</v>
      </c>
      <c r="Y427" s="86" t="s">
        <v>217</v>
      </c>
      <c r="Z427" s="86" t="s">
        <v>6350</v>
      </c>
      <c r="AB427" s="85" t="s">
        <v>2064</v>
      </c>
      <c r="AC427" s="85" t="str">
        <f t="shared" si="36"/>
        <v>AT71</v>
      </c>
      <c r="AD427" s="85" t="str">
        <f t="shared" si="37"/>
        <v xml:space="preserve"> 362</v>
      </c>
      <c r="AE427" s="85" t="str">
        <f t="shared" si="38"/>
        <v>8 10</v>
      </c>
      <c r="AF427" s="85" t="str">
        <f t="shared" si="39"/>
        <v>00 0</v>
      </c>
      <c r="AG427" s="85" t="str">
        <f t="shared" si="40"/>
        <v xml:space="preserve">012 </v>
      </c>
      <c r="AH427" s="85" t="str">
        <f t="shared" si="41"/>
        <v xml:space="preserve">AT71  362 8 10 00 0 012 </v>
      </c>
    </row>
    <row r="428" spans="1:34" ht="15" customHeight="1" x14ac:dyDescent="0.25">
      <c r="A428" s="86">
        <v>703109</v>
      </c>
      <c r="B428" s="86" t="s">
        <v>1361</v>
      </c>
      <c r="C428" s="86" t="s">
        <v>1920</v>
      </c>
      <c r="D428" s="86" t="s">
        <v>1944</v>
      </c>
      <c r="E428" s="86">
        <v>70312</v>
      </c>
      <c r="F428" s="86">
        <v>6091</v>
      </c>
      <c r="G428" s="86" t="s">
        <v>1053</v>
      </c>
      <c r="H428" s="86" t="s">
        <v>5616</v>
      </c>
      <c r="I428" s="86" t="s">
        <v>4110</v>
      </c>
      <c r="J428" s="86" t="s">
        <v>6702</v>
      </c>
      <c r="K428" s="86" t="s">
        <v>3166</v>
      </c>
      <c r="L428" s="86" t="s">
        <v>3</v>
      </c>
      <c r="M428" s="86" t="s">
        <v>5617</v>
      </c>
      <c r="N428" s="86" t="s">
        <v>5618</v>
      </c>
      <c r="O428" s="86" t="s">
        <v>5893</v>
      </c>
      <c r="P428" s="87">
        <v>36770</v>
      </c>
      <c r="Q428" s="87">
        <v>401768</v>
      </c>
      <c r="R428" s="86" t="s">
        <v>2416</v>
      </c>
      <c r="S428" s="86" t="s">
        <v>117</v>
      </c>
      <c r="T428" s="86">
        <v>970312</v>
      </c>
      <c r="U428" s="86">
        <v>6091</v>
      </c>
      <c r="V428" s="86" t="s">
        <v>1053</v>
      </c>
      <c r="W428" s="86" t="s">
        <v>3223</v>
      </c>
      <c r="X428" s="86" t="s">
        <v>2470</v>
      </c>
      <c r="Y428" s="86" t="s">
        <v>977</v>
      </c>
      <c r="Z428" s="86" t="s">
        <v>6309</v>
      </c>
      <c r="AB428" s="85" t="s">
        <v>5893</v>
      </c>
      <c r="AC428" s="85" t="str">
        <f t="shared" si="36"/>
        <v>AT37</v>
      </c>
      <c r="AD428" s="85" t="str">
        <f t="shared" si="37"/>
        <v xml:space="preserve"> 363</v>
      </c>
      <c r="AE428" s="85" t="str">
        <f t="shared" si="38"/>
        <v>3 60</v>
      </c>
      <c r="AF428" s="85" t="str">
        <f t="shared" si="39"/>
        <v>00 0</v>
      </c>
      <c r="AG428" s="85" t="str">
        <f t="shared" si="40"/>
        <v xml:space="preserve">232 </v>
      </c>
      <c r="AH428" s="85" t="str">
        <f t="shared" si="41"/>
        <v xml:space="preserve">AT37  363 3 60 00 0 232 </v>
      </c>
    </row>
    <row r="429" spans="1:34" ht="15" customHeight="1" x14ac:dyDescent="0.25">
      <c r="A429" s="86">
        <v>706338</v>
      </c>
      <c r="B429" s="86" t="s">
        <v>1598</v>
      </c>
      <c r="C429" s="86" t="s">
        <v>1919</v>
      </c>
      <c r="D429" s="86" t="s">
        <v>1919</v>
      </c>
      <c r="E429" s="86">
        <v>70610</v>
      </c>
      <c r="F429" s="86">
        <v>6527</v>
      </c>
      <c r="G429" s="86" t="s">
        <v>1125</v>
      </c>
      <c r="H429" s="86" t="s">
        <v>4329</v>
      </c>
      <c r="I429" s="86" t="s">
        <v>3084</v>
      </c>
      <c r="J429" s="86" t="s">
        <v>6703</v>
      </c>
      <c r="K429" s="86" t="s">
        <v>4183</v>
      </c>
      <c r="L429" s="86" t="s">
        <v>3</v>
      </c>
      <c r="M429" s="86" t="s">
        <v>4333</v>
      </c>
      <c r="N429" s="86" t="s">
        <v>4334</v>
      </c>
      <c r="O429" s="86" t="s">
        <v>2253</v>
      </c>
      <c r="P429" s="87">
        <v>36770</v>
      </c>
      <c r="Q429" s="87">
        <v>401768</v>
      </c>
      <c r="R429" s="86" t="s">
        <v>2416</v>
      </c>
      <c r="S429" s="86" t="s">
        <v>441</v>
      </c>
      <c r="T429" s="86">
        <v>970610</v>
      </c>
      <c r="U429" s="86">
        <v>6527</v>
      </c>
      <c r="V429" s="86" t="s">
        <v>1125</v>
      </c>
      <c r="W429" s="86" t="s">
        <v>4329</v>
      </c>
      <c r="X429" s="86" t="s">
        <v>3084</v>
      </c>
      <c r="Y429" s="86" t="s">
        <v>442</v>
      </c>
      <c r="Z429" s="86" t="s">
        <v>6703</v>
      </c>
      <c r="AB429" s="85" t="s">
        <v>2253</v>
      </c>
      <c r="AC429" s="85" t="str">
        <f t="shared" si="36"/>
        <v>AT54</v>
      </c>
      <c r="AD429" s="85" t="str">
        <f t="shared" si="37"/>
        <v xml:space="preserve"> 570</v>
      </c>
      <c r="AE429" s="85" t="str">
        <f t="shared" si="38"/>
        <v>0 03</v>
      </c>
      <c r="AF429" s="85" t="str">
        <f t="shared" si="39"/>
        <v>00 5</v>
      </c>
      <c r="AG429" s="85" t="str">
        <f t="shared" si="40"/>
        <v xml:space="preserve">338 </v>
      </c>
      <c r="AH429" s="85" t="str">
        <f t="shared" si="41"/>
        <v xml:space="preserve">AT54  570 0 03 00 5 338 </v>
      </c>
    </row>
    <row r="430" spans="1:34" ht="15" customHeight="1" x14ac:dyDescent="0.25">
      <c r="A430" s="86">
        <v>705068</v>
      </c>
      <c r="B430" s="86" t="s">
        <v>1386</v>
      </c>
      <c r="C430" s="86" t="s">
        <v>1920</v>
      </c>
      <c r="D430" s="86" t="s">
        <v>1944</v>
      </c>
      <c r="E430" s="86">
        <v>70517</v>
      </c>
      <c r="F430" s="86">
        <v>6232</v>
      </c>
      <c r="G430" s="86" t="s">
        <v>1099</v>
      </c>
      <c r="H430" s="86" t="s">
        <v>4102</v>
      </c>
      <c r="I430" s="86" t="s">
        <v>4103</v>
      </c>
      <c r="J430" s="86" t="s">
        <v>6704</v>
      </c>
      <c r="K430" s="86" t="s">
        <v>3906</v>
      </c>
      <c r="L430" s="86" t="s">
        <v>3</v>
      </c>
      <c r="M430" s="86" t="s">
        <v>4104</v>
      </c>
      <c r="N430" s="86" t="s">
        <v>4105</v>
      </c>
      <c r="O430" s="86" t="s">
        <v>5921</v>
      </c>
      <c r="P430" s="87">
        <v>36770</v>
      </c>
      <c r="Q430" s="87">
        <v>401768</v>
      </c>
      <c r="R430" s="86" t="s">
        <v>2416</v>
      </c>
      <c r="S430" s="86" t="s">
        <v>389</v>
      </c>
      <c r="T430" s="86">
        <v>970517</v>
      </c>
      <c r="U430" s="86">
        <v>6232</v>
      </c>
      <c r="V430" s="86" t="s">
        <v>1099</v>
      </c>
      <c r="W430" s="86" t="s">
        <v>3140</v>
      </c>
      <c r="X430" s="86" t="s">
        <v>4040</v>
      </c>
      <c r="Y430" s="86" t="s">
        <v>390</v>
      </c>
      <c r="Z430" s="86" t="s">
        <v>6409</v>
      </c>
      <c r="AB430" s="85" t="s">
        <v>5921</v>
      </c>
      <c r="AC430" s="85" t="str">
        <f t="shared" si="36"/>
        <v>AT34</v>
      </c>
      <c r="AD430" s="85" t="str">
        <f t="shared" si="37"/>
        <v xml:space="preserve"> 362</v>
      </c>
      <c r="AE430" s="85" t="str">
        <f t="shared" si="38"/>
        <v>6 70</v>
      </c>
      <c r="AF430" s="85" t="str">
        <f t="shared" si="39"/>
        <v>00 0</v>
      </c>
      <c r="AG430" s="85" t="str">
        <f t="shared" si="40"/>
        <v xml:space="preserve">102 </v>
      </c>
      <c r="AH430" s="85" t="str">
        <f t="shared" si="41"/>
        <v xml:space="preserve">AT34  362 6 70 00 0 102 </v>
      </c>
    </row>
    <row r="431" spans="1:34" ht="15" customHeight="1" x14ac:dyDescent="0.25">
      <c r="A431" s="86">
        <v>706115</v>
      </c>
      <c r="B431" s="86" t="s">
        <v>1394</v>
      </c>
      <c r="C431" s="86" t="s">
        <v>1919</v>
      </c>
      <c r="D431" s="86" t="s">
        <v>1919</v>
      </c>
      <c r="E431" s="86">
        <v>70630</v>
      </c>
      <c r="F431" s="86">
        <v>6511</v>
      </c>
      <c r="G431" s="86" t="s">
        <v>1109</v>
      </c>
      <c r="H431" s="86" t="s">
        <v>3088</v>
      </c>
      <c r="I431" s="86" t="s">
        <v>4463</v>
      </c>
      <c r="J431" s="86" t="s">
        <v>6458</v>
      </c>
      <c r="K431" s="86" t="s">
        <v>4183</v>
      </c>
      <c r="L431" s="86" t="s">
        <v>3</v>
      </c>
      <c r="M431" s="86" t="s">
        <v>4470</v>
      </c>
      <c r="N431" s="86"/>
      <c r="O431" s="86" t="s">
        <v>5936</v>
      </c>
      <c r="P431" s="87">
        <v>36770</v>
      </c>
      <c r="Q431" s="87">
        <v>401768</v>
      </c>
      <c r="R431" s="86" t="s">
        <v>2416</v>
      </c>
      <c r="S431" s="86" t="s">
        <v>1963</v>
      </c>
      <c r="T431" s="86">
        <v>970630</v>
      </c>
      <c r="U431" s="86">
        <v>6511</v>
      </c>
      <c r="V431" s="86" t="s">
        <v>1109</v>
      </c>
      <c r="W431" s="86" t="s">
        <v>3088</v>
      </c>
      <c r="X431" s="86" t="s">
        <v>4467</v>
      </c>
      <c r="Y431" s="86" t="s">
        <v>511</v>
      </c>
      <c r="Z431" s="86" t="s">
        <v>6568</v>
      </c>
      <c r="AB431" s="85" t="s">
        <v>5936</v>
      </c>
      <c r="AC431" s="85" t="str">
        <f t="shared" si="36"/>
        <v>AT63</v>
      </c>
      <c r="AD431" s="85" t="str">
        <f t="shared" si="37"/>
        <v xml:space="preserve"> 369</v>
      </c>
      <c r="AE431" s="85" t="str">
        <f t="shared" si="38"/>
        <v>9 00</v>
      </c>
      <c r="AF431" s="85" t="str">
        <f t="shared" si="39"/>
        <v>00 0</v>
      </c>
      <c r="AG431" s="85" t="str">
        <f t="shared" si="40"/>
        <v xml:space="preserve">552 </v>
      </c>
      <c r="AH431" s="85" t="str">
        <f t="shared" si="41"/>
        <v xml:space="preserve">AT63  369 9 00 00 0 552 </v>
      </c>
    </row>
    <row r="432" spans="1:34" ht="15" customHeight="1" x14ac:dyDescent="0.25">
      <c r="A432" s="86">
        <v>706117</v>
      </c>
      <c r="B432" s="86" t="s">
        <v>1395</v>
      </c>
      <c r="C432" s="86" t="s">
        <v>1920</v>
      </c>
      <c r="D432" s="86" t="s">
        <v>1920</v>
      </c>
      <c r="E432" s="86">
        <v>70630</v>
      </c>
      <c r="F432" s="86">
        <v>6511</v>
      </c>
      <c r="G432" s="86" t="s">
        <v>1109</v>
      </c>
      <c r="H432" s="86" t="s">
        <v>3088</v>
      </c>
      <c r="I432" s="86" t="s">
        <v>4463</v>
      </c>
      <c r="J432" s="86" t="s">
        <v>6458</v>
      </c>
      <c r="K432" s="86" t="s">
        <v>4183</v>
      </c>
      <c r="L432" s="86" t="s">
        <v>3</v>
      </c>
      <c r="M432" s="86" t="s">
        <v>4468</v>
      </c>
      <c r="N432" s="86"/>
      <c r="O432" s="86" t="s">
        <v>5936</v>
      </c>
      <c r="P432" s="87">
        <v>36770</v>
      </c>
      <c r="Q432" s="87">
        <v>401768</v>
      </c>
      <c r="R432" s="86" t="s">
        <v>2416</v>
      </c>
      <c r="S432" s="86" t="s">
        <v>1963</v>
      </c>
      <c r="T432" s="86">
        <v>970630</v>
      </c>
      <c r="U432" s="86">
        <v>6511</v>
      </c>
      <c r="V432" s="86" t="s">
        <v>1109</v>
      </c>
      <c r="W432" s="86" t="s">
        <v>3088</v>
      </c>
      <c r="X432" s="86" t="s">
        <v>4467</v>
      </c>
      <c r="Y432" s="86" t="s">
        <v>511</v>
      </c>
      <c r="Z432" s="86" t="s">
        <v>6568</v>
      </c>
      <c r="AB432" s="85" t="s">
        <v>5936</v>
      </c>
      <c r="AC432" s="85" t="str">
        <f t="shared" si="36"/>
        <v>AT63</v>
      </c>
      <c r="AD432" s="85" t="str">
        <f t="shared" si="37"/>
        <v xml:space="preserve"> 369</v>
      </c>
      <c r="AE432" s="85" t="str">
        <f t="shared" si="38"/>
        <v>9 00</v>
      </c>
      <c r="AF432" s="85" t="str">
        <f t="shared" si="39"/>
        <v>00 0</v>
      </c>
      <c r="AG432" s="85" t="str">
        <f t="shared" si="40"/>
        <v xml:space="preserve">552 </v>
      </c>
      <c r="AH432" s="85" t="str">
        <f t="shared" si="41"/>
        <v xml:space="preserve">AT63  369 9 00 00 0 552 </v>
      </c>
    </row>
    <row r="433" spans="1:34" ht="15" customHeight="1" x14ac:dyDescent="0.25">
      <c r="A433" s="86">
        <v>701017</v>
      </c>
      <c r="B433" s="86" t="s">
        <v>1564</v>
      </c>
      <c r="C433" s="86" t="s">
        <v>1922</v>
      </c>
      <c r="D433" s="86" t="s">
        <v>1922</v>
      </c>
      <c r="E433" s="86">
        <v>70101</v>
      </c>
      <c r="F433" s="86">
        <v>6020</v>
      </c>
      <c r="G433" s="86" t="s">
        <v>1009</v>
      </c>
      <c r="H433" s="86" t="s">
        <v>2795</v>
      </c>
      <c r="I433" s="86" t="s">
        <v>2796</v>
      </c>
      <c r="J433" s="86" t="s">
        <v>6705</v>
      </c>
      <c r="K433" s="86" t="s">
        <v>2412</v>
      </c>
      <c r="L433" s="86" t="s">
        <v>1</v>
      </c>
      <c r="M433" s="86" t="s">
        <v>2797</v>
      </c>
      <c r="N433" s="86" t="s">
        <v>2798</v>
      </c>
      <c r="O433" s="86" t="s">
        <v>1976</v>
      </c>
      <c r="P433" s="87">
        <v>36770</v>
      </c>
      <c r="Q433" s="87">
        <v>401768</v>
      </c>
      <c r="R433" s="86" t="s">
        <v>2416</v>
      </c>
      <c r="S433" s="86" t="s">
        <v>5870</v>
      </c>
      <c r="T433" s="86">
        <v>400394</v>
      </c>
      <c r="U433" s="86">
        <v>6020</v>
      </c>
      <c r="V433" s="86" t="s">
        <v>1009</v>
      </c>
      <c r="W433" s="86" t="s">
        <v>2955</v>
      </c>
      <c r="X433" s="86" t="s">
        <v>2425</v>
      </c>
      <c r="Y433" s="86" t="s">
        <v>1855</v>
      </c>
      <c r="Z433" s="86" t="s">
        <v>6216</v>
      </c>
      <c r="AB433" s="85" t="s">
        <v>1976</v>
      </c>
      <c r="AC433" s="85" t="str">
        <f t="shared" si="36"/>
        <v>AT42</v>
      </c>
      <c r="AD433" s="85" t="str">
        <f t="shared" si="37"/>
        <v xml:space="preserve"> 205</v>
      </c>
      <c r="AE433" s="85" t="str">
        <f t="shared" si="38"/>
        <v>0 30</v>
      </c>
      <c r="AF433" s="85" t="str">
        <f t="shared" si="39"/>
        <v>00 0</v>
      </c>
      <c r="AG433" s="85" t="str">
        <f t="shared" si="40"/>
        <v xml:space="preserve">004 </v>
      </c>
      <c r="AH433" s="85" t="str">
        <f t="shared" si="41"/>
        <v xml:space="preserve">AT42  205 0 30 00 0 004 </v>
      </c>
    </row>
    <row r="434" spans="1:34" ht="15" customHeight="1" x14ac:dyDescent="0.25">
      <c r="A434" s="86">
        <v>703157</v>
      </c>
      <c r="B434" s="86" t="s">
        <v>1565</v>
      </c>
      <c r="C434" s="86" t="s">
        <v>1919</v>
      </c>
      <c r="D434" s="86" t="s">
        <v>1919</v>
      </c>
      <c r="E434" s="86">
        <v>70328</v>
      </c>
      <c r="F434" s="86">
        <v>6142</v>
      </c>
      <c r="G434" s="86" t="s">
        <v>1055</v>
      </c>
      <c r="H434" s="86" t="s">
        <v>3157</v>
      </c>
      <c r="I434" s="86" t="s">
        <v>2499</v>
      </c>
      <c r="J434" s="86" t="s">
        <v>6706</v>
      </c>
      <c r="K434" s="86" t="s">
        <v>3166</v>
      </c>
      <c r="L434" s="86" t="s">
        <v>3</v>
      </c>
      <c r="M434" s="86" t="s">
        <v>3343</v>
      </c>
      <c r="N434" s="86" t="s">
        <v>3344</v>
      </c>
      <c r="O434" s="86" t="s">
        <v>2095</v>
      </c>
      <c r="P434" s="87">
        <v>36770</v>
      </c>
      <c r="Q434" s="87">
        <v>401768</v>
      </c>
      <c r="R434" s="86" t="s">
        <v>2416</v>
      </c>
      <c r="S434" s="86" t="s">
        <v>141</v>
      </c>
      <c r="T434" s="86">
        <v>970328</v>
      </c>
      <c r="U434" s="86">
        <v>6142</v>
      </c>
      <c r="V434" s="86" t="s">
        <v>1055</v>
      </c>
      <c r="W434" s="86" t="s">
        <v>2849</v>
      </c>
      <c r="X434" s="86" t="s">
        <v>2588</v>
      </c>
      <c r="Y434" s="86" t="s">
        <v>1566</v>
      </c>
      <c r="Z434" s="86" t="s">
        <v>6707</v>
      </c>
      <c r="AB434" s="85" t="s">
        <v>2095</v>
      </c>
      <c r="AC434" s="85" t="str">
        <f t="shared" ref="AC434:AC496" si="42">LEFT(AB434,4)</f>
        <v>AT70</v>
      </c>
      <c r="AD434" s="85" t="str">
        <f t="shared" ref="AD434:AD496" si="43">MID(AB434,5,4)</f>
        <v xml:space="preserve"> 362</v>
      </c>
      <c r="AE434" s="85" t="str">
        <f t="shared" ref="AE434:AE496" si="44">MID(AB434,9,4)</f>
        <v>8 50</v>
      </c>
      <c r="AF434" s="85" t="str">
        <f t="shared" ref="AF434:AF496" si="45">MID(AB434,13,4)</f>
        <v>00 0</v>
      </c>
      <c r="AG434" s="85" t="str">
        <f t="shared" ref="AG434:AG496" si="46">MID(AB434,17,4)</f>
        <v xml:space="preserve">102 </v>
      </c>
      <c r="AH434" s="85" t="str">
        <f t="shared" ref="AH434:AH496" si="47">AC434&amp;" "&amp;AD434&amp;" "&amp;AE434&amp;" "&amp;AF434&amp;" "&amp;AG434</f>
        <v xml:space="preserve">AT70  362 8 50 00 0 102 </v>
      </c>
    </row>
    <row r="435" spans="1:34" ht="15" customHeight="1" x14ac:dyDescent="0.25">
      <c r="A435" s="86">
        <v>703158</v>
      </c>
      <c r="B435" s="86" t="s">
        <v>1567</v>
      </c>
      <c r="C435" s="86" t="s">
        <v>1922</v>
      </c>
      <c r="D435" s="86" t="s">
        <v>1922</v>
      </c>
      <c r="E435" s="86">
        <v>70328</v>
      </c>
      <c r="F435" s="86">
        <v>6142</v>
      </c>
      <c r="G435" s="86" t="s">
        <v>1055</v>
      </c>
      <c r="H435" s="86" t="s">
        <v>2849</v>
      </c>
      <c r="I435" s="86" t="s">
        <v>3179</v>
      </c>
      <c r="J435" s="86" t="s">
        <v>6708</v>
      </c>
      <c r="K435" s="86" t="s">
        <v>3166</v>
      </c>
      <c r="L435" s="86" t="s">
        <v>3</v>
      </c>
      <c r="M435" s="86" t="s">
        <v>5565</v>
      </c>
      <c r="N435" s="86" t="s">
        <v>5566</v>
      </c>
      <c r="O435" s="86" t="s">
        <v>2095</v>
      </c>
      <c r="P435" s="87">
        <v>36770</v>
      </c>
      <c r="Q435" s="87">
        <v>401768</v>
      </c>
      <c r="R435" s="86" t="s">
        <v>2416</v>
      </c>
      <c r="S435" s="86" t="s">
        <v>141</v>
      </c>
      <c r="T435" s="86">
        <v>970328</v>
      </c>
      <c r="U435" s="86">
        <v>6142</v>
      </c>
      <c r="V435" s="86" t="s">
        <v>1055</v>
      </c>
      <c r="W435" s="86" t="s">
        <v>2849</v>
      </c>
      <c r="X435" s="86" t="s">
        <v>2588</v>
      </c>
      <c r="Y435" s="86" t="s">
        <v>1566</v>
      </c>
      <c r="Z435" s="86" t="s">
        <v>6707</v>
      </c>
      <c r="AB435" s="85" t="s">
        <v>2095</v>
      </c>
      <c r="AC435" s="85" t="str">
        <f t="shared" si="42"/>
        <v>AT70</v>
      </c>
      <c r="AD435" s="85" t="str">
        <f t="shared" si="43"/>
        <v xml:space="preserve"> 362</v>
      </c>
      <c r="AE435" s="85" t="str">
        <f t="shared" si="44"/>
        <v>8 50</v>
      </c>
      <c r="AF435" s="85" t="str">
        <f t="shared" si="45"/>
        <v>00 0</v>
      </c>
      <c r="AG435" s="85" t="str">
        <f t="shared" si="46"/>
        <v xml:space="preserve">102 </v>
      </c>
      <c r="AH435" s="85" t="str">
        <f t="shared" si="47"/>
        <v xml:space="preserve">AT70  362 8 50 00 0 102 </v>
      </c>
    </row>
    <row r="436" spans="1:34" ht="15" customHeight="1" x14ac:dyDescent="0.25">
      <c r="A436" s="86">
        <v>709537</v>
      </c>
      <c r="B436" s="86" t="s">
        <v>1429</v>
      </c>
      <c r="C436" s="86" t="s">
        <v>1919</v>
      </c>
      <c r="D436" s="86" t="s">
        <v>1919</v>
      </c>
      <c r="E436" s="86">
        <v>70926</v>
      </c>
      <c r="F436" s="86">
        <v>6130</v>
      </c>
      <c r="G436" s="86" t="s">
        <v>1189</v>
      </c>
      <c r="H436" s="86" t="s">
        <v>5007</v>
      </c>
      <c r="I436" s="86" t="s">
        <v>2470</v>
      </c>
      <c r="J436" s="86" t="s">
        <v>6709</v>
      </c>
      <c r="K436" s="86" t="s">
        <v>4808</v>
      </c>
      <c r="L436" s="86" t="s">
        <v>3</v>
      </c>
      <c r="M436" s="86" t="s">
        <v>5010</v>
      </c>
      <c r="N436" s="86" t="s">
        <v>5011</v>
      </c>
      <c r="O436" s="86" t="s">
        <v>2335</v>
      </c>
      <c r="P436" s="87">
        <v>36770</v>
      </c>
      <c r="Q436" s="87">
        <v>401768</v>
      </c>
      <c r="R436" s="86" t="s">
        <v>2416</v>
      </c>
      <c r="S436" s="86" t="s">
        <v>716</v>
      </c>
      <c r="T436" s="86">
        <v>970926</v>
      </c>
      <c r="U436" s="86">
        <v>6130</v>
      </c>
      <c r="V436" s="86" t="s">
        <v>1189</v>
      </c>
      <c r="W436" s="86" t="s">
        <v>4960</v>
      </c>
      <c r="X436" s="86" t="s">
        <v>2499</v>
      </c>
      <c r="Y436" s="86" t="s">
        <v>717</v>
      </c>
      <c r="Z436" s="86" t="s">
        <v>6447</v>
      </c>
      <c r="AB436" s="85" t="s">
        <v>2335</v>
      </c>
      <c r="AC436" s="85" t="str">
        <f t="shared" si="42"/>
        <v>AT25</v>
      </c>
      <c r="AD436" s="85" t="str">
        <f t="shared" si="43"/>
        <v xml:space="preserve"> 205</v>
      </c>
      <c r="AE436" s="85" t="str">
        <f t="shared" si="44"/>
        <v>1 00</v>
      </c>
      <c r="AF436" s="85" t="str">
        <f t="shared" si="45"/>
        <v>00 0</v>
      </c>
      <c r="AG436" s="85" t="str">
        <f t="shared" si="46"/>
        <v xml:space="preserve">001 </v>
      </c>
      <c r="AH436" s="85" t="str">
        <f t="shared" si="47"/>
        <v xml:space="preserve">AT25  205 1 00 00 0 001 </v>
      </c>
    </row>
    <row r="437" spans="1:34" ht="15" customHeight="1" x14ac:dyDescent="0.25">
      <c r="A437" s="86">
        <v>703287</v>
      </c>
      <c r="B437" s="86" t="s">
        <v>1428</v>
      </c>
      <c r="C437" s="86" t="s">
        <v>1919</v>
      </c>
      <c r="D437" s="86" t="s">
        <v>1919</v>
      </c>
      <c r="E437" s="86">
        <v>70306</v>
      </c>
      <c r="F437" s="86">
        <v>6092</v>
      </c>
      <c r="G437" s="86" t="s">
        <v>1060</v>
      </c>
      <c r="H437" s="86" t="s">
        <v>5988</v>
      </c>
      <c r="I437" s="86" t="s">
        <v>2480</v>
      </c>
      <c r="J437" s="86" t="s">
        <v>6710</v>
      </c>
      <c r="K437" s="86" t="s">
        <v>3166</v>
      </c>
      <c r="L437" s="86" t="s">
        <v>3</v>
      </c>
      <c r="M437" s="86" t="s">
        <v>3215</v>
      </c>
      <c r="N437" s="86" t="s">
        <v>7276</v>
      </c>
      <c r="O437" s="86" t="s">
        <v>5989</v>
      </c>
      <c r="P437" s="87">
        <v>36770</v>
      </c>
      <c r="Q437" s="87">
        <v>401768</v>
      </c>
      <c r="R437" s="86" t="s">
        <v>2416</v>
      </c>
      <c r="S437" s="86" t="s">
        <v>119</v>
      </c>
      <c r="T437" s="86">
        <v>970306</v>
      </c>
      <c r="U437" s="86">
        <v>6092</v>
      </c>
      <c r="V437" s="86" t="s">
        <v>1060</v>
      </c>
      <c r="W437" s="86" t="s">
        <v>3218</v>
      </c>
      <c r="X437" s="86" t="s">
        <v>2480</v>
      </c>
      <c r="Y437" s="86" t="s">
        <v>120</v>
      </c>
      <c r="Z437" s="86" t="s">
        <v>6711</v>
      </c>
      <c r="AB437" s="85" t="s">
        <v>5989</v>
      </c>
      <c r="AC437" s="85" t="str">
        <f t="shared" si="42"/>
        <v>AT59</v>
      </c>
      <c r="AD437" s="85" t="str">
        <f t="shared" si="43"/>
        <v xml:space="preserve"> 363</v>
      </c>
      <c r="AE437" s="85" t="str">
        <f t="shared" si="44"/>
        <v>3 60</v>
      </c>
      <c r="AF437" s="85" t="str">
        <f t="shared" si="45"/>
        <v>00 0</v>
      </c>
      <c r="AG437" s="85" t="str">
        <f t="shared" si="46"/>
        <v xml:space="preserve">282 </v>
      </c>
      <c r="AH437" s="85" t="str">
        <f t="shared" si="47"/>
        <v xml:space="preserve">AT59  363 3 60 00 0 282 </v>
      </c>
    </row>
    <row r="438" spans="1:34" ht="15" customHeight="1" x14ac:dyDescent="0.25">
      <c r="A438" s="86">
        <v>701049</v>
      </c>
      <c r="B438" s="86" t="s">
        <v>1597</v>
      </c>
      <c r="C438" s="86" t="s">
        <v>1919</v>
      </c>
      <c r="D438" s="86" t="s">
        <v>1919</v>
      </c>
      <c r="E438" s="86">
        <v>70101</v>
      </c>
      <c r="F438" s="86">
        <v>6020</v>
      </c>
      <c r="G438" s="86" t="s">
        <v>2419</v>
      </c>
      <c r="H438" s="86" t="s">
        <v>2420</v>
      </c>
      <c r="I438" s="86" t="s">
        <v>2421</v>
      </c>
      <c r="J438" s="86" t="s">
        <v>6712</v>
      </c>
      <c r="K438" s="86" t="s">
        <v>2412</v>
      </c>
      <c r="L438" s="86" t="s">
        <v>1</v>
      </c>
      <c r="M438" s="86" t="s">
        <v>2422</v>
      </c>
      <c r="N438" s="86" t="s">
        <v>2423</v>
      </c>
      <c r="O438" s="86" t="s">
        <v>1990</v>
      </c>
      <c r="P438" s="87">
        <v>36770</v>
      </c>
      <c r="Q438" s="87">
        <v>401768</v>
      </c>
      <c r="R438" s="86" t="s">
        <v>2416</v>
      </c>
      <c r="S438" s="86" t="s">
        <v>19</v>
      </c>
      <c r="T438" s="86">
        <v>900244</v>
      </c>
      <c r="U438" s="86">
        <v>6020</v>
      </c>
      <c r="V438" s="86" t="s">
        <v>1009</v>
      </c>
      <c r="W438" s="86" t="s">
        <v>2417</v>
      </c>
      <c r="X438" s="86" t="s">
        <v>2425</v>
      </c>
      <c r="Y438" s="86" t="s">
        <v>1603</v>
      </c>
      <c r="Z438" s="86" t="s">
        <v>6225</v>
      </c>
      <c r="AB438" s="85" t="s">
        <v>1990</v>
      </c>
      <c r="AC438" s="85" t="str">
        <f t="shared" si="42"/>
        <v>AT18</v>
      </c>
      <c r="AD438" s="85" t="str">
        <f t="shared" si="43"/>
        <v xml:space="preserve"> 423</v>
      </c>
      <c r="AE438" s="85" t="str">
        <f t="shared" si="44"/>
        <v>9 00</v>
      </c>
      <c r="AF438" s="85" t="str">
        <f t="shared" si="45"/>
        <v>09 0</v>
      </c>
      <c r="AG438" s="85" t="str">
        <f t="shared" si="46"/>
        <v xml:space="preserve">008 </v>
      </c>
      <c r="AH438" s="85" t="str">
        <f t="shared" si="47"/>
        <v xml:space="preserve">AT18  423 9 00 09 0 008 </v>
      </c>
    </row>
    <row r="439" spans="1:34" ht="15" customHeight="1" x14ac:dyDescent="0.25">
      <c r="A439" s="86">
        <v>701080</v>
      </c>
      <c r="B439" s="86" t="s">
        <v>1571</v>
      </c>
      <c r="C439" s="86" t="s">
        <v>1919</v>
      </c>
      <c r="D439" s="86" t="s">
        <v>1919</v>
      </c>
      <c r="E439" s="86">
        <v>70101</v>
      </c>
      <c r="F439" s="86">
        <v>6020</v>
      </c>
      <c r="G439" s="86" t="s">
        <v>2419</v>
      </c>
      <c r="H439" s="86" t="s">
        <v>5582</v>
      </c>
      <c r="I439" s="86" t="s">
        <v>2480</v>
      </c>
      <c r="J439" s="86" t="s">
        <v>6713</v>
      </c>
      <c r="K439" s="86" t="s">
        <v>2412</v>
      </c>
      <c r="L439" s="86" t="s">
        <v>1</v>
      </c>
      <c r="M439" s="86" t="s">
        <v>5583</v>
      </c>
      <c r="N439" s="86" t="s">
        <v>5584</v>
      </c>
      <c r="O439" s="86" t="s">
        <v>1998</v>
      </c>
      <c r="P439" s="87">
        <v>36770</v>
      </c>
      <c r="Q439" s="87">
        <v>401768</v>
      </c>
      <c r="R439" s="86" t="s">
        <v>2416</v>
      </c>
      <c r="S439" s="86" t="s">
        <v>1762</v>
      </c>
      <c r="T439" s="86">
        <v>406198</v>
      </c>
      <c r="U439" s="86">
        <v>6020</v>
      </c>
      <c r="V439" s="86" t="s">
        <v>2419</v>
      </c>
      <c r="W439" s="86" t="s">
        <v>5582</v>
      </c>
      <c r="X439" s="86" t="s">
        <v>5586</v>
      </c>
      <c r="Y439" s="86" t="s">
        <v>1572</v>
      </c>
      <c r="Z439" s="86" t="s">
        <v>6714</v>
      </c>
      <c r="AB439" s="85" t="s">
        <v>1998</v>
      </c>
      <c r="AC439" s="85" t="str">
        <f t="shared" si="42"/>
        <v>AT96</v>
      </c>
      <c r="AD439" s="85" t="str">
        <f t="shared" si="43"/>
        <v xml:space="preserve"> 570</v>
      </c>
      <c r="AE439" s="85" t="str">
        <f t="shared" si="44"/>
        <v>0 03</v>
      </c>
      <c r="AF439" s="85" t="str">
        <f t="shared" si="45"/>
        <v>00 5</v>
      </c>
      <c r="AG439" s="85" t="str">
        <f t="shared" si="46"/>
        <v xml:space="preserve">536 </v>
      </c>
      <c r="AH439" s="85" t="str">
        <f t="shared" si="47"/>
        <v xml:space="preserve">AT96  570 0 03 00 5 536 </v>
      </c>
    </row>
    <row r="440" spans="1:34" ht="15" customHeight="1" x14ac:dyDescent="0.25">
      <c r="A440" s="86">
        <v>704048</v>
      </c>
      <c r="B440" s="86" t="s">
        <v>1377</v>
      </c>
      <c r="C440" s="86" t="s">
        <v>1920</v>
      </c>
      <c r="D440" s="86" t="s">
        <v>7222</v>
      </c>
      <c r="E440" s="86">
        <v>70406</v>
      </c>
      <c r="F440" s="86">
        <v>6361</v>
      </c>
      <c r="G440" s="86" t="s">
        <v>3772</v>
      </c>
      <c r="H440" s="86" t="s">
        <v>3818</v>
      </c>
      <c r="I440" s="86" t="s">
        <v>2603</v>
      </c>
      <c r="J440" s="86" t="s">
        <v>6715</v>
      </c>
      <c r="K440" s="86" t="s">
        <v>3735</v>
      </c>
      <c r="L440" s="86" t="s">
        <v>1</v>
      </c>
      <c r="M440" s="86" t="s">
        <v>5619</v>
      </c>
      <c r="N440" s="86" t="s">
        <v>5620</v>
      </c>
      <c r="O440" s="86" t="s">
        <v>2154</v>
      </c>
      <c r="P440" s="87">
        <v>36770</v>
      </c>
      <c r="Q440" s="87">
        <v>401768</v>
      </c>
      <c r="R440" s="86" t="s">
        <v>2416</v>
      </c>
      <c r="S440" s="86" t="s">
        <v>1950</v>
      </c>
      <c r="T440" s="86">
        <v>327802</v>
      </c>
      <c r="U440" s="86">
        <v>6361</v>
      </c>
      <c r="V440" s="86" t="s">
        <v>3777</v>
      </c>
      <c r="W440" s="86" t="s">
        <v>3778</v>
      </c>
      <c r="X440" s="86" t="s">
        <v>2470</v>
      </c>
      <c r="Y440" s="86" t="s">
        <v>1378</v>
      </c>
      <c r="Z440" s="86" t="s">
        <v>6614</v>
      </c>
      <c r="AB440" s="85" t="s">
        <v>2154</v>
      </c>
      <c r="AC440" s="85" t="str">
        <f t="shared" si="42"/>
        <v>AT92</v>
      </c>
      <c r="AD440" s="85" t="str">
        <f t="shared" si="43"/>
        <v xml:space="preserve"> 205</v>
      </c>
      <c r="AE440" s="85" t="str">
        <f t="shared" si="44"/>
        <v>0 50</v>
      </c>
      <c r="AF440" s="85" t="str">
        <f t="shared" si="45"/>
        <v>00 0</v>
      </c>
      <c r="AG440" s="85" t="str">
        <f t="shared" si="46"/>
        <v xml:space="preserve">030 </v>
      </c>
      <c r="AH440" s="85" t="str">
        <f t="shared" si="47"/>
        <v xml:space="preserve">AT92  205 0 50 00 0 030 </v>
      </c>
    </row>
    <row r="441" spans="1:34" ht="15" customHeight="1" x14ac:dyDescent="0.25">
      <c r="A441" s="86">
        <v>703507</v>
      </c>
      <c r="B441" s="86" t="s">
        <v>1569</v>
      </c>
      <c r="C441" s="86" t="s">
        <v>1920</v>
      </c>
      <c r="D441" s="86" t="s">
        <v>1920</v>
      </c>
      <c r="E441" s="86">
        <v>70369</v>
      </c>
      <c r="F441" s="86">
        <v>6170</v>
      </c>
      <c r="G441" s="86" t="s">
        <v>1040</v>
      </c>
      <c r="H441" s="86" t="s">
        <v>3307</v>
      </c>
      <c r="I441" s="86" t="s">
        <v>2576</v>
      </c>
      <c r="J441" s="86" t="s">
        <v>6716</v>
      </c>
      <c r="K441" s="86" t="s">
        <v>3166</v>
      </c>
      <c r="L441" s="86" t="s">
        <v>3</v>
      </c>
      <c r="M441" s="86" t="s">
        <v>3731</v>
      </c>
      <c r="N441" s="86" t="s">
        <v>5990</v>
      </c>
      <c r="O441" s="86" t="s">
        <v>2063</v>
      </c>
      <c r="P441" s="87">
        <v>36770</v>
      </c>
      <c r="Q441" s="87">
        <v>401768</v>
      </c>
      <c r="R441" s="86" t="s">
        <v>2416</v>
      </c>
      <c r="S441" s="86" t="s">
        <v>264</v>
      </c>
      <c r="T441" s="86">
        <v>970369</v>
      </c>
      <c r="U441" s="86">
        <v>6170</v>
      </c>
      <c r="V441" s="86" t="s">
        <v>1040</v>
      </c>
      <c r="W441" s="86" t="s">
        <v>3718</v>
      </c>
      <c r="X441" s="86" t="s">
        <v>2480</v>
      </c>
      <c r="Y441" s="86" t="s">
        <v>1350</v>
      </c>
      <c r="Z441" s="86" t="s">
        <v>6285</v>
      </c>
      <c r="AB441" s="85" t="s">
        <v>2063</v>
      </c>
      <c r="AC441" s="85" t="str">
        <f t="shared" si="42"/>
        <v>AT15</v>
      </c>
      <c r="AD441" s="85" t="str">
        <f t="shared" si="43"/>
        <v xml:space="preserve"> 360</v>
      </c>
      <c r="AE441" s="85" t="str">
        <f t="shared" si="44"/>
        <v>0 00</v>
      </c>
      <c r="AF441" s="85" t="str">
        <f t="shared" si="45"/>
        <v>00 0</v>
      </c>
      <c r="AG441" s="85" t="str">
        <f t="shared" si="46"/>
        <v xml:space="preserve">410 </v>
      </c>
      <c r="AH441" s="85" t="str">
        <f t="shared" si="47"/>
        <v xml:space="preserve">AT15  360 0 00 00 0 410 </v>
      </c>
    </row>
    <row r="442" spans="1:34" ht="15" customHeight="1" x14ac:dyDescent="0.25">
      <c r="A442" s="86">
        <v>703121</v>
      </c>
      <c r="B442" s="86" t="s">
        <v>5795</v>
      </c>
      <c r="C442" s="86" t="s">
        <v>1919</v>
      </c>
      <c r="D442" s="86" t="s">
        <v>1919</v>
      </c>
      <c r="E442" s="86">
        <v>70304</v>
      </c>
      <c r="F442" s="86">
        <v>6094</v>
      </c>
      <c r="G442" s="86" t="s">
        <v>1039</v>
      </c>
      <c r="H442" s="86" t="s">
        <v>3196</v>
      </c>
      <c r="I442" s="86" t="s">
        <v>2617</v>
      </c>
      <c r="J442" s="86" t="s">
        <v>6473</v>
      </c>
      <c r="K442" s="86" t="s">
        <v>3166</v>
      </c>
      <c r="L442" s="86" t="s">
        <v>1</v>
      </c>
      <c r="M442" s="86" t="s">
        <v>5659</v>
      </c>
      <c r="N442" s="86" t="s">
        <v>5660</v>
      </c>
      <c r="O442" s="86" t="s">
        <v>2062</v>
      </c>
      <c r="P442" s="87">
        <v>36770</v>
      </c>
      <c r="Q442" s="87">
        <v>401768</v>
      </c>
      <c r="R442" s="86" t="s">
        <v>2416</v>
      </c>
      <c r="S442" s="86" t="s">
        <v>22</v>
      </c>
      <c r="T442" s="86">
        <v>900130</v>
      </c>
      <c r="U442" s="86">
        <v>6094</v>
      </c>
      <c r="V442" s="86" t="s">
        <v>1039</v>
      </c>
      <c r="W442" s="86" t="s">
        <v>3196</v>
      </c>
      <c r="X442" s="86" t="s">
        <v>2499</v>
      </c>
      <c r="Y442" s="86" t="s">
        <v>1933</v>
      </c>
      <c r="Z442" s="86" t="s">
        <v>6474</v>
      </c>
      <c r="AB442" s="85" t="s">
        <v>2062</v>
      </c>
      <c r="AC442" s="85" t="str">
        <f t="shared" si="42"/>
        <v>AT45</v>
      </c>
      <c r="AD442" s="85" t="str">
        <f t="shared" si="43"/>
        <v xml:space="preserve"> 360</v>
      </c>
      <c r="AE442" s="85" t="str">
        <f t="shared" si="44"/>
        <v>0 00</v>
      </c>
      <c r="AF442" s="85" t="str">
        <f t="shared" si="45"/>
        <v>00 0</v>
      </c>
      <c r="AG442" s="85" t="str">
        <f t="shared" si="46"/>
        <v xml:space="preserve">072 </v>
      </c>
      <c r="AH442" s="85" t="str">
        <f t="shared" si="47"/>
        <v xml:space="preserve">AT45  360 0 00 00 0 072 </v>
      </c>
    </row>
    <row r="443" spans="1:34" ht="15" customHeight="1" x14ac:dyDescent="0.25">
      <c r="A443" s="86">
        <v>703177</v>
      </c>
      <c r="B443" s="86" t="s">
        <v>1570</v>
      </c>
      <c r="C443" s="86" t="s">
        <v>1922</v>
      </c>
      <c r="D443" s="86" t="s">
        <v>1922</v>
      </c>
      <c r="E443" s="86">
        <v>70329</v>
      </c>
      <c r="F443" s="86">
        <v>6068</v>
      </c>
      <c r="G443" s="86" t="s">
        <v>1051</v>
      </c>
      <c r="H443" s="86" t="s">
        <v>3219</v>
      </c>
      <c r="I443" s="86" t="s">
        <v>2647</v>
      </c>
      <c r="J443" s="86" t="s">
        <v>6717</v>
      </c>
      <c r="K443" s="86" t="s">
        <v>3166</v>
      </c>
      <c r="L443" s="86" t="s">
        <v>1</v>
      </c>
      <c r="M443" s="86" t="s">
        <v>3365</v>
      </c>
      <c r="N443" s="86" t="s">
        <v>3366</v>
      </c>
      <c r="O443" s="86" t="s">
        <v>2097</v>
      </c>
      <c r="P443" s="87">
        <v>36770</v>
      </c>
      <c r="Q443" s="87">
        <v>401768</v>
      </c>
      <c r="R443" s="86" t="s">
        <v>2416</v>
      </c>
      <c r="S443" s="86" t="s">
        <v>75</v>
      </c>
      <c r="T443" s="86">
        <v>406146</v>
      </c>
      <c r="U443" s="86">
        <v>4840</v>
      </c>
      <c r="V443" s="86" t="s">
        <v>3041</v>
      </c>
      <c r="W443" s="86" t="s">
        <v>3042</v>
      </c>
      <c r="X443" s="86" t="s">
        <v>3043</v>
      </c>
      <c r="Y443" s="86" t="s">
        <v>76</v>
      </c>
      <c r="Z443" s="86" t="s">
        <v>6312</v>
      </c>
      <c r="AB443" s="85" t="s">
        <v>2097</v>
      </c>
      <c r="AC443" s="85" t="str">
        <f t="shared" si="42"/>
        <v>AT10</v>
      </c>
      <c r="AD443" s="85" t="str">
        <f t="shared" si="43"/>
        <v xml:space="preserve"> 360</v>
      </c>
      <c r="AE443" s="85" t="str">
        <f t="shared" si="44"/>
        <v>0 00</v>
      </c>
      <c r="AF443" s="85" t="str">
        <f t="shared" si="45"/>
        <v>00 0</v>
      </c>
      <c r="AG443" s="85" t="str">
        <f t="shared" si="46"/>
        <v xml:space="preserve">080 </v>
      </c>
      <c r="AH443" s="85" t="str">
        <f t="shared" si="47"/>
        <v xml:space="preserve">AT10  360 0 00 00 0 080 </v>
      </c>
    </row>
    <row r="444" spans="1:34" ht="15" customHeight="1" x14ac:dyDescent="0.25">
      <c r="A444" s="86">
        <v>701081</v>
      </c>
      <c r="B444" s="86" t="s">
        <v>1683</v>
      </c>
      <c r="C444" s="86" t="s">
        <v>1919</v>
      </c>
      <c r="D444" s="86" t="s">
        <v>1928</v>
      </c>
      <c r="E444" s="86">
        <v>70101</v>
      </c>
      <c r="F444" s="86">
        <v>6020</v>
      </c>
      <c r="G444" s="86" t="s">
        <v>2419</v>
      </c>
      <c r="H444" s="86" t="s">
        <v>2885</v>
      </c>
      <c r="I444" s="86" t="s">
        <v>2470</v>
      </c>
      <c r="J444" s="86" t="s">
        <v>6227</v>
      </c>
      <c r="K444" s="86" t="s">
        <v>2412</v>
      </c>
      <c r="L444" s="86" t="s">
        <v>1</v>
      </c>
      <c r="M444" s="86" t="s">
        <v>2886</v>
      </c>
      <c r="N444" s="86" t="s">
        <v>2887</v>
      </c>
      <c r="O444" s="86" t="s">
        <v>1999</v>
      </c>
      <c r="P444" s="87">
        <v>36770</v>
      </c>
      <c r="Q444" s="87">
        <v>401768</v>
      </c>
      <c r="R444" s="86" t="s">
        <v>2416</v>
      </c>
      <c r="S444" s="86" t="s">
        <v>766</v>
      </c>
      <c r="T444" s="86">
        <v>903152</v>
      </c>
      <c r="U444" s="86">
        <v>6020</v>
      </c>
      <c r="V444" s="86" t="s">
        <v>2419</v>
      </c>
      <c r="W444" s="86" t="s">
        <v>2885</v>
      </c>
      <c r="X444" s="86" t="s">
        <v>2470</v>
      </c>
      <c r="Y444" s="86" t="s">
        <v>1461</v>
      </c>
      <c r="Z444" s="86" t="s">
        <v>6227</v>
      </c>
      <c r="AB444" s="85" t="s">
        <v>1999</v>
      </c>
      <c r="AC444" s="85" t="str">
        <f t="shared" si="42"/>
        <v>AT37</v>
      </c>
      <c r="AD444" s="85" t="str">
        <f t="shared" si="43"/>
        <v xml:space="preserve"> 110</v>
      </c>
      <c r="AE444" s="85" t="str">
        <f t="shared" si="44"/>
        <v>0 00</v>
      </c>
      <c r="AF444" s="85" t="str">
        <f t="shared" si="45"/>
        <v>79 0</v>
      </c>
      <c r="AG444" s="85" t="str">
        <f t="shared" si="46"/>
        <v xml:space="preserve">304 </v>
      </c>
      <c r="AH444" s="85" t="str">
        <f t="shared" si="47"/>
        <v xml:space="preserve">AT37  110 0 00 79 0 304 </v>
      </c>
    </row>
    <row r="445" spans="1:34" ht="15" customHeight="1" x14ac:dyDescent="0.25">
      <c r="A445" s="86">
        <v>705207</v>
      </c>
      <c r="B445" s="86" t="s">
        <v>1717</v>
      </c>
      <c r="C445" s="86" t="s">
        <v>1922</v>
      </c>
      <c r="D445" s="86" t="s">
        <v>1922</v>
      </c>
      <c r="E445" s="86">
        <v>70530</v>
      </c>
      <c r="F445" s="86">
        <v>6311</v>
      </c>
      <c r="G445" s="86" t="s">
        <v>4209</v>
      </c>
      <c r="H445" s="86" t="s">
        <v>4210</v>
      </c>
      <c r="I445" s="86" t="s">
        <v>4216</v>
      </c>
      <c r="J445" s="86" t="s">
        <v>6718</v>
      </c>
      <c r="K445" s="86" t="s">
        <v>3906</v>
      </c>
      <c r="L445" s="86" t="s">
        <v>3</v>
      </c>
      <c r="M445" s="86" t="s">
        <v>4217</v>
      </c>
      <c r="N445" s="86" t="s">
        <v>5991</v>
      </c>
      <c r="O445" s="86" t="s">
        <v>2213</v>
      </c>
      <c r="P445" s="87">
        <v>36770</v>
      </c>
      <c r="Q445" s="87">
        <v>401768</v>
      </c>
      <c r="R445" s="86" t="s">
        <v>2416</v>
      </c>
      <c r="S445" s="86" t="s">
        <v>432</v>
      </c>
      <c r="T445" s="86">
        <v>970530</v>
      </c>
      <c r="U445" s="86">
        <v>6311</v>
      </c>
      <c r="V445" s="86" t="s">
        <v>5992</v>
      </c>
      <c r="W445" s="86" t="s">
        <v>4210</v>
      </c>
      <c r="X445" s="86" t="s">
        <v>4211</v>
      </c>
      <c r="Y445" s="86" t="s">
        <v>433</v>
      </c>
      <c r="Z445" s="86" t="s">
        <v>6719</v>
      </c>
      <c r="AB445" s="85" t="s">
        <v>2213</v>
      </c>
      <c r="AC445" s="85" t="str">
        <f t="shared" si="42"/>
        <v>AT32</v>
      </c>
      <c r="AD445" s="85" t="str">
        <f t="shared" si="43"/>
        <v xml:space="preserve"> 363</v>
      </c>
      <c r="AE445" s="85" t="str">
        <f t="shared" si="44"/>
        <v>5 70</v>
      </c>
      <c r="AF445" s="85" t="str">
        <f t="shared" si="45"/>
        <v>00 0</v>
      </c>
      <c r="AG445" s="85" t="str">
        <f t="shared" si="46"/>
        <v xml:space="preserve">002 </v>
      </c>
      <c r="AH445" s="85" t="str">
        <f t="shared" si="47"/>
        <v xml:space="preserve">AT32  363 5 70 00 0 002 </v>
      </c>
    </row>
    <row r="446" spans="1:34" ht="15" customHeight="1" x14ac:dyDescent="0.25">
      <c r="A446" s="86">
        <v>703014</v>
      </c>
      <c r="B446" s="86" t="s">
        <v>1568</v>
      </c>
      <c r="C446" s="86" t="s">
        <v>1922</v>
      </c>
      <c r="D446" s="86" t="s">
        <v>1922</v>
      </c>
      <c r="E446" s="86">
        <v>70315</v>
      </c>
      <c r="F446" s="86">
        <v>6095</v>
      </c>
      <c r="G446" s="86" t="s">
        <v>1036</v>
      </c>
      <c r="H446" s="86" t="s">
        <v>2955</v>
      </c>
      <c r="I446" s="86" t="s">
        <v>2509</v>
      </c>
      <c r="J446" s="86" t="s">
        <v>6343</v>
      </c>
      <c r="K446" s="86" t="s">
        <v>3166</v>
      </c>
      <c r="L446" s="86" t="s">
        <v>3</v>
      </c>
      <c r="M446" s="86" t="s">
        <v>3284</v>
      </c>
      <c r="N446" s="86" t="s">
        <v>3285</v>
      </c>
      <c r="O446" s="86" t="s">
        <v>5993</v>
      </c>
      <c r="P446" s="87">
        <v>36770</v>
      </c>
      <c r="Q446" s="87">
        <v>401768</v>
      </c>
      <c r="R446" s="86" t="s">
        <v>2416</v>
      </c>
      <c r="S446" s="86" t="s">
        <v>836</v>
      </c>
      <c r="T446" s="86">
        <v>970315</v>
      </c>
      <c r="U446" s="86">
        <v>6095</v>
      </c>
      <c r="V446" s="86" t="s">
        <v>1036</v>
      </c>
      <c r="W446" s="86" t="s">
        <v>2955</v>
      </c>
      <c r="X446" s="86" t="s">
        <v>2509</v>
      </c>
      <c r="Y446" s="86" t="s">
        <v>837</v>
      </c>
      <c r="Z446" s="86" t="s">
        <v>6343</v>
      </c>
      <c r="AB446" s="85" t="s">
        <v>5993</v>
      </c>
      <c r="AC446" s="85" t="str">
        <f t="shared" si="42"/>
        <v>AT74</v>
      </c>
      <c r="AD446" s="85" t="str">
        <f t="shared" si="43"/>
        <v xml:space="preserve"> 363</v>
      </c>
      <c r="AE446" s="85" t="str">
        <f t="shared" si="44"/>
        <v>3 60</v>
      </c>
      <c r="AF446" s="85" t="str">
        <f t="shared" si="45"/>
        <v>00 0</v>
      </c>
      <c r="AG446" s="85" t="str">
        <f t="shared" si="46"/>
        <v xml:space="preserve">242 </v>
      </c>
      <c r="AH446" s="85" t="str">
        <f t="shared" si="47"/>
        <v xml:space="preserve">AT74  363 3 60 00 0 242 </v>
      </c>
    </row>
    <row r="447" spans="1:34" ht="15" customHeight="1" x14ac:dyDescent="0.25">
      <c r="A447" s="86">
        <v>702377</v>
      </c>
      <c r="B447" s="86" t="s">
        <v>1599</v>
      </c>
      <c r="C447" s="86" t="s">
        <v>1919</v>
      </c>
      <c r="D447" s="86" t="s">
        <v>1919</v>
      </c>
      <c r="E447" s="86">
        <v>70217</v>
      </c>
      <c r="F447" s="86">
        <v>6481</v>
      </c>
      <c r="G447" s="86" t="s">
        <v>3026</v>
      </c>
      <c r="H447" s="86" t="s">
        <v>3027</v>
      </c>
      <c r="I447" s="86" t="s">
        <v>3028</v>
      </c>
      <c r="J447" s="86" t="s">
        <v>6720</v>
      </c>
      <c r="K447" s="86" t="s">
        <v>2844</v>
      </c>
      <c r="L447" s="86" t="s">
        <v>3</v>
      </c>
      <c r="M447" s="86" t="s">
        <v>3034</v>
      </c>
      <c r="N447" s="86" t="s">
        <v>3035</v>
      </c>
      <c r="O447" s="86" t="s">
        <v>2050</v>
      </c>
      <c r="P447" s="87">
        <v>36770</v>
      </c>
      <c r="Q447" s="87">
        <v>401768</v>
      </c>
      <c r="R447" s="86" t="s">
        <v>2416</v>
      </c>
      <c r="S447" s="86" t="s">
        <v>39</v>
      </c>
      <c r="T447" s="86">
        <v>970217</v>
      </c>
      <c r="U447" s="86">
        <v>6481</v>
      </c>
      <c r="V447" s="86" t="s">
        <v>3026</v>
      </c>
      <c r="W447" s="86" t="s">
        <v>3027</v>
      </c>
      <c r="X447" s="86" t="s">
        <v>3033</v>
      </c>
      <c r="Y447" s="86" t="s">
        <v>40</v>
      </c>
      <c r="Z447" s="86" t="s">
        <v>6721</v>
      </c>
      <c r="AB447" s="85" t="s">
        <v>2050</v>
      </c>
      <c r="AC447" s="85" t="str">
        <f t="shared" si="42"/>
        <v>AT02</v>
      </c>
      <c r="AD447" s="85" t="str">
        <f t="shared" si="43"/>
        <v xml:space="preserve"> 363</v>
      </c>
      <c r="AE447" s="85" t="str">
        <f t="shared" si="44"/>
        <v>5 30</v>
      </c>
      <c r="AF447" s="85" t="str">
        <f t="shared" si="45"/>
        <v>00 0</v>
      </c>
      <c r="AG447" s="85" t="str">
        <f t="shared" si="46"/>
        <v xml:space="preserve">022 </v>
      </c>
      <c r="AH447" s="85" t="str">
        <f t="shared" si="47"/>
        <v xml:space="preserve">AT02  363 5 30 00 0 022 </v>
      </c>
    </row>
    <row r="448" spans="1:34" ht="15" customHeight="1" x14ac:dyDescent="0.25">
      <c r="A448" s="86">
        <v>701082</v>
      </c>
      <c r="B448" s="86" t="s">
        <v>1600</v>
      </c>
      <c r="C448" s="86" t="s">
        <v>1920</v>
      </c>
      <c r="D448" s="86" t="s">
        <v>1920</v>
      </c>
      <c r="E448" s="86">
        <v>70101</v>
      </c>
      <c r="F448" s="86">
        <v>6020</v>
      </c>
      <c r="G448" s="86" t="s">
        <v>2468</v>
      </c>
      <c r="H448" s="86" t="s">
        <v>2661</v>
      </c>
      <c r="I448" s="86" t="s">
        <v>2668</v>
      </c>
      <c r="J448" s="86" t="s">
        <v>6722</v>
      </c>
      <c r="K448" s="86" t="s">
        <v>2412</v>
      </c>
      <c r="L448" s="86" t="s">
        <v>3</v>
      </c>
      <c r="M448" s="86" t="s">
        <v>2669</v>
      </c>
      <c r="N448" s="86" t="s">
        <v>2670</v>
      </c>
      <c r="O448" s="86" t="s">
        <v>1975</v>
      </c>
      <c r="P448" s="87">
        <v>36770</v>
      </c>
      <c r="Q448" s="87">
        <v>401768</v>
      </c>
      <c r="R448" s="86" t="s">
        <v>2416</v>
      </c>
      <c r="S448" s="86" t="s">
        <v>2439</v>
      </c>
      <c r="T448" s="86">
        <v>970101</v>
      </c>
      <c r="U448" s="86">
        <v>6020</v>
      </c>
      <c r="V448" s="86" t="s">
        <v>1009</v>
      </c>
      <c r="W448" s="86" t="s">
        <v>2440</v>
      </c>
      <c r="X448" s="86" t="s">
        <v>2421</v>
      </c>
      <c r="Y448" s="86" t="s">
        <v>1341</v>
      </c>
      <c r="Z448" s="86" t="s">
        <v>6628</v>
      </c>
      <c r="AB448" s="85" t="s">
        <v>1975</v>
      </c>
      <c r="AC448" s="85" t="str">
        <f t="shared" si="42"/>
        <v>AT20</v>
      </c>
      <c r="AD448" s="85" t="str">
        <f t="shared" si="43"/>
        <v xml:space="preserve"> 205</v>
      </c>
      <c r="AE448" s="85" t="str">
        <f t="shared" si="44"/>
        <v>0 30</v>
      </c>
      <c r="AF448" s="85" t="str">
        <f t="shared" si="45"/>
        <v>33 0</v>
      </c>
      <c r="AG448" s="85" t="str">
        <f t="shared" si="46"/>
        <v xml:space="preserve">192 </v>
      </c>
      <c r="AH448" s="85" t="str">
        <f t="shared" si="47"/>
        <v xml:space="preserve">AT20  205 0 30 33 0 192 </v>
      </c>
    </row>
    <row r="449" spans="1:34" ht="15" customHeight="1" x14ac:dyDescent="0.25">
      <c r="A449" s="86">
        <v>704041</v>
      </c>
      <c r="B449" s="86" t="s">
        <v>1601</v>
      </c>
      <c r="C449" s="86" t="s">
        <v>1919</v>
      </c>
      <c r="D449" s="86" t="s">
        <v>1919</v>
      </c>
      <c r="E449" s="86">
        <v>70404</v>
      </c>
      <c r="F449" s="86">
        <v>6353</v>
      </c>
      <c r="G449" s="86" t="s">
        <v>3760</v>
      </c>
      <c r="H449" s="86" t="s">
        <v>3761</v>
      </c>
      <c r="I449" s="86" t="s">
        <v>2509</v>
      </c>
      <c r="J449" s="86" t="s">
        <v>6334</v>
      </c>
      <c r="K449" s="86" t="s">
        <v>3735</v>
      </c>
      <c r="L449" s="86" t="s">
        <v>1</v>
      </c>
      <c r="M449" s="86" t="s">
        <v>3766</v>
      </c>
      <c r="N449" s="86" t="s">
        <v>3767</v>
      </c>
      <c r="O449" s="86" t="s">
        <v>2149</v>
      </c>
      <c r="P449" s="87">
        <v>36770</v>
      </c>
      <c r="Q449" s="87">
        <v>401768</v>
      </c>
      <c r="R449" s="86" t="s">
        <v>2416</v>
      </c>
      <c r="S449" s="86" t="s">
        <v>1803</v>
      </c>
      <c r="T449" s="86">
        <v>401239</v>
      </c>
      <c r="U449" s="86">
        <v>6352</v>
      </c>
      <c r="V449" s="86" t="s">
        <v>1095</v>
      </c>
      <c r="W449" s="86" t="s">
        <v>3140</v>
      </c>
      <c r="X449" s="86" t="s">
        <v>2492</v>
      </c>
      <c r="Y449" s="86" t="s">
        <v>3769</v>
      </c>
      <c r="Z449" s="86" t="s">
        <v>6335</v>
      </c>
      <c r="AB449" s="85" t="s">
        <v>2149</v>
      </c>
      <c r="AC449" s="85" t="str">
        <f t="shared" si="42"/>
        <v>AT68</v>
      </c>
      <c r="AD449" s="85" t="str">
        <f t="shared" si="43"/>
        <v xml:space="preserve"> 205</v>
      </c>
      <c r="AE449" s="85" t="str">
        <f t="shared" si="44"/>
        <v>0 60</v>
      </c>
      <c r="AF449" s="85" t="str">
        <f t="shared" si="45"/>
        <v>04 0</v>
      </c>
      <c r="AG449" s="85" t="str">
        <f t="shared" si="46"/>
        <v xml:space="preserve">000 </v>
      </c>
      <c r="AH449" s="85" t="str">
        <f t="shared" si="47"/>
        <v xml:space="preserve">AT68  205 0 60 04 0 000 </v>
      </c>
    </row>
    <row r="450" spans="1:34" ht="15" customHeight="1" x14ac:dyDescent="0.25">
      <c r="A450" s="86">
        <v>704019</v>
      </c>
      <c r="B450" s="86" t="s">
        <v>842</v>
      </c>
      <c r="C450" s="86" t="s">
        <v>1919</v>
      </c>
      <c r="D450" s="86" t="s">
        <v>1919</v>
      </c>
      <c r="E450" s="86">
        <v>70412</v>
      </c>
      <c r="F450" s="86">
        <v>6345</v>
      </c>
      <c r="G450" s="86" t="s">
        <v>1077</v>
      </c>
      <c r="H450" s="86" t="s">
        <v>3140</v>
      </c>
      <c r="I450" s="86" t="s">
        <v>2474</v>
      </c>
      <c r="J450" s="86" t="s">
        <v>6723</v>
      </c>
      <c r="K450" s="86" t="s">
        <v>3735</v>
      </c>
      <c r="L450" s="86" t="s">
        <v>1</v>
      </c>
      <c r="M450" s="86" t="s">
        <v>3846</v>
      </c>
      <c r="N450" s="86" t="s">
        <v>3847</v>
      </c>
      <c r="O450" s="86" t="s">
        <v>2145</v>
      </c>
      <c r="P450" s="87">
        <v>36770</v>
      </c>
      <c r="Q450" s="87">
        <v>401768</v>
      </c>
      <c r="R450" s="86" t="s">
        <v>2416</v>
      </c>
      <c r="S450" s="86" t="s">
        <v>1802</v>
      </c>
      <c r="T450" s="86">
        <v>401242</v>
      </c>
      <c r="U450" s="86">
        <v>6345</v>
      </c>
      <c r="V450" s="86" t="s">
        <v>1077</v>
      </c>
      <c r="W450" s="86" t="s">
        <v>3140</v>
      </c>
      <c r="X450" s="86" t="s">
        <v>2474</v>
      </c>
      <c r="Y450" s="86" t="s">
        <v>1862</v>
      </c>
      <c r="Z450" s="86" t="s">
        <v>6723</v>
      </c>
      <c r="AB450" s="85" t="s">
        <v>2145</v>
      </c>
      <c r="AC450" s="85" t="str">
        <f t="shared" si="42"/>
        <v>AT49</v>
      </c>
      <c r="AD450" s="85" t="str">
        <f t="shared" si="43"/>
        <v xml:space="preserve"> 205</v>
      </c>
      <c r="AE450" s="85" t="str">
        <f t="shared" si="44"/>
        <v>0 60</v>
      </c>
      <c r="AF450" s="85" t="str">
        <f t="shared" si="45"/>
        <v>18 0</v>
      </c>
      <c r="AG450" s="85" t="str">
        <f t="shared" si="46"/>
        <v xml:space="preserve">000 </v>
      </c>
      <c r="AH450" s="85" t="str">
        <f t="shared" si="47"/>
        <v xml:space="preserve">AT49  205 0 60 18 0 000 </v>
      </c>
    </row>
    <row r="451" spans="1:34" ht="15" customHeight="1" x14ac:dyDescent="0.25">
      <c r="A451" s="86">
        <v>703355</v>
      </c>
      <c r="B451" s="86" t="s">
        <v>1573</v>
      </c>
      <c r="C451" s="86" t="s">
        <v>1919</v>
      </c>
      <c r="D451" s="86" t="s">
        <v>1919</v>
      </c>
      <c r="E451" s="86">
        <v>70354</v>
      </c>
      <c r="F451" s="86">
        <v>6060</v>
      </c>
      <c r="G451" s="86" t="s">
        <v>3509</v>
      </c>
      <c r="H451" s="86" t="s">
        <v>2453</v>
      </c>
      <c r="I451" s="86" t="s">
        <v>2933</v>
      </c>
      <c r="J451" s="86" t="s">
        <v>6724</v>
      </c>
      <c r="K451" s="86" t="s">
        <v>3166</v>
      </c>
      <c r="L451" s="86" t="s">
        <v>3</v>
      </c>
      <c r="M451" s="86" t="s">
        <v>5706</v>
      </c>
      <c r="N451" s="86" t="s">
        <v>5707</v>
      </c>
      <c r="O451" s="86" t="s">
        <v>2104</v>
      </c>
      <c r="P451" s="87">
        <v>36770</v>
      </c>
      <c r="Q451" s="87">
        <v>401768</v>
      </c>
      <c r="R451" s="86" t="s">
        <v>2416</v>
      </c>
      <c r="S451" s="86" t="s">
        <v>200</v>
      </c>
      <c r="T451" s="86">
        <v>970354</v>
      </c>
      <c r="U451" s="86">
        <v>6060</v>
      </c>
      <c r="V451" s="86" t="s">
        <v>3513</v>
      </c>
      <c r="W451" s="86" t="s">
        <v>3514</v>
      </c>
      <c r="X451" s="86" t="s">
        <v>2480</v>
      </c>
      <c r="Y451" s="86" t="s">
        <v>201</v>
      </c>
      <c r="Z451" s="86" t="s">
        <v>6555</v>
      </c>
      <c r="AB451" s="85" t="s">
        <v>2104</v>
      </c>
      <c r="AC451" s="85" t="str">
        <f t="shared" si="42"/>
        <v>AT41</v>
      </c>
      <c r="AD451" s="85" t="str">
        <f t="shared" si="43"/>
        <v xml:space="preserve"> 205</v>
      </c>
      <c r="AE451" s="85" t="str">
        <f t="shared" si="44"/>
        <v>0 30</v>
      </c>
      <c r="AF451" s="85" t="str">
        <f t="shared" si="45"/>
        <v>18 0</v>
      </c>
      <c r="AG451" s="85" t="str">
        <f t="shared" si="46"/>
        <v xml:space="preserve">000 </v>
      </c>
      <c r="AH451" s="85" t="str">
        <f t="shared" si="47"/>
        <v xml:space="preserve">AT41  205 0 30 18 0 000 </v>
      </c>
    </row>
    <row r="452" spans="1:34" ht="15" customHeight="1" x14ac:dyDescent="0.25">
      <c r="A452" s="86">
        <v>702023</v>
      </c>
      <c r="B452" s="86" t="s">
        <v>1574</v>
      </c>
      <c r="C452" s="86" t="s">
        <v>1922</v>
      </c>
      <c r="D452" s="86" t="s">
        <v>1922</v>
      </c>
      <c r="E452" s="86">
        <v>70219</v>
      </c>
      <c r="F452" s="86">
        <v>6424</v>
      </c>
      <c r="G452" s="86" t="s">
        <v>1025</v>
      </c>
      <c r="H452" s="86" t="s">
        <v>3163</v>
      </c>
      <c r="I452" s="86" t="s">
        <v>2644</v>
      </c>
      <c r="J452" s="86" t="s">
        <v>6725</v>
      </c>
      <c r="K452" s="86" t="s">
        <v>2844</v>
      </c>
      <c r="L452" s="86" t="s">
        <v>3</v>
      </c>
      <c r="M452" s="86" t="s">
        <v>3154</v>
      </c>
      <c r="N452" s="86" t="s">
        <v>3155</v>
      </c>
      <c r="O452" s="86" t="s">
        <v>2029</v>
      </c>
      <c r="P452" s="87">
        <v>36770</v>
      </c>
      <c r="Q452" s="87">
        <v>401768</v>
      </c>
      <c r="R452" s="86" t="s">
        <v>2416</v>
      </c>
      <c r="S452" s="86" t="s">
        <v>68</v>
      </c>
      <c r="T452" s="86">
        <v>970219</v>
      </c>
      <c r="U452" s="86">
        <v>6424</v>
      </c>
      <c r="V452" s="86" t="s">
        <v>1025</v>
      </c>
      <c r="W452" s="86" t="s">
        <v>3157</v>
      </c>
      <c r="X452" s="86" t="s">
        <v>3158</v>
      </c>
      <c r="Y452" s="86" t="s">
        <v>69</v>
      </c>
      <c r="Z452" s="86" t="s">
        <v>6603</v>
      </c>
      <c r="AB452" s="85" t="s">
        <v>2029</v>
      </c>
      <c r="AC452" s="85" t="str">
        <f t="shared" si="42"/>
        <v>AT79</v>
      </c>
      <c r="AD452" s="85" t="str">
        <f t="shared" si="43"/>
        <v xml:space="preserve"> 363</v>
      </c>
      <c r="AE452" s="85" t="str">
        <f t="shared" si="44"/>
        <v>1 60</v>
      </c>
      <c r="AF452" s="85" t="str">
        <f t="shared" si="45"/>
        <v>00 0</v>
      </c>
      <c r="AG452" s="85" t="str">
        <f t="shared" si="46"/>
        <v xml:space="preserve">043 </v>
      </c>
      <c r="AH452" s="85" t="str">
        <f t="shared" si="47"/>
        <v xml:space="preserve">AT79  363 1 60 00 0 043 </v>
      </c>
    </row>
    <row r="453" spans="1:34" ht="15" customHeight="1" x14ac:dyDescent="0.25">
      <c r="A453" s="86">
        <v>703637</v>
      </c>
      <c r="B453" s="86" t="s">
        <v>1575</v>
      </c>
      <c r="C453" s="86" t="s">
        <v>1922</v>
      </c>
      <c r="D453" s="86" t="s">
        <v>1922</v>
      </c>
      <c r="E453" s="86">
        <v>70326</v>
      </c>
      <c r="F453" s="86">
        <v>6105</v>
      </c>
      <c r="G453" s="86" t="s">
        <v>1070</v>
      </c>
      <c r="H453" s="86" t="s">
        <v>3361</v>
      </c>
      <c r="I453" s="86" t="s">
        <v>3362</v>
      </c>
      <c r="J453" s="86" t="s">
        <v>6726</v>
      </c>
      <c r="K453" s="86" t="s">
        <v>3166</v>
      </c>
      <c r="L453" s="86" t="s">
        <v>3</v>
      </c>
      <c r="M453" s="86" t="s">
        <v>3363</v>
      </c>
      <c r="N453" s="86" t="s">
        <v>3364</v>
      </c>
      <c r="O453" s="86" t="s">
        <v>2121</v>
      </c>
      <c r="P453" s="87">
        <v>36770</v>
      </c>
      <c r="Q453" s="87">
        <v>401768</v>
      </c>
      <c r="R453" s="86" t="s">
        <v>2416</v>
      </c>
      <c r="S453" s="86" t="s">
        <v>168</v>
      </c>
      <c r="T453" s="86">
        <v>970326</v>
      </c>
      <c r="U453" s="86">
        <v>6105</v>
      </c>
      <c r="V453" s="86" t="s">
        <v>1070</v>
      </c>
      <c r="W453" s="86" t="s">
        <v>3335</v>
      </c>
      <c r="X453" s="86" t="s">
        <v>3340</v>
      </c>
      <c r="Y453" s="86" t="s">
        <v>169</v>
      </c>
      <c r="Z453" s="86" t="s">
        <v>6727</v>
      </c>
      <c r="AB453" s="85" t="s">
        <v>2121</v>
      </c>
      <c r="AC453" s="85" t="str">
        <f t="shared" si="42"/>
        <v>AT84</v>
      </c>
      <c r="AD453" s="85" t="str">
        <f t="shared" si="43"/>
        <v xml:space="preserve"> 363</v>
      </c>
      <c r="AE453" s="85" t="str">
        <f t="shared" si="44"/>
        <v>1 40</v>
      </c>
      <c r="AF453" s="85" t="str">
        <f t="shared" si="45"/>
        <v>00 0</v>
      </c>
      <c r="AG453" s="85" t="str">
        <f t="shared" si="46"/>
        <v xml:space="preserve">502 </v>
      </c>
      <c r="AH453" s="85" t="str">
        <f t="shared" si="47"/>
        <v xml:space="preserve">AT84  363 1 40 00 0 502 </v>
      </c>
    </row>
    <row r="454" spans="1:34" ht="15" customHeight="1" x14ac:dyDescent="0.25">
      <c r="A454" s="86">
        <v>703638</v>
      </c>
      <c r="B454" s="86" t="s">
        <v>1576</v>
      </c>
      <c r="C454" s="86" t="s">
        <v>1919</v>
      </c>
      <c r="D454" s="86" t="s">
        <v>1919</v>
      </c>
      <c r="E454" s="86">
        <v>70326</v>
      </c>
      <c r="F454" s="86">
        <v>6105</v>
      </c>
      <c r="G454" s="86" t="s">
        <v>1070</v>
      </c>
      <c r="H454" s="86" t="s">
        <v>3335</v>
      </c>
      <c r="I454" s="86" t="s">
        <v>3336</v>
      </c>
      <c r="J454" s="86" t="s">
        <v>6728</v>
      </c>
      <c r="K454" s="86" t="s">
        <v>3166</v>
      </c>
      <c r="L454" s="86" t="s">
        <v>3</v>
      </c>
      <c r="M454" s="86" t="s">
        <v>3341</v>
      </c>
      <c r="N454" s="86" t="s">
        <v>3342</v>
      </c>
      <c r="O454" s="86" t="s">
        <v>2121</v>
      </c>
      <c r="P454" s="87">
        <v>36770</v>
      </c>
      <c r="Q454" s="87">
        <v>401768</v>
      </c>
      <c r="R454" s="86" t="s">
        <v>2416</v>
      </c>
      <c r="S454" s="86" t="s">
        <v>168</v>
      </c>
      <c r="T454" s="86">
        <v>970326</v>
      </c>
      <c r="U454" s="86">
        <v>6105</v>
      </c>
      <c r="V454" s="86" t="s">
        <v>1070</v>
      </c>
      <c r="W454" s="86" t="s">
        <v>3335</v>
      </c>
      <c r="X454" s="86" t="s">
        <v>3340</v>
      </c>
      <c r="Y454" s="86" t="s">
        <v>169</v>
      </c>
      <c r="Z454" s="86" t="s">
        <v>6727</v>
      </c>
      <c r="AB454" s="85" t="s">
        <v>2121</v>
      </c>
      <c r="AC454" s="85" t="str">
        <f t="shared" si="42"/>
        <v>AT84</v>
      </c>
      <c r="AD454" s="85" t="str">
        <f t="shared" si="43"/>
        <v xml:space="preserve"> 363</v>
      </c>
      <c r="AE454" s="85" t="str">
        <f t="shared" si="44"/>
        <v>1 40</v>
      </c>
      <c r="AF454" s="85" t="str">
        <f t="shared" si="45"/>
        <v>00 0</v>
      </c>
      <c r="AG454" s="85" t="str">
        <f t="shared" si="46"/>
        <v xml:space="preserve">502 </v>
      </c>
      <c r="AH454" s="85" t="str">
        <f t="shared" si="47"/>
        <v xml:space="preserve">AT84  363 1 40 00 0 502 </v>
      </c>
    </row>
    <row r="455" spans="1:34" ht="15" customHeight="1" x14ac:dyDescent="0.25">
      <c r="A455" s="86">
        <v>701496</v>
      </c>
      <c r="B455" s="86" t="s">
        <v>2465</v>
      </c>
      <c r="C455" s="86" t="s">
        <v>1922</v>
      </c>
      <c r="D455" s="86" t="s">
        <v>1922</v>
      </c>
      <c r="E455" s="86">
        <v>70101</v>
      </c>
      <c r="F455" s="86">
        <v>6020</v>
      </c>
      <c r="G455" s="86" t="s">
        <v>2426</v>
      </c>
      <c r="H455" s="86" t="s">
        <v>2462</v>
      </c>
      <c r="I455" s="86" t="s">
        <v>2435</v>
      </c>
      <c r="J455" s="86" t="s">
        <v>6649</v>
      </c>
      <c r="K455" s="86" t="s">
        <v>2412</v>
      </c>
      <c r="L455" s="86" t="s">
        <v>3</v>
      </c>
      <c r="M455" s="86" t="s">
        <v>2466</v>
      </c>
      <c r="N455" s="86" t="s">
        <v>2467</v>
      </c>
      <c r="O455" s="86" t="s">
        <v>1975</v>
      </c>
      <c r="P455" s="87">
        <v>36770</v>
      </c>
      <c r="Q455" s="87">
        <v>401768</v>
      </c>
      <c r="R455" s="86" t="s">
        <v>2416</v>
      </c>
      <c r="S455" s="86" t="s">
        <v>2439</v>
      </c>
      <c r="T455" s="86">
        <v>970101</v>
      </c>
      <c r="U455" s="86">
        <v>6020</v>
      </c>
      <c r="V455" s="86" t="s">
        <v>1009</v>
      </c>
      <c r="W455" s="86" t="s">
        <v>2440</v>
      </c>
      <c r="X455" s="86" t="s">
        <v>2421</v>
      </c>
      <c r="Y455" s="86" t="s">
        <v>1341</v>
      </c>
      <c r="Z455" s="86" t="s">
        <v>6628</v>
      </c>
      <c r="AB455" s="85" t="s">
        <v>1975</v>
      </c>
      <c r="AC455" s="85" t="str">
        <f t="shared" si="42"/>
        <v>AT20</v>
      </c>
      <c r="AD455" s="85" t="str">
        <f t="shared" si="43"/>
        <v xml:space="preserve"> 205</v>
      </c>
      <c r="AE455" s="85" t="str">
        <f t="shared" si="44"/>
        <v>0 30</v>
      </c>
      <c r="AF455" s="85" t="str">
        <f t="shared" si="45"/>
        <v>33 0</v>
      </c>
      <c r="AG455" s="85" t="str">
        <f t="shared" si="46"/>
        <v xml:space="preserve">192 </v>
      </c>
      <c r="AH455" s="85" t="str">
        <f t="shared" si="47"/>
        <v xml:space="preserve">AT20  205 0 30 33 0 192 </v>
      </c>
    </row>
    <row r="456" spans="1:34" ht="15" customHeight="1" x14ac:dyDescent="0.25">
      <c r="A456" s="86">
        <v>705208</v>
      </c>
      <c r="B456" s="86" t="s">
        <v>1604</v>
      </c>
      <c r="C456" s="86" t="s">
        <v>1920</v>
      </c>
      <c r="D456" s="86" t="s">
        <v>1940</v>
      </c>
      <c r="E456" s="86">
        <v>70530</v>
      </c>
      <c r="F456" s="86">
        <v>6311</v>
      </c>
      <c r="G456" s="86" t="s">
        <v>4230</v>
      </c>
      <c r="H456" s="86" t="s">
        <v>4231</v>
      </c>
      <c r="I456" s="86" t="s">
        <v>2719</v>
      </c>
      <c r="J456" s="86" t="s">
        <v>6729</v>
      </c>
      <c r="K456" s="86" t="s">
        <v>3906</v>
      </c>
      <c r="L456" s="86" t="s">
        <v>3</v>
      </c>
      <c r="M456" s="86" t="s">
        <v>4232</v>
      </c>
      <c r="N456" s="86" t="s">
        <v>4233</v>
      </c>
      <c r="O456" s="86" t="s">
        <v>2213</v>
      </c>
      <c r="P456" s="87">
        <v>36770</v>
      </c>
      <c r="Q456" s="87">
        <v>401768</v>
      </c>
      <c r="R456" s="86" t="s">
        <v>2416</v>
      </c>
      <c r="S456" s="86" t="s">
        <v>432</v>
      </c>
      <c r="T456" s="86">
        <v>970530</v>
      </c>
      <c r="U456" s="86">
        <v>6311</v>
      </c>
      <c r="V456" s="86" t="s">
        <v>5992</v>
      </c>
      <c r="W456" s="86" t="s">
        <v>4210</v>
      </c>
      <c r="X456" s="86" t="s">
        <v>4211</v>
      </c>
      <c r="Y456" s="86" t="s">
        <v>433</v>
      </c>
      <c r="Z456" s="86" t="s">
        <v>6719</v>
      </c>
      <c r="AB456" s="85" t="s">
        <v>2213</v>
      </c>
      <c r="AC456" s="85" t="str">
        <f t="shared" si="42"/>
        <v>AT32</v>
      </c>
      <c r="AD456" s="85" t="str">
        <f t="shared" si="43"/>
        <v xml:space="preserve"> 363</v>
      </c>
      <c r="AE456" s="85" t="str">
        <f t="shared" si="44"/>
        <v>5 70</v>
      </c>
      <c r="AF456" s="85" t="str">
        <f t="shared" si="45"/>
        <v>00 0</v>
      </c>
      <c r="AG456" s="85" t="str">
        <f t="shared" si="46"/>
        <v xml:space="preserve">002 </v>
      </c>
      <c r="AH456" s="85" t="str">
        <f t="shared" si="47"/>
        <v xml:space="preserve">AT32  363 5 70 00 0 002 </v>
      </c>
    </row>
    <row r="457" spans="1:34" ht="15" customHeight="1" x14ac:dyDescent="0.25">
      <c r="A457" s="86">
        <v>701758</v>
      </c>
      <c r="B457" s="86" t="s">
        <v>1688</v>
      </c>
      <c r="C457" s="86" t="s">
        <v>1919</v>
      </c>
      <c r="D457" s="86" t="s">
        <v>1919</v>
      </c>
      <c r="E457" s="86">
        <v>70101</v>
      </c>
      <c r="F457" s="86">
        <v>6020</v>
      </c>
      <c r="G457" s="86" t="s">
        <v>2512</v>
      </c>
      <c r="H457" s="86" t="s">
        <v>2777</v>
      </c>
      <c r="I457" s="86" t="s">
        <v>2778</v>
      </c>
      <c r="J457" s="86" t="s">
        <v>6730</v>
      </c>
      <c r="K457" s="86" t="s">
        <v>2412</v>
      </c>
      <c r="L457" s="86" t="s">
        <v>1</v>
      </c>
      <c r="M457" s="86" t="s">
        <v>2779</v>
      </c>
      <c r="N457" s="86" t="s">
        <v>2780</v>
      </c>
      <c r="O457" s="86" t="s">
        <v>1984</v>
      </c>
      <c r="P457" s="87">
        <v>36770</v>
      </c>
      <c r="Q457" s="87">
        <v>401768</v>
      </c>
      <c r="R457" s="86" t="s">
        <v>2416</v>
      </c>
      <c r="S457" s="86" t="s">
        <v>1753</v>
      </c>
      <c r="T457" s="86">
        <v>406199</v>
      </c>
      <c r="U457" s="86">
        <v>6020</v>
      </c>
      <c r="V457" s="86" t="s">
        <v>2512</v>
      </c>
      <c r="W457" s="86" t="s">
        <v>2782</v>
      </c>
      <c r="X457" s="86" t="s">
        <v>2499</v>
      </c>
      <c r="Y457" s="86" t="s">
        <v>1337</v>
      </c>
      <c r="Z457" s="86" t="s">
        <v>6731</v>
      </c>
      <c r="AB457" s="85" t="s">
        <v>1984</v>
      </c>
      <c r="AC457" s="85" t="str">
        <f t="shared" si="42"/>
        <v>AT27</v>
      </c>
      <c r="AD457" s="85" t="str">
        <f t="shared" si="43"/>
        <v xml:space="preserve"> 205</v>
      </c>
      <c r="AE457" s="85" t="str">
        <f t="shared" si="44"/>
        <v>0 30</v>
      </c>
      <c r="AF457" s="85" t="str">
        <f t="shared" si="45"/>
        <v>33 0</v>
      </c>
      <c r="AG457" s="85" t="str">
        <f t="shared" si="46"/>
        <v xml:space="preserve">182 </v>
      </c>
      <c r="AH457" s="85" t="str">
        <f t="shared" si="47"/>
        <v xml:space="preserve">AT27  205 0 30 33 0 182 </v>
      </c>
    </row>
    <row r="458" spans="1:34" ht="15" customHeight="1" x14ac:dyDescent="0.25">
      <c r="A458" s="86">
        <v>701032</v>
      </c>
      <c r="B458" s="86" t="s">
        <v>1682</v>
      </c>
      <c r="C458" s="86" t="s">
        <v>1919</v>
      </c>
      <c r="D458" s="86" t="s">
        <v>1919</v>
      </c>
      <c r="E458" s="86">
        <v>70101</v>
      </c>
      <c r="F458" s="86">
        <v>6020</v>
      </c>
      <c r="G458" s="86" t="s">
        <v>2512</v>
      </c>
      <c r="H458" s="86" t="s">
        <v>2782</v>
      </c>
      <c r="I458" s="86" t="s">
        <v>2499</v>
      </c>
      <c r="J458" s="86" t="s">
        <v>6731</v>
      </c>
      <c r="K458" s="86" t="s">
        <v>2412</v>
      </c>
      <c r="L458" s="86" t="s">
        <v>1</v>
      </c>
      <c r="M458" s="86" t="s">
        <v>2820</v>
      </c>
      <c r="N458" s="86" t="s">
        <v>2821</v>
      </c>
      <c r="O458" s="86" t="s">
        <v>1984</v>
      </c>
      <c r="P458" s="87">
        <v>36770</v>
      </c>
      <c r="Q458" s="87">
        <v>401768</v>
      </c>
      <c r="R458" s="86" t="s">
        <v>2416</v>
      </c>
      <c r="S458" s="86" t="s">
        <v>1753</v>
      </c>
      <c r="T458" s="86">
        <v>406199</v>
      </c>
      <c r="U458" s="86">
        <v>6020</v>
      </c>
      <c r="V458" s="86" t="s">
        <v>2512</v>
      </c>
      <c r="W458" s="86" t="s">
        <v>2782</v>
      </c>
      <c r="X458" s="86" t="s">
        <v>2499</v>
      </c>
      <c r="Y458" s="86" t="s">
        <v>1337</v>
      </c>
      <c r="Z458" s="86" t="s">
        <v>6731</v>
      </c>
      <c r="AB458" s="85" t="s">
        <v>1984</v>
      </c>
      <c r="AC458" s="85" t="str">
        <f t="shared" si="42"/>
        <v>AT27</v>
      </c>
      <c r="AD458" s="85" t="str">
        <f t="shared" si="43"/>
        <v xml:space="preserve"> 205</v>
      </c>
      <c r="AE458" s="85" t="str">
        <f t="shared" si="44"/>
        <v>0 30</v>
      </c>
      <c r="AF458" s="85" t="str">
        <f t="shared" si="45"/>
        <v>33 0</v>
      </c>
      <c r="AG458" s="85" t="str">
        <f t="shared" si="46"/>
        <v xml:space="preserve">182 </v>
      </c>
      <c r="AH458" s="85" t="str">
        <f t="shared" si="47"/>
        <v xml:space="preserve">AT27  205 0 30 33 0 182 </v>
      </c>
    </row>
    <row r="459" spans="1:34" ht="15" customHeight="1" x14ac:dyDescent="0.25">
      <c r="A459" s="86">
        <v>705051</v>
      </c>
      <c r="B459" s="86" t="s">
        <v>351</v>
      </c>
      <c r="C459" s="86" t="s">
        <v>1919</v>
      </c>
      <c r="D459" s="86" t="s">
        <v>1919</v>
      </c>
      <c r="E459" s="86">
        <v>70512</v>
      </c>
      <c r="F459" s="86">
        <v>6233</v>
      </c>
      <c r="G459" s="86" t="s">
        <v>3990</v>
      </c>
      <c r="H459" s="86" t="s">
        <v>3991</v>
      </c>
      <c r="I459" s="86" t="s">
        <v>3679</v>
      </c>
      <c r="J459" s="86" t="s">
        <v>6732</v>
      </c>
      <c r="K459" s="86" t="s">
        <v>3906</v>
      </c>
      <c r="L459" s="86" t="s">
        <v>3</v>
      </c>
      <c r="M459" s="86" t="s">
        <v>3996</v>
      </c>
      <c r="N459" s="86" t="s">
        <v>3997</v>
      </c>
      <c r="O459" s="86" t="s">
        <v>2193</v>
      </c>
      <c r="P459" s="87">
        <v>36770</v>
      </c>
      <c r="Q459" s="87">
        <v>401768</v>
      </c>
      <c r="R459" s="86" t="s">
        <v>2416</v>
      </c>
      <c r="S459" s="86" t="s">
        <v>349</v>
      </c>
      <c r="T459" s="86">
        <v>970512</v>
      </c>
      <c r="U459" s="86">
        <v>6233</v>
      </c>
      <c r="V459" s="86" t="s">
        <v>1098</v>
      </c>
      <c r="W459" s="86" t="s">
        <v>3995</v>
      </c>
      <c r="X459" s="86" t="s">
        <v>2480</v>
      </c>
      <c r="Y459" s="86" t="s">
        <v>350</v>
      </c>
      <c r="Z459" s="86" t="s">
        <v>6733</v>
      </c>
      <c r="AB459" s="85" t="s">
        <v>2193</v>
      </c>
      <c r="AC459" s="85" t="str">
        <f t="shared" si="42"/>
        <v>AT21</v>
      </c>
      <c r="AD459" s="85" t="str">
        <f t="shared" si="43"/>
        <v xml:space="preserve"> 205</v>
      </c>
      <c r="AE459" s="85" t="str">
        <f t="shared" si="44"/>
        <v>0 80</v>
      </c>
      <c r="AF459" s="85" t="str">
        <f t="shared" si="45"/>
        <v>00 0</v>
      </c>
      <c r="AG459" s="85" t="str">
        <f t="shared" si="46"/>
        <v xml:space="preserve">000 </v>
      </c>
      <c r="AH459" s="85" t="str">
        <f t="shared" si="47"/>
        <v xml:space="preserve">AT21  205 0 80 00 0 000 </v>
      </c>
    </row>
    <row r="460" spans="1:34" ht="15" customHeight="1" x14ac:dyDescent="0.25">
      <c r="A460" s="86">
        <v>703437</v>
      </c>
      <c r="B460" s="86" t="s">
        <v>1580</v>
      </c>
      <c r="C460" s="86" t="s">
        <v>1919</v>
      </c>
      <c r="D460" s="86" t="s">
        <v>1919</v>
      </c>
      <c r="E460" s="86">
        <v>70358</v>
      </c>
      <c r="F460" s="86">
        <v>6065</v>
      </c>
      <c r="G460" s="86" t="s">
        <v>1064</v>
      </c>
      <c r="H460" s="86" t="s">
        <v>2730</v>
      </c>
      <c r="I460" s="86" t="s">
        <v>2499</v>
      </c>
      <c r="J460" s="86" t="s">
        <v>6734</v>
      </c>
      <c r="K460" s="86" t="s">
        <v>3166</v>
      </c>
      <c r="L460" s="86" t="s">
        <v>3</v>
      </c>
      <c r="M460" s="86" t="s">
        <v>3644</v>
      </c>
      <c r="N460" s="86" t="s">
        <v>3645</v>
      </c>
      <c r="O460" s="86" t="s">
        <v>5994</v>
      </c>
      <c r="P460" s="87">
        <v>36770</v>
      </c>
      <c r="Q460" s="87">
        <v>401768</v>
      </c>
      <c r="R460" s="86" t="s">
        <v>2416</v>
      </c>
      <c r="S460" s="86" t="s">
        <v>806</v>
      </c>
      <c r="T460" s="86">
        <v>970358</v>
      </c>
      <c r="U460" s="86">
        <v>6065</v>
      </c>
      <c r="V460" s="86" t="s">
        <v>1064</v>
      </c>
      <c r="W460" s="86" t="s">
        <v>3218</v>
      </c>
      <c r="X460" s="86" t="s">
        <v>2576</v>
      </c>
      <c r="Y460" s="86" t="s">
        <v>807</v>
      </c>
      <c r="Z460" s="86" t="s">
        <v>6735</v>
      </c>
      <c r="AB460" s="85" t="s">
        <v>5994</v>
      </c>
      <c r="AC460" s="85" t="str">
        <f t="shared" si="42"/>
        <v>AT28</v>
      </c>
      <c r="AD460" s="85" t="str">
        <f t="shared" si="43"/>
        <v xml:space="preserve"> 362</v>
      </c>
      <c r="AE460" s="85" t="str">
        <f t="shared" si="44"/>
        <v>0 00</v>
      </c>
      <c r="AF460" s="85" t="str">
        <f t="shared" si="45"/>
        <v>00 0</v>
      </c>
      <c r="AG460" s="85" t="str">
        <f t="shared" si="46"/>
        <v xml:space="preserve">022 </v>
      </c>
      <c r="AH460" s="85" t="str">
        <f t="shared" si="47"/>
        <v xml:space="preserve">AT28  362 0 00 00 0 022 </v>
      </c>
    </row>
    <row r="461" spans="1:34" ht="15" customHeight="1" x14ac:dyDescent="0.25">
      <c r="A461" s="86">
        <v>703187</v>
      </c>
      <c r="B461" s="86" t="s">
        <v>1577</v>
      </c>
      <c r="C461" s="86" t="s">
        <v>1922</v>
      </c>
      <c r="D461" s="86" t="s">
        <v>1922</v>
      </c>
      <c r="E461" s="86">
        <v>70340</v>
      </c>
      <c r="F461" s="86">
        <v>6405</v>
      </c>
      <c r="G461" s="86" t="s">
        <v>1041</v>
      </c>
      <c r="H461" s="86" t="s">
        <v>3218</v>
      </c>
      <c r="I461" s="86" t="s">
        <v>4350</v>
      </c>
      <c r="J461" s="86" t="s">
        <v>6354</v>
      </c>
      <c r="K461" s="86" t="s">
        <v>3166</v>
      </c>
      <c r="L461" s="86" t="s">
        <v>3</v>
      </c>
      <c r="M461" s="86" t="s">
        <v>5326</v>
      </c>
      <c r="N461" s="86" t="s">
        <v>5327</v>
      </c>
      <c r="O461" s="86" t="s">
        <v>2098</v>
      </c>
      <c r="P461" s="87">
        <v>36770</v>
      </c>
      <c r="Q461" s="87">
        <v>401768</v>
      </c>
      <c r="R461" s="86" t="s">
        <v>2416</v>
      </c>
      <c r="S461" s="86" t="s">
        <v>904</v>
      </c>
      <c r="T461" s="86">
        <v>970340</v>
      </c>
      <c r="U461" s="86">
        <v>6405</v>
      </c>
      <c r="V461" s="86" t="s">
        <v>1041</v>
      </c>
      <c r="W461" s="86" t="s">
        <v>5323</v>
      </c>
      <c r="X461" s="86" t="s">
        <v>2480</v>
      </c>
      <c r="Y461" s="86" t="s">
        <v>905</v>
      </c>
      <c r="Z461" s="86" t="s">
        <v>6355</v>
      </c>
      <c r="AB461" s="85" t="s">
        <v>2098</v>
      </c>
      <c r="AC461" s="85" t="str">
        <f t="shared" si="42"/>
        <v>AT08</v>
      </c>
      <c r="AD461" s="85" t="str">
        <f t="shared" si="43"/>
        <v xml:space="preserve"> 363</v>
      </c>
      <c r="AE461" s="85" t="str">
        <f t="shared" si="44"/>
        <v>3 60</v>
      </c>
      <c r="AF461" s="85" t="str">
        <f t="shared" si="45"/>
        <v>00 0</v>
      </c>
      <c r="AG461" s="85" t="str">
        <f t="shared" si="46"/>
        <v xml:space="preserve">034 </v>
      </c>
      <c r="AH461" s="85" t="str">
        <f t="shared" si="47"/>
        <v xml:space="preserve">AT08  363 3 60 00 0 034 </v>
      </c>
    </row>
    <row r="462" spans="1:34" ht="15" customHeight="1" x14ac:dyDescent="0.25">
      <c r="A462" s="86">
        <v>701073</v>
      </c>
      <c r="B462" s="86" t="s">
        <v>1581</v>
      </c>
      <c r="C462" s="86" t="s">
        <v>1920</v>
      </c>
      <c r="D462" s="86" t="s">
        <v>1920</v>
      </c>
      <c r="E462" s="86">
        <v>70101</v>
      </c>
      <c r="F462" s="86">
        <v>6020</v>
      </c>
      <c r="G462" s="86" t="s">
        <v>2419</v>
      </c>
      <c r="H462" s="86" t="s">
        <v>5508</v>
      </c>
      <c r="I462" s="86" t="s">
        <v>2428</v>
      </c>
      <c r="J462" s="86" t="s">
        <v>6736</v>
      </c>
      <c r="K462" s="86" t="s">
        <v>2412</v>
      </c>
      <c r="L462" s="86" t="s">
        <v>3</v>
      </c>
      <c r="M462" s="86" t="s">
        <v>5563</v>
      </c>
      <c r="N462" s="86" t="s">
        <v>5564</v>
      </c>
      <c r="O462" s="86" t="s">
        <v>1975</v>
      </c>
      <c r="P462" s="87">
        <v>36770</v>
      </c>
      <c r="Q462" s="87">
        <v>401768</v>
      </c>
      <c r="R462" s="86" t="s">
        <v>2416</v>
      </c>
      <c r="S462" s="86" t="s">
        <v>2439</v>
      </c>
      <c r="T462" s="86">
        <v>970101</v>
      </c>
      <c r="U462" s="86">
        <v>6020</v>
      </c>
      <c r="V462" s="86" t="s">
        <v>1009</v>
      </c>
      <c r="W462" s="86" t="s">
        <v>2440</v>
      </c>
      <c r="X462" s="86" t="s">
        <v>2421</v>
      </c>
      <c r="Y462" s="86" t="s">
        <v>1341</v>
      </c>
      <c r="Z462" s="86" t="s">
        <v>6628</v>
      </c>
      <c r="AB462" s="85" t="s">
        <v>1975</v>
      </c>
      <c r="AC462" s="85" t="str">
        <f t="shared" si="42"/>
        <v>AT20</v>
      </c>
      <c r="AD462" s="85" t="str">
        <f t="shared" si="43"/>
        <v xml:space="preserve"> 205</v>
      </c>
      <c r="AE462" s="85" t="str">
        <f t="shared" si="44"/>
        <v>0 30</v>
      </c>
      <c r="AF462" s="85" t="str">
        <f t="shared" si="45"/>
        <v>33 0</v>
      </c>
      <c r="AG462" s="85" t="str">
        <f t="shared" si="46"/>
        <v xml:space="preserve">192 </v>
      </c>
      <c r="AH462" s="85" t="str">
        <f t="shared" si="47"/>
        <v xml:space="preserve">AT20  205 0 30 33 0 192 </v>
      </c>
    </row>
    <row r="463" spans="1:34" ht="15" customHeight="1" x14ac:dyDescent="0.25">
      <c r="A463" s="86">
        <v>701626</v>
      </c>
      <c r="B463" s="86" t="s">
        <v>1585</v>
      </c>
      <c r="C463" s="86" t="s">
        <v>1920</v>
      </c>
      <c r="D463" s="86" t="s">
        <v>1920</v>
      </c>
      <c r="E463" s="86">
        <v>70101</v>
      </c>
      <c r="F463" s="86">
        <v>6020</v>
      </c>
      <c r="G463" s="86" t="s">
        <v>2468</v>
      </c>
      <c r="H463" s="86" t="s">
        <v>2661</v>
      </c>
      <c r="I463" s="86" t="s">
        <v>2560</v>
      </c>
      <c r="J463" s="86" t="s">
        <v>6737</v>
      </c>
      <c r="K463" s="86" t="s">
        <v>2412</v>
      </c>
      <c r="L463" s="86" t="s">
        <v>3</v>
      </c>
      <c r="M463" s="86" t="s">
        <v>2671</v>
      </c>
      <c r="N463" s="86" t="s">
        <v>2672</v>
      </c>
      <c r="O463" s="86" t="s">
        <v>1975</v>
      </c>
      <c r="P463" s="87">
        <v>36770</v>
      </c>
      <c r="Q463" s="87">
        <v>401768</v>
      </c>
      <c r="R463" s="86" t="s">
        <v>2416</v>
      </c>
      <c r="S463" s="86" t="s">
        <v>2439</v>
      </c>
      <c r="T463" s="86">
        <v>970101</v>
      </c>
      <c r="U463" s="86">
        <v>6020</v>
      </c>
      <c r="V463" s="86" t="s">
        <v>1009</v>
      </c>
      <c r="W463" s="86" t="s">
        <v>2440</v>
      </c>
      <c r="X463" s="86" t="s">
        <v>2421</v>
      </c>
      <c r="Y463" s="86" t="s">
        <v>1341</v>
      </c>
      <c r="Z463" s="86" t="s">
        <v>6628</v>
      </c>
      <c r="AB463" s="85" t="s">
        <v>1975</v>
      </c>
      <c r="AC463" s="85" t="str">
        <f t="shared" si="42"/>
        <v>AT20</v>
      </c>
      <c r="AD463" s="85" t="str">
        <f t="shared" si="43"/>
        <v xml:space="preserve"> 205</v>
      </c>
      <c r="AE463" s="85" t="str">
        <f t="shared" si="44"/>
        <v>0 30</v>
      </c>
      <c r="AF463" s="85" t="str">
        <f t="shared" si="45"/>
        <v>33 0</v>
      </c>
      <c r="AG463" s="85" t="str">
        <f t="shared" si="46"/>
        <v xml:space="preserve">192 </v>
      </c>
      <c r="AH463" s="85" t="str">
        <f t="shared" si="47"/>
        <v xml:space="preserve">AT20  205 0 30 33 0 192 </v>
      </c>
    </row>
    <row r="464" spans="1:34" ht="15" customHeight="1" x14ac:dyDescent="0.25">
      <c r="A464" s="86">
        <v>709558</v>
      </c>
      <c r="B464" s="86" t="s">
        <v>5863</v>
      </c>
      <c r="C464" s="86" t="s">
        <v>2708</v>
      </c>
      <c r="D464" s="86" t="s">
        <v>2708</v>
      </c>
      <c r="E464" s="86">
        <v>70917</v>
      </c>
      <c r="F464" s="86">
        <v>6200</v>
      </c>
      <c r="G464" s="86" t="s">
        <v>1192</v>
      </c>
      <c r="H464" s="86" t="s">
        <v>4900</v>
      </c>
      <c r="I464" s="86" t="s">
        <v>4901</v>
      </c>
      <c r="J464" s="86" t="s">
        <v>6738</v>
      </c>
      <c r="K464" s="86" t="s">
        <v>4808</v>
      </c>
      <c r="L464" s="86" t="s">
        <v>1</v>
      </c>
      <c r="M464" s="86" t="s">
        <v>4902</v>
      </c>
      <c r="N464" s="86" t="s">
        <v>4903</v>
      </c>
      <c r="O464" s="86" t="s">
        <v>5739</v>
      </c>
      <c r="P464" s="87">
        <v>36770</v>
      </c>
      <c r="Q464" s="87">
        <v>401768</v>
      </c>
      <c r="R464" s="86" t="s">
        <v>2416</v>
      </c>
      <c r="S464" s="86" t="s">
        <v>4904</v>
      </c>
      <c r="T464" s="86"/>
      <c r="U464" s="86">
        <v>6200</v>
      </c>
      <c r="V464" s="86" t="s">
        <v>1192</v>
      </c>
      <c r="W464" s="86" t="s">
        <v>4900</v>
      </c>
      <c r="X464" s="86" t="s">
        <v>3414</v>
      </c>
      <c r="Y464" s="86"/>
      <c r="Z464" s="86" t="s">
        <v>6739</v>
      </c>
      <c r="AB464" s="85" t="s">
        <v>5739</v>
      </c>
      <c r="AC464" s="85" t="str">
        <f t="shared" si="42"/>
        <v xml:space="preserve">    </v>
      </c>
      <c r="AD464" s="85" t="str">
        <f t="shared" si="43"/>
        <v/>
      </c>
      <c r="AE464" s="85" t="str">
        <f t="shared" si="44"/>
        <v/>
      </c>
      <c r="AF464" s="85" t="str">
        <f t="shared" si="45"/>
        <v/>
      </c>
      <c r="AG464" s="85" t="str">
        <f t="shared" si="46"/>
        <v/>
      </c>
      <c r="AH464" s="85" t="str">
        <f t="shared" si="47"/>
        <v xml:space="preserve">        </v>
      </c>
    </row>
    <row r="465" spans="1:34" ht="15" customHeight="1" x14ac:dyDescent="0.25">
      <c r="A465" s="86">
        <v>705298</v>
      </c>
      <c r="B465" s="86" t="s">
        <v>1578</v>
      </c>
      <c r="C465" s="86" t="s">
        <v>1920</v>
      </c>
      <c r="D465" s="86" t="s">
        <v>1944</v>
      </c>
      <c r="E465" s="86">
        <v>70505</v>
      </c>
      <c r="F465" s="86">
        <v>6252</v>
      </c>
      <c r="G465" s="86" t="s">
        <v>3953</v>
      </c>
      <c r="H465" s="86" t="s">
        <v>5661</v>
      </c>
      <c r="I465" s="86" t="s">
        <v>4149</v>
      </c>
      <c r="J465" s="86" t="s">
        <v>6740</v>
      </c>
      <c r="K465" s="86" t="s">
        <v>3906</v>
      </c>
      <c r="L465" s="86" t="s">
        <v>3</v>
      </c>
      <c r="M465" s="86" t="s">
        <v>5662</v>
      </c>
      <c r="N465" s="86" t="s">
        <v>5663</v>
      </c>
      <c r="O465" s="86" t="s">
        <v>2223</v>
      </c>
      <c r="P465" s="87">
        <v>36770</v>
      </c>
      <c r="Q465" s="87">
        <v>401768</v>
      </c>
      <c r="R465" s="86" t="s">
        <v>2416</v>
      </c>
      <c r="S465" s="86" t="s">
        <v>354</v>
      </c>
      <c r="T465" s="86">
        <v>970505</v>
      </c>
      <c r="U465" s="86">
        <v>6252</v>
      </c>
      <c r="V465" s="86" t="s">
        <v>3958</v>
      </c>
      <c r="W465" s="86" t="s">
        <v>3140</v>
      </c>
      <c r="X465" s="86" t="s">
        <v>3959</v>
      </c>
      <c r="Y465" s="86" t="s">
        <v>355</v>
      </c>
      <c r="Z465" s="86" t="s">
        <v>6429</v>
      </c>
      <c r="AB465" s="85" t="s">
        <v>2223</v>
      </c>
      <c r="AC465" s="85" t="str">
        <f t="shared" si="42"/>
        <v>AT82</v>
      </c>
      <c r="AD465" s="85" t="str">
        <f t="shared" si="43"/>
        <v xml:space="preserve"> 363</v>
      </c>
      <c r="AE465" s="85" t="str">
        <f t="shared" si="44"/>
        <v>5 80</v>
      </c>
      <c r="AF465" s="85" t="str">
        <f t="shared" si="45"/>
        <v>00 0</v>
      </c>
      <c r="AG465" s="85" t="str">
        <f t="shared" si="46"/>
        <v xml:space="preserve">752 </v>
      </c>
      <c r="AH465" s="85" t="str">
        <f t="shared" si="47"/>
        <v xml:space="preserve">AT82  363 5 80 00 0 752 </v>
      </c>
    </row>
    <row r="466" spans="1:34" ht="15" customHeight="1" x14ac:dyDescent="0.25">
      <c r="A466" s="86">
        <v>706067</v>
      </c>
      <c r="B466" s="86" t="s">
        <v>1579</v>
      </c>
      <c r="C466" s="86" t="s">
        <v>1919</v>
      </c>
      <c r="D466" s="86" t="s">
        <v>1919</v>
      </c>
      <c r="E466" s="86">
        <v>70615</v>
      </c>
      <c r="F466" s="86">
        <v>6543</v>
      </c>
      <c r="G466" s="86" t="s">
        <v>1113</v>
      </c>
      <c r="H466" s="86" t="s">
        <v>1113</v>
      </c>
      <c r="I466" s="86" t="s">
        <v>4420</v>
      </c>
      <c r="J466" s="86" t="s">
        <v>6741</v>
      </c>
      <c r="K466" s="86" t="s">
        <v>4183</v>
      </c>
      <c r="L466" s="86" t="s">
        <v>3</v>
      </c>
      <c r="M466" s="86" t="s">
        <v>4425</v>
      </c>
      <c r="N466" s="86" t="s">
        <v>4426</v>
      </c>
      <c r="O466" s="86" t="s">
        <v>2235</v>
      </c>
      <c r="P466" s="87">
        <v>36770</v>
      </c>
      <c r="Q466" s="87">
        <v>401768</v>
      </c>
      <c r="R466" s="86" t="s">
        <v>2416</v>
      </c>
      <c r="S466" s="86" t="s">
        <v>469</v>
      </c>
      <c r="T466" s="86">
        <v>970615</v>
      </c>
      <c r="U466" s="86">
        <v>6543</v>
      </c>
      <c r="V466" s="86" t="s">
        <v>1113</v>
      </c>
      <c r="W466" s="86" t="s">
        <v>1113</v>
      </c>
      <c r="X466" s="86" t="s">
        <v>4424</v>
      </c>
      <c r="Y466" s="107" t="s">
        <v>470</v>
      </c>
      <c r="Z466" s="86" t="s">
        <v>6742</v>
      </c>
      <c r="AB466" s="85" t="s">
        <v>2235</v>
      </c>
      <c r="AC466" s="85" t="str">
        <f t="shared" si="42"/>
        <v>AT08</v>
      </c>
      <c r="AD466" s="85" t="str">
        <f t="shared" si="43"/>
        <v xml:space="preserve"> 362</v>
      </c>
      <c r="AE466" s="85" t="str">
        <f t="shared" si="44"/>
        <v>8 30</v>
      </c>
      <c r="AF466" s="85" t="str">
        <f t="shared" si="45"/>
        <v>00 0</v>
      </c>
      <c r="AG466" s="85" t="str">
        <f t="shared" si="46"/>
        <v xml:space="preserve">002 </v>
      </c>
      <c r="AH466" s="85" t="str">
        <f t="shared" si="47"/>
        <v xml:space="preserve">AT08  362 8 30 00 0 002 </v>
      </c>
    </row>
    <row r="467" spans="1:34" ht="15" customHeight="1" x14ac:dyDescent="0.25">
      <c r="A467" s="86">
        <v>701005</v>
      </c>
      <c r="B467" s="86" t="s">
        <v>1584</v>
      </c>
      <c r="C467" s="86" t="s">
        <v>1922</v>
      </c>
      <c r="D467" s="86" t="s">
        <v>1921</v>
      </c>
      <c r="E467" s="86">
        <v>70101</v>
      </c>
      <c r="F467" s="86">
        <v>6020</v>
      </c>
      <c r="G467" s="86" t="s">
        <v>1009</v>
      </c>
      <c r="H467" s="86" t="s">
        <v>2479</v>
      </c>
      <c r="I467" s="86" t="s">
        <v>2488</v>
      </c>
      <c r="J467" s="86" t="s">
        <v>6219</v>
      </c>
      <c r="K467" s="86" t="s">
        <v>2412</v>
      </c>
      <c r="L467" s="86" t="s">
        <v>3</v>
      </c>
      <c r="M467" s="86" t="s">
        <v>2497</v>
      </c>
      <c r="N467" s="86" t="s">
        <v>2490</v>
      </c>
      <c r="O467" s="86" t="s">
        <v>1973</v>
      </c>
      <c r="P467" s="87">
        <v>36770</v>
      </c>
      <c r="Q467" s="87">
        <v>401768</v>
      </c>
      <c r="R467" s="86" t="s">
        <v>2416</v>
      </c>
      <c r="S467" s="86" t="s">
        <v>1457</v>
      </c>
      <c r="T467" s="86">
        <v>900656</v>
      </c>
      <c r="U467" s="86">
        <v>6020</v>
      </c>
      <c r="V467" s="86" t="s">
        <v>1009</v>
      </c>
      <c r="W467" s="86" t="s">
        <v>2484</v>
      </c>
      <c r="X467" s="86" t="s">
        <v>2492</v>
      </c>
      <c r="Y467" s="86" t="s">
        <v>1342</v>
      </c>
      <c r="Z467" s="86" t="s">
        <v>6220</v>
      </c>
      <c r="AB467" s="85" t="s">
        <v>1973</v>
      </c>
      <c r="AC467" s="85" t="str">
        <f t="shared" si="42"/>
        <v>AT31</v>
      </c>
      <c r="AD467" s="85" t="str">
        <f t="shared" si="43"/>
        <v xml:space="preserve"> 120</v>
      </c>
      <c r="AE467" s="85" t="str">
        <f t="shared" si="44"/>
        <v>0 05</v>
      </c>
      <c r="AF467" s="85" t="str">
        <f t="shared" si="45"/>
        <v>18 8</v>
      </c>
      <c r="AG467" s="85" t="str">
        <f t="shared" si="46"/>
        <v xml:space="preserve">202 </v>
      </c>
      <c r="AH467" s="85" t="str">
        <f t="shared" si="47"/>
        <v xml:space="preserve">AT31  120 0 05 18 8 202 </v>
      </c>
    </row>
    <row r="468" spans="1:34" ht="15" customHeight="1" x14ac:dyDescent="0.25">
      <c r="A468" s="86">
        <v>701100</v>
      </c>
      <c r="B468" s="86" t="s">
        <v>1684</v>
      </c>
      <c r="C468" s="86" t="s">
        <v>1919</v>
      </c>
      <c r="D468" s="86" t="s">
        <v>1919</v>
      </c>
      <c r="E468" s="86">
        <v>70101</v>
      </c>
      <c r="F468" s="86">
        <v>6020</v>
      </c>
      <c r="G468" s="86" t="s">
        <v>2468</v>
      </c>
      <c r="H468" s="86" t="s">
        <v>2661</v>
      </c>
      <c r="I468" s="86" t="s">
        <v>2665</v>
      </c>
      <c r="J468" s="86" t="s">
        <v>6743</v>
      </c>
      <c r="K468" s="86" t="s">
        <v>2412</v>
      </c>
      <c r="L468" s="86" t="s">
        <v>1</v>
      </c>
      <c r="M468" s="86" t="s">
        <v>2666</v>
      </c>
      <c r="N468" s="86" t="s">
        <v>2667</v>
      </c>
      <c r="O468" s="86" t="s">
        <v>1990</v>
      </c>
      <c r="P468" s="87">
        <v>36770</v>
      </c>
      <c r="Q468" s="87">
        <v>401768</v>
      </c>
      <c r="R468" s="86" t="s">
        <v>2416</v>
      </c>
      <c r="S468" s="86" t="s">
        <v>19</v>
      </c>
      <c r="T468" s="86">
        <v>900244</v>
      </c>
      <c r="U468" s="86">
        <v>6020</v>
      </c>
      <c r="V468" s="86" t="s">
        <v>1009</v>
      </c>
      <c r="W468" s="86" t="s">
        <v>2417</v>
      </c>
      <c r="X468" s="86" t="s">
        <v>2425</v>
      </c>
      <c r="Y468" s="86" t="s">
        <v>1603</v>
      </c>
      <c r="Z468" s="86" t="s">
        <v>6225</v>
      </c>
      <c r="AB468" s="85" t="s">
        <v>1990</v>
      </c>
      <c r="AC468" s="85" t="str">
        <f t="shared" si="42"/>
        <v>AT18</v>
      </c>
      <c r="AD468" s="85" t="str">
        <f t="shared" si="43"/>
        <v xml:space="preserve"> 423</v>
      </c>
      <c r="AE468" s="85" t="str">
        <f t="shared" si="44"/>
        <v>9 00</v>
      </c>
      <c r="AF468" s="85" t="str">
        <f t="shared" si="45"/>
        <v>09 0</v>
      </c>
      <c r="AG468" s="85" t="str">
        <f t="shared" si="46"/>
        <v xml:space="preserve">008 </v>
      </c>
      <c r="AH468" s="85" t="str">
        <f t="shared" si="47"/>
        <v xml:space="preserve">AT18  423 9 00 09 0 008 </v>
      </c>
    </row>
    <row r="469" spans="1:34" ht="15" customHeight="1" x14ac:dyDescent="0.25">
      <c r="A469" s="86">
        <v>703617</v>
      </c>
      <c r="B469" s="86" t="s">
        <v>1606</v>
      </c>
      <c r="C469" s="86" t="s">
        <v>1919</v>
      </c>
      <c r="D469" s="86" t="s">
        <v>1919</v>
      </c>
      <c r="E469" s="86">
        <v>70366</v>
      </c>
      <c r="F469" s="86">
        <v>6113</v>
      </c>
      <c r="G469" s="86" t="s">
        <v>1068</v>
      </c>
      <c r="H469" s="86" t="s">
        <v>1068</v>
      </c>
      <c r="I469" s="86" t="s">
        <v>2665</v>
      </c>
      <c r="J469" s="86" t="s">
        <v>6744</v>
      </c>
      <c r="K469" s="86" t="s">
        <v>3166</v>
      </c>
      <c r="L469" s="86" t="s">
        <v>3</v>
      </c>
      <c r="M469" s="86" t="s">
        <v>3669</v>
      </c>
      <c r="N469" s="86" t="s">
        <v>3670</v>
      </c>
      <c r="O469" s="86" t="s">
        <v>7277</v>
      </c>
      <c r="P469" s="87">
        <v>36770</v>
      </c>
      <c r="Q469" s="87">
        <v>401768</v>
      </c>
      <c r="R469" s="86" t="s">
        <v>2416</v>
      </c>
      <c r="S469" s="86" t="s">
        <v>253</v>
      </c>
      <c r="T469" s="86">
        <v>970366</v>
      </c>
      <c r="U469" s="86">
        <v>6113</v>
      </c>
      <c r="V469" s="86" t="s">
        <v>1068</v>
      </c>
      <c r="W469" s="86" t="s">
        <v>1068</v>
      </c>
      <c r="X469" s="86" t="s">
        <v>3672</v>
      </c>
      <c r="Y469" s="86" t="s">
        <v>7278</v>
      </c>
      <c r="Z469" s="86" t="s">
        <v>6745</v>
      </c>
      <c r="AB469" s="85" t="s">
        <v>7277</v>
      </c>
      <c r="AC469" s="85" t="str">
        <f t="shared" si="42"/>
        <v>AT10</v>
      </c>
      <c r="AD469" s="85" t="str">
        <f t="shared" si="43"/>
        <v xml:space="preserve"> 363</v>
      </c>
      <c r="AE469" s="85" t="str">
        <f t="shared" si="44"/>
        <v>2 20</v>
      </c>
      <c r="AF469" s="85" t="str">
        <f t="shared" si="45"/>
        <v>00 0</v>
      </c>
      <c r="AG469" s="85" t="str">
        <f t="shared" si="46"/>
        <v xml:space="preserve">722 </v>
      </c>
      <c r="AH469" s="85" t="str">
        <f t="shared" si="47"/>
        <v xml:space="preserve">AT10  363 2 20 00 0 722 </v>
      </c>
    </row>
    <row r="470" spans="1:34" ht="15" customHeight="1" x14ac:dyDescent="0.25">
      <c r="A470" s="86">
        <v>705107</v>
      </c>
      <c r="B470" s="86" t="s">
        <v>1714</v>
      </c>
      <c r="C470" s="86" t="s">
        <v>1919</v>
      </c>
      <c r="D470" s="86" t="s">
        <v>1919</v>
      </c>
      <c r="E470" s="86">
        <v>70515</v>
      </c>
      <c r="F470" s="86">
        <v>6336</v>
      </c>
      <c r="G470" s="86" t="s">
        <v>4062</v>
      </c>
      <c r="H470" s="86" t="s">
        <v>3850</v>
      </c>
      <c r="I470" s="86" t="s">
        <v>2565</v>
      </c>
      <c r="J470" s="86" t="s">
        <v>6746</v>
      </c>
      <c r="K470" s="86" t="s">
        <v>3906</v>
      </c>
      <c r="L470" s="86" t="s">
        <v>1</v>
      </c>
      <c r="M470" s="86" t="s">
        <v>4063</v>
      </c>
      <c r="N470" s="86" t="s">
        <v>4064</v>
      </c>
      <c r="O470" s="86" t="s">
        <v>7267</v>
      </c>
      <c r="P470" s="87">
        <v>36770</v>
      </c>
      <c r="Q470" s="87">
        <v>401768</v>
      </c>
      <c r="R470" s="86" t="s">
        <v>2416</v>
      </c>
      <c r="S470" s="86" t="s">
        <v>1822</v>
      </c>
      <c r="T470" s="86">
        <v>600417</v>
      </c>
      <c r="U470" s="86">
        <v>6336</v>
      </c>
      <c r="V470" s="86" t="s">
        <v>1213</v>
      </c>
      <c r="W470" s="86" t="s">
        <v>4066</v>
      </c>
      <c r="X470" s="86" t="s">
        <v>2576</v>
      </c>
      <c r="Y470" s="86" t="s">
        <v>7246</v>
      </c>
      <c r="Z470" s="86" t="s">
        <v>6407</v>
      </c>
      <c r="AB470" s="85" t="s">
        <v>7267</v>
      </c>
      <c r="AC470" s="85" t="str">
        <f t="shared" si="42"/>
        <v>AT93</v>
      </c>
      <c r="AD470" s="85" t="str">
        <f t="shared" si="43"/>
        <v xml:space="preserve"> 363</v>
      </c>
      <c r="AE470" s="85" t="str">
        <f t="shared" si="44"/>
        <v>3 90</v>
      </c>
      <c r="AF470" s="85" t="str">
        <f t="shared" si="45"/>
        <v>00 0</v>
      </c>
      <c r="AG470" s="85" t="str">
        <f t="shared" si="46"/>
        <v xml:space="preserve">104 </v>
      </c>
      <c r="AH470" s="85" t="str">
        <f t="shared" si="47"/>
        <v xml:space="preserve">AT93  363 3 90 00 0 104 </v>
      </c>
    </row>
    <row r="471" spans="1:34" ht="15" customHeight="1" x14ac:dyDescent="0.25">
      <c r="A471" s="86">
        <v>701101</v>
      </c>
      <c r="B471" s="86" t="s">
        <v>1605</v>
      </c>
      <c r="C471" s="86" t="s">
        <v>1919</v>
      </c>
      <c r="D471" s="86" t="s">
        <v>1919</v>
      </c>
      <c r="E471" s="86">
        <v>70101</v>
      </c>
      <c r="F471" s="86">
        <v>6020</v>
      </c>
      <c r="G471" s="86" t="s">
        <v>2502</v>
      </c>
      <c r="H471" s="86" t="s">
        <v>2754</v>
      </c>
      <c r="I471" s="86" t="s">
        <v>2428</v>
      </c>
      <c r="J471" s="86" t="s">
        <v>6747</v>
      </c>
      <c r="K471" s="86" t="s">
        <v>2412</v>
      </c>
      <c r="L471" s="86" t="s">
        <v>1</v>
      </c>
      <c r="M471" s="86" t="s">
        <v>2755</v>
      </c>
      <c r="N471" s="86" t="s">
        <v>2756</v>
      </c>
      <c r="O471" s="86" t="s">
        <v>1990</v>
      </c>
      <c r="P471" s="87">
        <v>36770</v>
      </c>
      <c r="Q471" s="87">
        <v>401768</v>
      </c>
      <c r="R471" s="86" t="s">
        <v>2416</v>
      </c>
      <c r="S471" s="86" t="s">
        <v>19</v>
      </c>
      <c r="T471" s="86">
        <v>900244</v>
      </c>
      <c r="U471" s="86">
        <v>6020</v>
      </c>
      <c r="V471" s="86" t="s">
        <v>1009</v>
      </c>
      <c r="W471" s="86" t="s">
        <v>2417</v>
      </c>
      <c r="X471" s="86" t="s">
        <v>2425</v>
      </c>
      <c r="Y471" s="86" t="s">
        <v>1603</v>
      </c>
      <c r="Z471" s="86" t="s">
        <v>6225</v>
      </c>
      <c r="AB471" s="85" t="s">
        <v>1990</v>
      </c>
      <c r="AC471" s="85" t="str">
        <f t="shared" si="42"/>
        <v>AT18</v>
      </c>
      <c r="AD471" s="85" t="str">
        <f t="shared" si="43"/>
        <v xml:space="preserve"> 423</v>
      </c>
      <c r="AE471" s="85" t="str">
        <f t="shared" si="44"/>
        <v>9 00</v>
      </c>
      <c r="AF471" s="85" t="str">
        <f t="shared" si="45"/>
        <v>09 0</v>
      </c>
      <c r="AG471" s="85" t="str">
        <f t="shared" si="46"/>
        <v xml:space="preserve">008 </v>
      </c>
      <c r="AH471" s="85" t="str">
        <f t="shared" si="47"/>
        <v xml:space="preserve">AT18  423 9 00 09 0 008 </v>
      </c>
    </row>
    <row r="472" spans="1:34" ht="15" customHeight="1" x14ac:dyDescent="0.25">
      <c r="A472" s="86">
        <v>703227</v>
      </c>
      <c r="B472" s="86" t="s">
        <v>1608</v>
      </c>
      <c r="C472" s="86" t="s">
        <v>1919</v>
      </c>
      <c r="D472" s="86" t="s">
        <v>1947</v>
      </c>
      <c r="E472" s="86">
        <v>70369</v>
      </c>
      <c r="F472" s="86">
        <v>6170</v>
      </c>
      <c r="G472" s="86" t="s">
        <v>1040</v>
      </c>
      <c r="H472" s="86" t="s">
        <v>3746</v>
      </c>
      <c r="I472" s="86" t="s">
        <v>5699</v>
      </c>
      <c r="J472" s="86" t="s">
        <v>6748</v>
      </c>
      <c r="K472" s="86" t="s">
        <v>3166</v>
      </c>
      <c r="L472" s="86" t="s">
        <v>1</v>
      </c>
      <c r="M472" s="86" t="s">
        <v>5700</v>
      </c>
      <c r="N472" s="86" t="s">
        <v>5701</v>
      </c>
      <c r="O472" s="86" t="s">
        <v>2100</v>
      </c>
      <c r="P472" s="87">
        <v>36770</v>
      </c>
      <c r="Q472" s="87">
        <v>401768</v>
      </c>
      <c r="R472" s="86" t="s">
        <v>2416</v>
      </c>
      <c r="S472" s="86" t="s">
        <v>275</v>
      </c>
      <c r="T472" s="86">
        <v>405386</v>
      </c>
      <c r="U472" s="86">
        <v>6170</v>
      </c>
      <c r="V472" s="86" t="s">
        <v>1040</v>
      </c>
      <c r="W472" s="86" t="s">
        <v>3750</v>
      </c>
      <c r="X472" s="86" t="s">
        <v>2428</v>
      </c>
      <c r="Y472" s="86" t="s">
        <v>3747</v>
      </c>
      <c r="Z472" s="86" t="s">
        <v>6565</v>
      </c>
      <c r="AB472" s="85" t="s">
        <v>2100</v>
      </c>
      <c r="AC472" s="85" t="str">
        <f t="shared" si="42"/>
        <v>AT42</v>
      </c>
      <c r="AD472" s="85" t="str">
        <f t="shared" si="43"/>
        <v xml:space="preserve"> 205</v>
      </c>
      <c r="AE472" s="85" t="str">
        <f t="shared" si="44"/>
        <v>0 30</v>
      </c>
      <c r="AF472" s="85" t="str">
        <f t="shared" si="45"/>
        <v>33 0</v>
      </c>
      <c r="AG472" s="85" t="str">
        <f t="shared" si="46"/>
        <v xml:space="preserve">211 </v>
      </c>
      <c r="AH472" s="85" t="str">
        <f t="shared" si="47"/>
        <v xml:space="preserve">AT42  205 0 30 33 0 211 </v>
      </c>
    </row>
    <row r="473" spans="1:34" ht="15" customHeight="1" x14ac:dyDescent="0.25">
      <c r="A473" s="86">
        <v>705069</v>
      </c>
      <c r="B473" s="86" t="s">
        <v>5826</v>
      </c>
      <c r="C473" s="86" t="s">
        <v>1919</v>
      </c>
      <c r="D473" s="86" t="s">
        <v>1919</v>
      </c>
      <c r="E473" s="86">
        <v>70523</v>
      </c>
      <c r="F473" s="86">
        <v>6347</v>
      </c>
      <c r="G473" s="86" t="s">
        <v>1085</v>
      </c>
      <c r="H473" s="86" t="s">
        <v>1085</v>
      </c>
      <c r="I473" s="86" t="s">
        <v>2835</v>
      </c>
      <c r="J473" s="86" t="s">
        <v>6749</v>
      </c>
      <c r="K473" s="86" t="s">
        <v>3906</v>
      </c>
      <c r="L473" s="86" t="s">
        <v>1</v>
      </c>
      <c r="M473" s="86" t="s">
        <v>4094</v>
      </c>
      <c r="N473" s="86" t="s">
        <v>5995</v>
      </c>
      <c r="O473" s="86" t="s">
        <v>5996</v>
      </c>
      <c r="P473" s="87">
        <v>44440</v>
      </c>
      <c r="Q473" s="87">
        <v>401768</v>
      </c>
      <c r="R473" s="86" t="s">
        <v>2416</v>
      </c>
      <c r="S473" s="86" t="s">
        <v>1825</v>
      </c>
      <c r="T473" s="86">
        <v>404955</v>
      </c>
      <c r="U473" s="86">
        <v>6344</v>
      </c>
      <c r="V473" s="86" t="s">
        <v>4161</v>
      </c>
      <c r="W473" s="86" t="s">
        <v>4162</v>
      </c>
      <c r="X473" s="86" t="s">
        <v>2617</v>
      </c>
      <c r="Y473" s="86" t="s">
        <v>1415</v>
      </c>
      <c r="Z473" s="86" t="s">
        <v>6412</v>
      </c>
      <c r="AB473" s="85" t="s">
        <v>5996</v>
      </c>
      <c r="AC473" s="85" t="str">
        <f t="shared" si="42"/>
        <v>AT54</v>
      </c>
      <c r="AD473" s="85" t="str">
        <f t="shared" si="43"/>
        <v xml:space="preserve"> 205</v>
      </c>
      <c r="AE473" s="85" t="str">
        <f t="shared" si="44"/>
        <v>0 60</v>
      </c>
      <c r="AF473" s="85" t="str">
        <f t="shared" si="45"/>
        <v>77 0</v>
      </c>
      <c r="AG473" s="85" t="str">
        <f t="shared" si="46"/>
        <v xml:space="preserve">014 </v>
      </c>
      <c r="AH473" s="85" t="str">
        <f t="shared" si="47"/>
        <v xml:space="preserve">AT54  205 0 60 77 0 014 </v>
      </c>
    </row>
    <row r="474" spans="1:34" ht="15" customHeight="1" x14ac:dyDescent="0.25">
      <c r="A474" s="86">
        <v>707459</v>
      </c>
      <c r="B474" s="86" t="s">
        <v>1731</v>
      </c>
      <c r="C474" s="86" t="s">
        <v>1920</v>
      </c>
      <c r="D474" s="86" t="s">
        <v>1932</v>
      </c>
      <c r="E474" s="86">
        <v>70716</v>
      </c>
      <c r="F474" s="86">
        <v>9900</v>
      </c>
      <c r="G474" s="86" t="s">
        <v>1134</v>
      </c>
      <c r="H474" s="86" t="s">
        <v>4582</v>
      </c>
      <c r="I474" s="86" t="s">
        <v>2499</v>
      </c>
      <c r="J474" s="86" t="s">
        <v>6750</v>
      </c>
      <c r="K474" s="86" t="s">
        <v>4428</v>
      </c>
      <c r="L474" s="86" t="s">
        <v>3</v>
      </c>
      <c r="M474" s="86" t="s">
        <v>4583</v>
      </c>
      <c r="N474" s="86" t="s">
        <v>4584</v>
      </c>
      <c r="O474" s="86" t="s">
        <v>2263</v>
      </c>
      <c r="P474" s="87">
        <v>36770</v>
      </c>
      <c r="Q474" s="87">
        <v>401768</v>
      </c>
      <c r="R474" s="86" t="s">
        <v>2416</v>
      </c>
      <c r="S474" s="86" t="s">
        <v>515</v>
      </c>
      <c r="T474" s="86">
        <v>970716</v>
      </c>
      <c r="U474" s="86">
        <v>9900</v>
      </c>
      <c r="V474" s="86" t="s">
        <v>1134</v>
      </c>
      <c r="W474" s="86" t="s">
        <v>2674</v>
      </c>
      <c r="X474" s="86" t="s">
        <v>2509</v>
      </c>
      <c r="Y474" s="86" t="s">
        <v>516</v>
      </c>
      <c r="Z474" s="86" t="s">
        <v>6751</v>
      </c>
      <c r="AB474" s="85" t="s">
        <v>2263</v>
      </c>
      <c r="AC474" s="85" t="str">
        <f t="shared" si="42"/>
        <v>AT36</v>
      </c>
      <c r="AD474" s="85" t="str">
        <f t="shared" si="43"/>
        <v xml:space="preserve"> 205</v>
      </c>
      <c r="AE474" s="85" t="str">
        <f t="shared" si="44"/>
        <v>0 70</v>
      </c>
      <c r="AF474" s="85" t="str">
        <f t="shared" si="45"/>
        <v>00 0</v>
      </c>
      <c r="AG474" s="85" t="str">
        <f t="shared" si="46"/>
        <v xml:space="preserve">000 </v>
      </c>
      <c r="AH474" s="85" t="str">
        <f t="shared" si="47"/>
        <v xml:space="preserve">AT36  205 0 70 00 0 000 </v>
      </c>
    </row>
    <row r="475" spans="1:34" ht="15" customHeight="1" x14ac:dyDescent="0.25">
      <c r="A475" s="86">
        <v>705087</v>
      </c>
      <c r="B475" s="86" t="s">
        <v>1713</v>
      </c>
      <c r="C475" s="86" t="s">
        <v>1919</v>
      </c>
      <c r="D475" s="86" t="s">
        <v>1919</v>
      </c>
      <c r="E475" s="86">
        <v>70513</v>
      </c>
      <c r="F475" s="86">
        <v>6330</v>
      </c>
      <c r="G475" s="86" t="s">
        <v>1096</v>
      </c>
      <c r="H475" s="86" t="s">
        <v>3981</v>
      </c>
      <c r="I475" s="86" t="s">
        <v>2609</v>
      </c>
      <c r="J475" s="86" t="s">
        <v>6752</v>
      </c>
      <c r="K475" s="86" t="s">
        <v>3906</v>
      </c>
      <c r="L475" s="86" t="s">
        <v>1</v>
      </c>
      <c r="M475" s="86" t="s">
        <v>3982</v>
      </c>
      <c r="N475" s="86" t="s">
        <v>3983</v>
      </c>
      <c r="O475" s="86" t="s">
        <v>2200</v>
      </c>
      <c r="P475" s="87">
        <v>36770</v>
      </c>
      <c r="Q475" s="87">
        <v>401768</v>
      </c>
      <c r="R475" s="86" t="s">
        <v>2416</v>
      </c>
      <c r="S475" s="86" t="s">
        <v>1827</v>
      </c>
      <c r="T475" s="86">
        <v>905199</v>
      </c>
      <c r="U475" s="86">
        <v>6330</v>
      </c>
      <c r="V475" s="86" t="s">
        <v>1096</v>
      </c>
      <c r="W475" s="86" t="s">
        <v>3985</v>
      </c>
      <c r="X475" s="86" t="s">
        <v>2609</v>
      </c>
      <c r="Y475" s="86" t="s">
        <v>1865</v>
      </c>
      <c r="Z475" s="86" t="s">
        <v>6753</v>
      </c>
      <c r="AB475" s="85" t="s">
        <v>2200</v>
      </c>
      <c r="AC475" s="85" t="str">
        <f t="shared" si="42"/>
        <v>AT27</v>
      </c>
      <c r="AD475" s="85" t="str">
        <f t="shared" si="43"/>
        <v xml:space="preserve"> 363</v>
      </c>
      <c r="AE475" s="85" t="str">
        <f t="shared" si="44"/>
        <v>5 80</v>
      </c>
      <c r="AF475" s="85" t="str">
        <f t="shared" si="45"/>
        <v>00 0</v>
      </c>
      <c r="AG475" s="85" t="str">
        <f t="shared" si="46"/>
        <v xml:space="preserve">015 </v>
      </c>
      <c r="AH475" s="85" t="str">
        <f t="shared" si="47"/>
        <v xml:space="preserve">AT27  363 5 80 00 0 015 </v>
      </c>
    </row>
    <row r="476" spans="1:34" ht="15" customHeight="1" x14ac:dyDescent="0.25">
      <c r="A476" s="86">
        <v>709344</v>
      </c>
      <c r="B476" s="86" t="s">
        <v>1741</v>
      </c>
      <c r="C476" s="86" t="s">
        <v>1922</v>
      </c>
      <c r="D476" s="86" t="s">
        <v>1922</v>
      </c>
      <c r="E476" s="86">
        <v>70921</v>
      </c>
      <c r="F476" s="86">
        <v>6136</v>
      </c>
      <c r="G476" s="86" t="s">
        <v>1202</v>
      </c>
      <c r="H476" s="86" t="s">
        <v>4409</v>
      </c>
      <c r="I476" s="86" t="s">
        <v>2470</v>
      </c>
      <c r="J476" s="86" t="s">
        <v>6754</v>
      </c>
      <c r="K476" s="86" t="s">
        <v>4808</v>
      </c>
      <c r="L476" s="86" t="s">
        <v>3</v>
      </c>
      <c r="M476" s="86" t="s">
        <v>4992</v>
      </c>
      <c r="N476" s="86" t="s">
        <v>4988</v>
      </c>
      <c r="O476" s="86" t="s">
        <v>2375</v>
      </c>
      <c r="P476" s="87">
        <v>36770</v>
      </c>
      <c r="Q476" s="87">
        <v>401768</v>
      </c>
      <c r="R476" s="86" t="s">
        <v>2416</v>
      </c>
      <c r="S476" s="86" t="s">
        <v>677</v>
      </c>
      <c r="T476" s="86">
        <v>970921</v>
      </c>
      <c r="U476" s="86">
        <v>6136</v>
      </c>
      <c r="V476" s="86" t="s">
        <v>1202</v>
      </c>
      <c r="W476" s="86" t="s">
        <v>3140</v>
      </c>
      <c r="X476" s="86" t="s">
        <v>2609</v>
      </c>
      <c r="Y476" s="86" t="s">
        <v>678</v>
      </c>
      <c r="Z476" s="86" t="s">
        <v>6584</v>
      </c>
      <c r="AB476" s="85" t="s">
        <v>2375</v>
      </c>
      <c r="AC476" s="85" t="str">
        <f t="shared" si="42"/>
        <v>AT21</v>
      </c>
      <c r="AD476" s="85" t="str">
        <f t="shared" si="43"/>
        <v xml:space="preserve"> 363</v>
      </c>
      <c r="AE476" s="85" t="str">
        <f t="shared" si="44"/>
        <v>2 20</v>
      </c>
      <c r="AF476" s="85" t="str">
        <f t="shared" si="45"/>
        <v>00 0</v>
      </c>
      <c r="AG476" s="85" t="str">
        <f t="shared" si="46"/>
        <v xml:space="preserve">002 </v>
      </c>
      <c r="AH476" s="85" t="str">
        <f t="shared" si="47"/>
        <v xml:space="preserve">AT21  363 2 20 00 0 002 </v>
      </c>
    </row>
    <row r="477" spans="1:34" ht="15" customHeight="1" x14ac:dyDescent="0.25">
      <c r="A477" s="86">
        <v>709345</v>
      </c>
      <c r="B477" s="86" t="s">
        <v>1742</v>
      </c>
      <c r="C477" s="86" t="s">
        <v>1919</v>
      </c>
      <c r="D477" s="86" t="s">
        <v>1919</v>
      </c>
      <c r="E477" s="86">
        <v>70921</v>
      </c>
      <c r="F477" s="86">
        <v>6136</v>
      </c>
      <c r="G477" s="86" t="s">
        <v>1202</v>
      </c>
      <c r="H477" s="86" t="s">
        <v>4409</v>
      </c>
      <c r="I477" s="86" t="s">
        <v>2470</v>
      </c>
      <c r="J477" s="86" t="s">
        <v>6754</v>
      </c>
      <c r="K477" s="86" t="s">
        <v>4808</v>
      </c>
      <c r="L477" s="86" t="s">
        <v>3</v>
      </c>
      <c r="M477" s="86" t="s">
        <v>4990</v>
      </c>
      <c r="N477" s="86" t="s">
        <v>4991</v>
      </c>
      <c r="O477" s="86" t="s">
        <v>2375</v>
      </c>
      <c r="P477" s="87">
        <v>36770</v>
      </c>
      <c r="Q477" s="87">
        <v>401768</v>
      </c>
      <c r="R477" s="86" t="s">
        <v>2416</v>
      </c>
      <c r="S477" s="86" t="s">
        <v>677</v>
      </c>
      <c r="T477" s="86">
        <v>970921</v>
      </c>
      <c r="U477" s="86">
        <v>6136</v>
      </c>
      <c r="V477" s="86" t="s">
        <v>1202</v>
      </c>
      <c r="W477" s="86" t="s">
        <v>3140</v>
      </c>
      <c r="X477" s="86" t="s">
        <v>2609</v>
      </c>
      <c r="Y477" s="86" t="s">
        <v>678</v>
      </c>
      <c r="Z477" s="86" t="s">
        <v>6584</v>
      </c>
      <c r="AB477" s="85" t="s">
        <v>2375</v>
      </c>
      <c r="AC477" s="85" t="str">
        <f t="shared" si="42"/>
        <v>AT21</v>
      </c>
      <c r="AD477" s="85" t="str">
        <f t="shared" si="43"/>
        <v xml:space="preserve"> 363</v>
      </c>
      <c r="AE477" s="85" t="str">
        <f t="shared" si="44"/>
        <v>2 20</v>
      </c>
      <c r="AF477" s="85" t="str">
        <f t="shared" si="45"/>
        <v>00 0</v>
      </c>
      <c r="AG477" s="85" t="str">
        <f t="shared" si="46"/>
        <v xml:space="preserve">002 </v>
      </c>
      <c r="AH477" s="85" t="str">
        <f t="shared" si="47"/>
        <v xml:space="preserve">AT21  363 2 20 00 0 002 </v>
      </c>
    </row>
    <row r="478" spans="1:34" ht="15" customHeight="1" x14ac:dyDescent="0.25">
      <c r="A478" s="86">
        <v>701102</v>
      </c>
      <c r="B478" s="86" t="s">
        <v>1685</v>
      </c>
      <c r="C478" s="86" t="s">
        <v>1920</v>
      </c>
      <c r="D478" s="86" t="s">
        <v>1920</v>
      </c>
      <c r="E478" s="86">
        <v>70101</v>
      </c>
      <c r="F478" s="86">
        <v>6020</v>
      </c>
      <c r="G478" s="86" t="s">
        <v>2673</v>
      </c>
      <c r="H478" s="86" t="s">
        <v>2825</v>
      </c>
      <c r="I478" s="86" t="s">
        <v>2617</v>
      </c>
      <c r="J478" s="86" t="s">
        <v>6755</v>
      </c>
      <c r="K478" s="86" t="s">
        <v>2412</v>
      </c>
      <c r="L478" s="86" t="s">
        <v>3</v>
      </c>
      <c r="M478" s="86" t="s">
        <v>2826</v>
      </c>
      <c r="N478" s="86" t="s">
        <v>2827</v>
      </c>
      <c r="O478" s="86" t="s">
        <v>1975</v>
      </c>
      <c r="P478" s="87">
        <v>36770</v>
      </c>
      <c r="Q478" s="87">
        <v>401768</v>
      </c>
      <c r="R478" s="86" t="s">
        <v>2416</v>
      </c>
      <c r="S478" s="86" t="s">
        <v>2439</v>
      </c>
      <c r="T478" s="86">
        <v>970101</v>
      </c>
      <c r="U478" s="86">
        <v>6020</v>
      </c>
      <c r="V478" s="86" t="s">
        <v>1009</v>
      </c>
      <c r="W478" s="86" t="s">
        <v>2440</v>
      </c>
      <c r="X478" s="86" t="s">
        <v>2421</v>
      </c>
      <c r="Y478" s="86" t="s">
        <v>1341</v>
      </c>
      <c r="Z478" s="86" t="s">
        <v>6628</v>
      </c>
      <c r="AB478" s="85" t="s">
        <v>1975</v>
      </c>
      <c r="AC478" s="85" t="str">
        <f t="shared" si="42"/>
        <v>AT20</v>
      </c>
      <c r="AD478" s="85" t="str">
        <f t="shared" si="43"/>
        <v xml:space="preserve"> 205</v>
      </c>
      <c r="AE478" s="85" t="str">
        <f t="shared" si="44"/>
        <v>0 30</v>
      </c>
      <c r="AF478" s="85" t="str">
        <f t="shared" si="45"/>
        <v>33 0</v>
      </c>
      <c r="AG478" s="85" t="str">
        <f t="shared" si="46"/>
        <v xml:space="preserve">192 </v>
      </c>
      <c r="AH478" s="85" t="str">
        <f t="shared" si="47"/>
        <v xml:space="preserve">AT20  205 0 30 33 0 192 </v>
      </c>
    </row>
    <row r="479" spans="1:34" ht="15" customHeight="1" x14ac:dyDescent="0.25">
      <c r="A479" s="86">
        <v>701103</v>
      </c>
      <c r="B479" s="86" t="s">
        <v>1877</v>
      </c>
      <c r="C479" s="86" t="s">
        <v>1919</v>
      </c>
      <c r="D479" s="86" t="s">
        <v>1919</v>
      </c>
      <c r="E479" s="86">
        <v>70101</v>
      </c>
      <c r="F479" s="86">
        <v>6020</v>
      </c>
      <c r="G479" s="86" t="s">
        <v>2426</v>
      </c>
      <c r="H479" s="86" t="s">
        <v>2602</v>
      </c>
      <c r="I479" s="86" t="s">
        <v>2603</v>
      </c>
      <c r="J479" s="86" t="s">
        <v>6756</v>
      </c>
      <c r="K479" s="86" t="s">
        <v>2412</v>
      </c>
      <c r="L479" s="86" t="s">
        <v>1</v>
      </c>
      <c r="M479" s="86" t="s">
        <v>2604</v>
      </c>
      <c r="N479" s="86" t="s">
        <v>2605</v>
      </c>
      <c r="O479" s="86" t="s">
        <v>5997</v>
      </c>
      <c r="P479" s="87">
        <v>43444</v>
      </c>
      <c r="Q479" s="87">
        <v>401768</v>
      </c>
      <c r="R479" s="86" t="s">
        <v>2416</v>
      </c>
      <c r="S479" s="86" t="s">
        <v>1929</v>
      </c>
      <c r="T479" s="86">
        <v>406407</v>
      </c>
      <c r="U479" s="86">
        <v>6161</v>
      </c>
      <c r="V479" s="86" t="s">
        <v>1062</v>
      </c>
      <c r="W479" s="86" t="s">
        <v>2607</v>
      </c>
      <c r="X479" s="86" t="s">
        <v>2425</v>
      </c>
      <c r="Y479" s="86" t="s">
        <v>1930</v>
      </c>
      <c r="Z479" s="86" t="s">
        <v>6757</v>
      </c>
      <c r="AB479" s="85" t="s">
        <v>5997</v>
      </c>
      <c r="AC479" s="85" t="str">
        <f t="shared" si="42"/>
        <v>AT61</v>
      </c>
      <c r="AD479" s="85" t="str">
        <f t="shared" si="43"/>
        <v xml:space="preserve"> 363</v>
      </c>
      <c r="AE479" s="85" t="str">
        <f t="shared" si="44"/>
        <v>6 20</v>
      </c>
      <c r="AF479" s="85" t="str">
        <f t="shared" si="45"/>
        <v>00 0</v>
      </c>
      <c r="AG479" s="85" t="str">
        <f t="shared" si="46"/>
        <v xml:space="preserve">019 </v>
      </c>
      <c r="AH479" s="85" t="str">
        <f t="shared" si="47"/>
        <v xml:space="preserve">AT61  363 6 20 00 0 019 </v>
      </c>
    </row>
    <row r="480" spans="1:34" ht="15" customHeight="1" x14ac:dyDescent="0.25">
      <c r="A480" s="86">
        <v>706347</v>
      </c>
      <c r="B480" s="86" t="s">
        <v>1722</v>
      </c>
      <c r="C480" s="86" t="s">
        <v>1919</v>
      </c>
      <c r="D480" s="86" t="s">
        <v>1919</v>
      </c>
      <c r="E480" s="86">
        <v>70623</v>
      </c>
      <c r="F480" s="86">
        <v>6553</v>
      </c>
      <c r="G480" s="86" t="s">
        <v>1127</v>
      </c>
      <c r="H480" s="86" t="s">
        <v>3219</v>
      </c>
      <c r="I480" s="86" t="s">
        <v>2580</v>
      </c>
      <c r="J480" s="86" t="s">
        <v>6758</v>
      </c>
      <c r="K480" s="86" t="s">
        <v>4183</v>
      </c>
      <c r="L480" s="86" t="s">
        <v>1</v>
      </c>
      <c r="M480" s="86" t="s">
        <v>4491</v>
      </c>
      <c r="N480" s="86" t="s">
        <v>4492</v>
      </c>
      <c r="O480" s="86" t="s">
        <v>2231</v>
      </c>
      <c r="P480" s="87">
        <v>36770</v>
      </c>
      <c r="Q480" s="87">
        <v>401768</v>
      </c>
      <c r="R480" s="86" t="s">
        <v>2416</v>
      </c>
      <c r="S480" s="86" t="s">
        <v>438</v>
      </c>
      <c r="T480" s="86">
        <v>401006</v>
      </c>
      <c r="U480" s="86">
        <v>6500</v>
      </c>
      <c r="V480" s="86" t="s">
        <v>1107</v>
      </c>
      <c r="W480" s="86" t="s">
        <v>5918</v>
      </c>
      <c r="X480" s="86" t="s">
        <v>5919</v>
      </c>
      <c r="Y480" s="86" t="s">
        <v>1962</v>
      </c>
      <c r="Z480" s="86" t="s">
        <v>6384</v>
      </c>
      <c r="AB480" s="85" t="s">
        <v>2231</v>
      </c>
      <c r="AC480" s="85" t="str">
        <f t="shared" si="42"/>
        <v>AT10</v>
      </c>
      <c r="AD480" s="85" t="str">
        <f t="shared" si="43"/>
        <v xml:space="preserve"> 423</v>
      </c>
      <c r="AE480" s="85" t="str">
        <f t="shared" si="44"/>
        <v>9 00</v>
      </c>
      <c r="AF480" s="85" t="str">
        <f t="shared" si="45"/>
        <v>05 0</v>
      </c>
      <c r="AG480" s="85" t="str">
        <f t="shared" si="46"/>
        <v xml:space="preserve">005 </v>
      </c>
      <c r="AH480" s="85" t="str">
        <f t="shared" si="47"/>
        <v xml:space="preserve">AT10  423 9 00 05 0 005 </v>
      </c>
    </row>
    <row r="481" spans="1:34" ht="15" customHeight="1" x14ac:dyDescent="0.25">
      <c r="A481" s="86">
        <v>702297</v>
      </c>
      <c r="B481" s="86" t="s">
        <v>1692</v>
      </c>
      <c r="C481" s="86" t="s">
        <v>1922</v>
      </c>
      <c r="D481" s="86" t="s">
        <v>1922</v>
      </c>
      <c r="E481" s="86">
        <v>70205</v>
      </c>
      <c r="F481" s="86">
        <v>6474</v>
      </c>
      <c r="G481" s="86" t="s">
        <v>1029</v>
      </c>
      <c r="H481" s="86" t="s">
        <v>1029</v>
      </c>
      <c r="I481" s="86" t="s">
        <v>3004</v>
      </c>
      <c r="J481" s="86" t="s">
        <v>6759</v>
      </c>
      <c r="K481" s="86" t="s">
        <v>2844</v>
      </c>
      <c r="L481" s="86" t="s">
        <v>3</v>
      </c>
      <c r="M481" s="86" t="s">
        <v>3008</v>
      </c>
      <c r="N481" s="86" t="s">
        <v>3009</v>
      </c>
      <c r="O481" s="86" t="s">
        <v>2047</v>
      </c>
      <c r="P481" s="87">
        <v>36770</v>
      </c>
      <c r="Q481" s="87">
        <v>44074</v>
      </c>
      <c r="R481" s="86" t="s">
        <v>2592</v>
      </c>
      <c r="S481" s="86" t="s">
        <v>65</v>
      </c>
      <c r="T481" s="86">
        <v>970205</v>
      </c>
      <c r="U481" s="86">
        <v>6474</v>
      </c>
      <c r="V481" s="86" t="s">
        <v>1029</v>
      </c>
      <c r="W481" s="86" t="s">
        <v>1029</v>
      </c>
      <c r="X481" s="86" t="s">
        <v>3004</v>
      </c>
      <c r="Y481" s="86" t="s">
        <v>66</v>
      </c>
      <c r="Z481" s="86" t="s">
        <v>6759</v>
      </c>
      <c r="AB481" s="85" t="s">
        <v>2047</v>
      </c>
      <c r="AC481" s="85" t="str">
        <f t="shared" si="42"/>
        <v>AT20</v>
      </c>
      <c r="AD481" s="85" t="str">
        <f t="shared" si="43"/>
        <v xml:space="preserve"> 363</v>
      </c>
      <c r="AE481" s="85" t="str">
        <f t="shared" si="44"/>
        <v>5 30</v>
      </c>
      <c r="AF481" s="85" t="str">
        <f t="shared" si="45"/>
        <v>00 0</v>
      </c>
      <c r="AG481" s="85" t="str">
        <f t="shared" si="46"/>
        <v xml:space="preserve">012 </v>
      </c>
      <c r="AH481" s="85" t="str">
        <f t="shared" si="47"/>
        <v xml:space="preserve">AT20  363 5 30 00 0 012 </v>
      </c>
    </row>
    <row r="482" spans="1:34" ht="15" customHeight="1" x14ac:dyDescent="0.25">
      <c r="A482" s="86">
        <v>704109</v>
      </c>
      <c r="B482" s="86" t="s">
        <v>3860</v>
      </c>
      <c r="C482" s="86" t="s">
        <v>1920</v>
      </c>
      <c r="D482" s="86" t="s">
        <v>1920</v>
      </c>
      <c r="E482" s="86">
        <v>70413</v>
      </c>
      <c r="F482" s="86">
        <v>6372</v>
      </c>
      <c r="G482" s="86" t="s">
        <v>3861</v>
      </c>
      <c r="H482" s="86" t="s">
        <v>3862</v>
      </c>
      <c r="I482" s="86" t="s">
        <v>2580</v>
      </c>
      <c r="J482" s="86" t="s">
        <v>6333</v>
      </c>
      <c r="K482" s="86" t="s">
        <v>3735</v>
      </c>
      <c r="L482" s="86" t="s">
        <v>1</v>
      </c>
      <c r="M482" s="86" t="s">
        <v>3863</v>
      </c>
      <c r="N482" s="86" t="s">
        <v>3864</v>
      </c>
      <c r="O482" s="86" t="s">
        <v>2035</v>
      </c>
      <c r="P482" s="87">
        <v>36770</v>
      </c>
      <c r="Q482" s="87">
        <v>43708</v>
      </c>
      <c r="R482" s="86" t="s">
        <v>2592</v>
      </c>
      <c r="S482" s="86" t="s">
        <v>1791</v>
      </c>
      <c r="T482" s="86">
        <v>406178</v>
      </c>
      <c r="U482" s="86">
        <v>6020</v>
      </c>
      <c r="V482" s="86" t="s">
        <v>1009</v>
      </c>
      <c r="W482" s="86" t="s">
        <v>3106</v>
      </c>
      <c r="X482" s="86" t="s">
        <v>3107</v>
      </c>
      <c r="Y482" s="86" t="s">
        <v>226</v>
      </c>
      <c r="Z482" s="86" t="s">
        <v>6320</v>
      </c>
      <c r="AB482" s="85" t="s">
        <v>2035</v>
      </c>
      <c r="AC482" s="85" t="str">
        <f t="shared" si="42"/>
        <v>AT63</v>
      </c>
      <c r="AD482" s="85" t="str">
        <f t="shared" si="43"/>
        <v xml:space="preserve"> 140</v>
      </c>
      <c r="AE482" s="85" t="str">
        <f t="shared" si="44"/>
        <v>0 06</v>
      </c>
      <c r="AF482" s="85" t="str">
        <f t="shared" si="45"/>
        <v>68 1</v>
      </c>
      <c r="AG482" s="85" t="str">
        <f t="shared" si="46"/>
        <v xml:space="preserve">002 </v>
      </c>
      <c r="AH482" s="85" t="str">
        <f t="shared" si="47"/>
        <v xml:space="preserve">AT63  140 0 06 68 1 002 </v>
      </c>
    </row>
    <row r="483" spans="1:34" ht="15" customHeight="1" x14ac:dyDescent="0.25">
      <c r="A483" s="86">
        <v>706177</v>
      </c>
      <c r="B483" s="86" t="s">
        <v>1721</v>
      </c>
      <c r="C483" s="86" t="s">
        <v>1919</v>
      </c>
      <c r="D483" s="86" t="s">
        <v>1919</v>
      </c>
      <c r="E483" s="86">
        <v>70629</v>
      </c>
      <c r="F483" s="86">
        <v>6541</v>
      </c>
      <c r="G483" s="86" t="s">
        <v>1117</v>
      </c>
      <c r="H483" s="86" t="s">
        <v>4444</v>
      </c>
      <c r="I483" s="86" t="s">
        <v>3483</v>
      </c>
      <c r="J483" s="86" t="s">
        <v>6760</v>
      </c>
      <c r="K483" s="86" t="s">
        <v>4183</v>
      </c>
      <c r="L483" s="86" t="s">
        <v>3</v>
      </c>
      <c r="M483" s="86" t="s">
        <v>4448</v>
      </c>
      <c r="N483" s="86" t="s">
        <v>5998</v>
      </c>
      <c r="O483" s="86" t="s">
        <v>5757</v>
      </c>
      <c r="P483" s="87">
        <v>36770</v>
      </c>
      <c r="Q483" s="87">
        <v>401768</v>
      </c>
      <c r="R483" s="86" t="s">
        <v>2416</v>
      </c>
      <c r="S483" s="86" t="s">
        <v>521</v>
      </c>
      <c r="T483" s="86">
        <v>970629</v>
      </c>
      <c r="U483" s="86">
        <v>6541</v>
      </c>
      <c r="V483" s="86" t="s">
        <v>1117</v>
      </c>
      <c r="W483" s="86" t="s">
        <v>4444</v>
      </c>
      <c r="X483" s="86" t="s">
        <v>4131</v>
      </c>
      <c r="Y483" s="86" t="s">
        <v>522</v>
      </c>
      <c r="Z483" s="86" t="s">
        <v>6761</v>
      </c>
      <c r="AB483" s="85" t="s">
        <v>5757</v>
      </c>
      <c r="AC483" s="85" t="str">
        <f t="shared" si="42"/>
        <v>AT68</v>
      </c>
      <c r="AD483" s="85" t="str">
        <f t="shared" si="43"/>
        <v xml:space="preserve"> 363</v>
      </c>
      <c r="AE483" s="85" t="str">
        <f t="shared" si="44"/>
        <v>1 50</v>
      </c>
      <c r="AF483" s="85" t="str">
        <f t="shared" si="45"/>
        <v>00 0</v>
      </c>
      <c r="AG483" s="85" t="str">
        <f t="shared" si="46"/>
        <v xml:space="preserve">042 </v>
      </c>
      <c r="AH483" s="85" t="str">
        <f t="shared" si="47"/>
        <v xml:space="preserve">AT68  363 1 50 00 0 042 </v>
      </c>
    </row>
    <row r="484" spans="1:34" ht="15" customHeight="1" x14ac:dyDescent="0.25">
      <c r="A484" s="86">
        <v>703737</v>
      </c>
      <c r="B484" s="86" t="s">
        <v>1699</v>
      </c>
      <c r="C484" s="86" t="s">
        <v>1922</v>
      </c>
      <c r="D484" s="86" t="s">
        <v>1922</v>
      </c>
      <c r="E484" s="86">
        <v>70344</v>
      </c>
      <c r="F484" s="86">
        <v>6103</v>
      </c>
      <c r="G484" s="86" t="s">
        <v>3441</v>
      </c>
      <c r="H484" s="86" t="s">
        <v>3446</v>
      </c>
      <c r="I484" s="86" t="s">
        <v>2588</v>
      </c>
      <c r="J484" s="86" t="s">
        <v>6762</v>
      </c>
      <c r="K484" s="86" t="s">
        <v>3166</v>
      </c>
      <c r="L484" s="86" t="s">
        <v>3</v>
      </c>
      <c r="M484" s="86" t="s">
        <v>3449</v>
      </c>
      <c r="N484" s="86" t="s">
        <v>7279</v>
      </c>
      <c r="O484" s="86" t="s">
        <v>2067</v>
      </c>
      <c r="P484" s="87">
        <v>36770</v>
      </c>
      <c r="Q484" s="87">
        <v>401768</v>
      </c>
      <c r="R484" s="86" t="s">
        <v>2416</v>
      </c>
      <c r="S484" s="86" t="s">
        <v>173</v>
      </c>
      <c r="T484" s="86">
        <v>970344</v>
      </c>
      <c r="U484" s="86">
        <v>6103</v>
      </c>
      <c r="V484" s="86" t="s">
        <v>3441</v>
      </c>
      <c r="W484" s="86" t="s">
        <v>3186</v>
      </c>
      <c r="X484" s="86" t="s">
        <v>2565</v>
      </c>
      <c r="Y484" s="86" t="s">
        <v>1421</v>
      </c>
      <c r="Z484" s="86" t="s">
        <v>7266</v>
      </c>
      <c r="AB484" s="85" t="s">
        <v>2067</v>
      </c>
      <c r="AC484" s="85" t="str">
        <f t="shared" si="42"/>
        <v>AT76</v>
      </c>
      <c r="AD484" s="85" t="str">
        <f t="shared" si="43"/>
        <v xml:space="preserve"> 363</v>
      </c>
      <c r="AE484" s="85" t="str">
        <f t="shared" si="44"/>
        <v>1 40</v>
      </c>
      <c r="AF484" s="85" t="str">
        <f t="shared" si="45"/>
        <v>00 0</v>
      </c>
      <c r="AG484" s="85" t="str">
        <f t="shared" si="46"/>
        <v xml:space="preserve">226 </v>
      </c>
      <c r="AH484" s="85" t="str">
        <f t="shared" si="47"/>
        <v xml:space="preserve">AT76  363 1 40 00 0 226 </v>
      </c>
    </row>
    <row r="485" spans="1:34" ht="15" customHeight="1" x14ac:dyDescent="0.25">
      <c r="A485" s="86">
        <v>709300</v>
      </c>
      <c r="B485" s="86" t="s">
        <v>1740</v>
      </c>
      <c r="C485" s="86" t="s">
        <v>1922</v>
      </c>
      <c r="D485" s="86" t="s">
        <v>1922</v>
      </c>
      <c r="E485" s="86">
        <v>70909</v>
      </c>
      <c r="F485" s="86">
        <v>6263</v>
      </c>
      <c r="G485" s="86" t="s">
        <v>1184</v>
      </c>
      <c r="H485" s="86" t="s">
        <v>3088</v>
      </c>
      <c r="I485" s="86" t="s">
        <v>4848</v>
      </c>
      <c r="J485" s="86" t="s">
        <v>6763</v>
      </c>
      <c r="K485" s="86" t="s">
        <v>4808</v>
      </c>
      <c r="L485" s="86" t="s">
        <v>3</v>
      </c>
      <c r="M485" s="86" t="s">
        <v>4849</v>
      </c>
      <c r="N485" s="86" t="s">
        <v>4850</v>
      </c>
      <c r="O485" s="86" t="s">
        <v>2332</v>
      </c>
      <c r="P485" s="87">
        <v>36770</v>
      </c>
      <c r="Q485" s="87">
        <v>401768</v>
      </c>
      <c r="R485" s="86" t="s">
        <v>2416</v>
      </c>
      <c r="S485" s="86" t="s">
        <v>638</v>
      </c>
      <c r="T485" s="86">
        <v>970909</v>
      </c>
      <c r="U485" s="86">
        <v>6263</v>
      </c>
      <c r="V485" s="86" t="s">
        <v>1184</v>
      </c>
      <c r="W485" s="86" t="s">
        <v>3088</v>
      </c>
      <c r="X485" s="86" t="s">
        <v>3483</v>
      </c>
      <c r="Y485" s="86" t="s">
        <v>639</v>
      </c>
      <c r="Z485" s="86" t="s">
        <v>6764</v>
      </c>
      <c r="AB485" s="85" t="s">
        <v>2332</v>
      </c>
      <c r="AC485" s="85" t="str">
        <f t="shared" si="42"/>
        <v>AT23</v>
      </c>
      <c r="AD485" s="85" t="str">
        <f t="shared" si="43"/>
        <v xml:space="preserve"> 362</v>
      </c>
      <c r="AE485" s="85" t="str">
        <f t="shared" si="44"/>
        <v>2 90</v>
      </c>
      <c r="AF485" s="85" t="str">
        <f t="shared" si="45"/>
        <v>00 0</v>
      </c>
      <c r="AG485" s="85" t="str">
        <f t="shared" si="46"/>
        <v xml:space="preserve">002 </v>
      </c>
      <c r="AH485" s="85" t="str">
        <f t="shared" si="47"/>
        <v xml:space="preserve">AT23  362 2 90 00 0 002 </v>
      </c>
    </row>
    <row r="486" spans="1:34" ht="15" customHeight="1" x14ac:dyDescent="0.25">
      <c r="A486" s="86">
        <v>703567</v>
      </c>
      <c r="B486" s="86" t="s">
        <v>1697</v>
      </c>
      <c r="C486" s="86" t="s">
        <v>1922</v>
      </c>
      <c r="D486" s="86" t="s">
        <v>1922</v>
      </c>
      <c r="E486" s="86">
        <v>70308</v>
      </c>
      <c r="F486" s="86">
        <v>6403</v>
      </c>
      <c r="G486" s="86" t="s">
        <v>1054</v>
      </c>
      <c r="H486" s="86" t="s">
        <v>3246</v>
      </c>
      <c r="I486" s="86" t="s">
        <v>2470</v>
      </c>
      <c r="J486" s="86" t="s">
        <v>6652</v>
      </c>
      <c r="K486" s="86" t="s">
        <v>3166</v>
      </c>
      <c r="L486" s="86" t="s">
        <v>3</v>
      </c>
      <c r="M486" s="86" t="s">
        <v>3253</v>
      </c>
      <c r="N486" s="86" t="s">
        <v>3254</v>
      </c>
      <c r="O486" s="86" t="s">
        <v>2094</v>
      </c>
      <c r="P486" s="87">
        <v>43344</v>
      </c>
      <c r="Q486" s="87">
        <v>401768</v>
      </c>
      <c r="R486" s="86" t="s">
        <v>2416</v>
      </c>
      <c r="S486" s="86" t="s">
        <v>146</v>
      </c>
      <c r="T486" s="86">
        <v>970308</v>
      </c>
      <c r="U486" s="86">
        <v>6403</v>
      </c>
      <c r="V486" s="86" t="s">
        <v>1054</v>
      </c>
      <c r="W486" s="86" t="s">
        <v>3250</v>
      </c>
      <c r="X486" s="86" t="s">
        <v>2457</v>
      </c>
      <c r="Y486" s="86" t="s">
        <v>147</v>
      </c>
      <c r="Z486" s="86" t="s">
        <v>6653</v>
      </c>
      <c r="AB486" s="85" t="s">
        <v>2094</v>
      </c>
      <c r="AC486" s="85" t="str">
        <f t="shared" si="42"/>
        <v>AT18</v>
      </c>
      <c r="AD486" s="85" t="str">
        <f t="shared" si="43"/>
        <v xml:space="preserve"> 363</v>
      </c>
      <c r="AE486" s="85" t="str">
        <f t="shared" si="44"/>
        <v>3 60</v>
      </c>
      <c r="AF486" s="85" t="str">
        <f t="shared" si="45"/>
        <v>00 0</v>
      </c>
      <c r="AG486" s="85" t="str">
        <f t="shared" si="46"/>
        <v xml:space="preserve">490 </v>
      </c>
      <c r="AH486" s="85" t="str">
        <f t="shared" si="47"/>
        <v xml:space="preserve">AT18  363 3 60 00 0 490 </v>
      </c>
    </row>
    <row r="487" spans="1:34" ht="15" customHeight="1" x14ac:dyDescent="0.25">
      <c r="A487" s="86">
        <v>703777</v>
      </c>
      <c r="B487" s="86" t="s">
        <v>1700</v>
      </c>
      <c r="C487" s="86" t="s">
        <v>1920</v>
      </c>
      <c r="D487" s="86" t="s">
        <v>1920</v>
      </c>
      <c r="E487" s="86">
        <v>70354</v>
      </c>
      <c r="F487" s="86">
        <v>6060</v>
      </c>
      <c r="G487" s="86" t="s">
        <v>3509</v>
      </c>
      <c r="H487" s="86" t="s">
        <v>3543</v>
      </c>
      <c r="I487" s="86" t="s">
        <v>3544</v>
      </c>
      <c r="J487" s="86" t="s">
        <v>6248</v>
      </c>
      <c r="K487" s="86" t="s">
        <v>3166</v>
      </c>
      <c r="L487" s="86" t="s">
        <v>3</v>
      </c>
      <c r="M487" s="86" t="s">
        <v>3545</v>
      </c>
      <c r="N487" s="86" t="s">
        <v>3546</v>
      </c>
      <c r="O487" s="86" t="s">
        <v>2104</v>
      </c>
      <c r="P487" s="87">
        <v>43374</v>
      </c>
      <c r="Q487" s="87">
        <v>401768</v>
      </c>
      <c r="R487" s="86" t="s">
        <v>2416</v>
      </c>
      <c r="S487" s="86" t="s">
        <v>200</v>
      </c>
      <c r="T487" s="86">
        <v>970354</v>
      </c>
      <c r="U487" s="86">
        <v>6060</v>
      </c>
      <c r="V487" s="86" t="s">
        <v>3513</v>
      </c>
      <c r="W487" s="86" t="s">
        <v>3514</v>
      </c>
      <c r="X487" s="86" t="s">
        <v>2480</v>
      </c>
      <c r="Y487" s="86" t="s">
        <v>201</v>
      </c>
      <c r="Z487" s="86" t="s">
        <v>6555</v>
      </c>
      <c r="AB487" s="85" t="s">
        <v>2104</v>
      </c>
      <c r="AC487" s="85" t="str">
        <f t="shared" si="42"/>
        <v>AT41</v>
      </c>
      <c r="AD487" s="85" t="str">
        <f t="shared" si="43"/>
        <v xml:space="preserve"> 205</v>
      </c>
      <c r="AE487" s="85" t="str">
        <f t="shared" si="44"/>
        <v>0 30</v>
      </c>
      <c r="AF487" s="85" t="str">
        <f t="shared" si="45"/>
        <v>18 0</v>
      </c>
      <c r="AG487" s="85" t="str">
        <f t="shared" si="46"/>
        <v xml:space="preserve">000 </v>
      </c>
      <c r="AH487" s="85" t="str">
        <f t="shared" si="47"/>
        <v xml:space="preserve">AT41  205 0 30 18 0 000 </v>
      </c>
    </row>
    <row r="488" spans="1:34" ht="15" customHeight="1" x14ac:dyDescent="0.25">
      <c r="A488" s="86">
        <v>703237</v>
      </c>
      <c r="B488" s="86" t="s">
        <v>1696</v>
      </c>
      <c r="C488" s="86" t="s">
        <v>1922</v>
      </c>
      <c r="D488" s="86" t="s">
        <v>1922</v>
      </c>
      <c r="E488" s="86">
        <v>70339</v>
      </c>
      <c r="F488" s="86">
        <v>6408</v>
      </c>
      <c r="G488" s="86" t="s">
        <v>1057</v>
      </c>
      <c r="H488" s="86" t="s">
        <v>3415</v>
      </c>
      <c r="I488" s="86" t="s">
        <v>3416</v>
      </c>
      <c r="J488" s="86" t="s">
        <v>6765</v>
      </c>
      <c r="K488" s="86" t="s">
        <v>3166</v>
      </c>
      <c r="L488" s="86" t="s">
        <v>3</v>
      </c>
      <c r="M488" s="86" t="s">
        <v>3422</v>
      </c>
      <c r="N488" s="86" t="s">
        <v>3418</v>
      </c>
      <c r="O488" s="86" t="s">
        <v>2101</v>
      </c>
      <c r="P488" s="87">
        <v>43344</v>
      </c>
      <c r="Q488" s="87">
        <v>401768</v>
      </c>
      <c r="R488" s="86" t="s">
        <v>2416</v>
      </c>
      <c r="S488" s="86" t="s">
        <v>210</v>
      </c>
      <c r="T488" s="86">
        <v>970339</v>
      </c>
      <c r="U488" s="86">
        <v>6408</v>
      </c>
      <c r="V488" s="86" t="s">
        <v>1057</v>
      </c>
      <c r="W488" s="86" t="s">
        <v>3415</v>
      </c>
      <c r="X488" s="86" t="s">
        <v>3416</v>
      </c>
      <c r="Y488" s="86" t="s">
        <v>211</v>
      </c>
      <c r="Z488" s="86" t="s">
        <v>6765</v>
      </c>
      <c r="AB488" s="85" t="s">
        <v>2101</v>
      </c>
      <c r="AC488" s="85" t="str">
        <f t="shared" si="42"/>
        <v>AT92</v>
      </c>
      <c r="AD488" s="85" t="str">
        <f t="shared" si="43"/>
        <v xml:space="preserve"> 363</v>
      </c>
      <c r="AE488" s="85" t="str">
        <f t="shared" si="44"/>
        <v>3 60</v>
      </c>
      <c r="AF488" s="85" t="str">
        <f t="shared" si="45"/>
        <v>00 0</v>
      </c>
      <c r="AG488" s="85" t="str">
        <f t="shared" si="46"/>
        <v xml:space="preserve">160 </v>
      </c>
      <c r="AH488" s="85" t="str">
        <f t="shared" si="47"/>
        <v xml:space="preserve">AT92  363 3 60 00 0 160 </v>
      </c>
    </row>
    <row r="489" spans="1:34" ht="15" customHeight="1" x14ac:dyDescent="0.25">
      <c r="A489" s="86">
        <v>704035</v>
      </c>
      <c r="B489" s="86" t="s">
        <v>1702</v>
      </c>
      <c r="C489" s="86" t="s">
        <v>1922</v>
      </c>
      <c r="D489" s="86" t="s">
        <v>1922</v>
      </c>
      <c r="E489" s="86">
        <v>70411</v>
      </c>
      <c r="F489" s="86">
        <v>6370</v>
      </c>
      <c r="G489" s="86" t="s">
        <v>1076</v>
      </c>
      <c r="H489" s="86" t="s">
        <v>5225</v>
      </c>
      <c r="I489" s="86" t="s">
        <v>2480</v>
      </c>
      <c r="J489" s="86" t="s">
        <v>6766</v>
      </c>
      <c r="K489" s="86" t="s">
        <v>3735</v>
      </c>
      <c r="L489" s="86" t="s">
        <v>1</v>
      </c>
      <c r="M489" s="86" t="s">
        <v>5226</v>
      </c>
      <c r="N489" s="86" t="s">
        <v>5227</v>
      </c>
      <c r="O489" s="86" t="s">
        <v>2138</v>
      </c>
      <c r="P489" s="87">
        <v>43344</v>
      </c>
      <c r="Q489" s="87">
        <v>401768</v>
      </c>
      <c r="R489" s="86" t="s">
        <v>2416</v>
      </c>
      <c r="S489" s="86" t="s">
        <v>1442</v>
      </c>
      <c r="T489" s="86">
        <v>900370</v>
      </c>
      <c r="U489" s="86">
        <v>6370</v>
      </c>
      <c r="V489" s="86" t="s">
        <v>1076</v>
      </c>
      <c r="W489" s="86" t="s">
        <v>3823</v>
      </c>
      <c r="X489" s="86" t="s">
        <v>2435</v>
      </c>
      <c r="Y489" s="86" t="s">
        <v>309</v>
      </c>
      <c r="Z489" s="86" t="s">
        <v>6328</v>
      </c>
      <c r="AB489" s="85" t="s">
        <v>2138</v>
      </c>
      <c r="AC489" s="85" t="str">
        <f t="shared" si="42"/>
        <v>AT87</v>
      </c>
      <c r="AD489" s="85" t="str">
        <f t="shared" si="43"/>
        <v xml:space="preserve"> 205</v>
      </c>
      <c r="AE489" s="85" t="str">
        <f t="shared" si="44"/>
        <v>0 50</v>
      </c>
      <c r="AF489" s="85" t="str">
        <f t="shared" si="45"/>
        <v>00 0</v>
      </c>
      <c r="AG489" s="85" t="str">
        <f t="shared" si="46"/>
        <v xml:space="preserve">002 </v>
      </c>
      <c r="AH489" s="85" t="str">
        <f t="shared" si="47"/>
        <v xml:space="preserve">AT87  205 0 50 00 0 002 </v>
      </c>
    </row>
    <row r="490" spans="1:34" ht="15" customHeight="1" x14ac:dyDescent="0.25">
      <c r="A490" s="86">
        <v>703677</v>
      </c>
      <c r="B490" s="86" t="s">
        <v>3200</v>
      </c>
      <c r="C490" s="86" t="s">
        <v>1919</v>
      </c>
      <c r="D490" s="86" t="s">
        <v>1919</v>
      </c>
      <c r="E490" s="86">
        <v>70304</v>
      </c>
      <c r="F490" s="86">
        <v>6094</v>
      </c>
      <c r="G490" s="86" t="s">
        <v>1039</v>
      </c>
      <c r="H490" s="86" t="s">
        <v>3196</v>
      </c>
      <c r="I490" s="86" t="s">
        <v>2499</v>
      </c>
      <c r="J490" s="86" t="s">
        <v>6474</v>
      </c>
      <c r="K490" s="86" t="s">
        <v>3166</v>
      </c>
      <c r="L490" s="86" t="s">
        <v>1</v>
      </c>
      <c r="M490" s="86" t="s">
        <v>3201</v>
      </c>
      <c r="N490" s="86" t="s">
        <v>5999</v>
      </c>
      <c r="O490" s="86" t="s">
        <v>2062</v>
      </c>
      <c r="P490" s="87">
        <v>43344</v>
      </c>
      <c r="Q490" s="87">
        <v>401768</v>
      </c>
      <c r="R490" s="86" t="s">
        <v>2416</v>
      </c>
      <c r="S490" s="86" t="s">
        <v>22</v>
      </c>
      <c r="T490" s="86">
        <v>900130</v>
      </c>
      <c r="U490" s="86">
        <v>6094</v>
      </c>
      <c r="V490" s="86" t="s">
        <v>1039</v>
      </c>
      <c r="W490" s="86" t="s">
        <v>3196</v>
      </c>
      <c r="X490" s="86" t="s">
        <v>2499</v>
      </c>
      <c r="Y490" s="86" t="s">
        <v>1933</v>
      </c>
      <c r="Z490" s="86" t="s">
        <v>6474</v>
      </c>
      <c r="AB490" s="85" t="s">
        <v>2062</v>
      </c>
      <c r="AC490" s="85" t="str">
        <f t="shared" si="42"/>
        <v>AT45</v>
      </c>
      <c r="AD490" s="85" t="str">
        <f t="shared" si="43"/>
        <v xml:space="preserve"> 360</v>
      </c>
      <c r="AE490" s="85" t="str">
        <f t="shared" si="44"/>
        <v>0 00</v>
      </c>
      <c r="AF490" s="85" t="str">
        <f t="shared" si="45"/>
        <v>00 0</v>
      </c>
      <c r="AG490" s="85" t="str">
        <f t="shared" si="46"/>
        <v xml:space="preserve">072 </v>
      </c>
      <c r="AH490" s="85" t="str">
        <f t="shared" si="47"/>
        <v xml:space="preserve">AT45  360 0 00 00 0 072 </v>
      </c>
    </row>
    <row r="491" spans="1:34" ht="15" customHeight="1" x14ac:dyDescent="0.25">
      <c r="A491" s="86">
        <v>701104</v>
      </c>
      <c r="B491" s="86" t="s">
        <v>1878</v>
      </c>
      <c r="C491" s="86" t="s">
        <v>1919</v>
      </c>
      <c r="D491" s="86" t="s">
        <v>1919</v>
      </c>
      <c r="E491" s="86">
        <v>70101</v>
      </c>
      <c r="F491" s="86">
        <v>6020</v>
      </c>
      <c r="G491" s="86" t="s">
        <v>2468</v>
      </c>
      <c r="H491" s="86" t="s">
        <v>2598</v>
      </c>
      <c r="I491" s="86" t="s">
        <v>2480</v>
      </c>
      <c r="J491" s="86" t="s">
        <v>6767</v>
      </c>
      <c r="K491" s="86" t="s">
        <v>2412</v>
      </c>
      <c r="L491" s="86" t="s">
        <v>1</v>
      </c>
      <c r="M491" s="86" t="s">
        <v>2916</v>
      </c>
      <c r="N491" s="86" t="s">
        <v>2917</v>
      </c>
      <c r="O491" s="86" t="s">
        <v>2003</v>
      </c>
      <c r="P491" s="87">
        <v>43528</v>
      </c>
      <c r="Q491" s="87">
        <v>401768</v>
      </c>
      <c r="R491" s="86" t="s">
        <v>2416</v>
      </c>
      <c r="S491" s="86" t="s">
        <v>1931</v>
      </c>
      <c r="T491" s="86">
        <v>406341</v>
      </c>
      <c r="U491" s="86">
        <v>6020</v>
      </c>
      <c r="V491" s="86" t="s">
        <v>1009</v>
      </c>
      <c r="W491" s="86" t="s">
        <v>2598</v>
      </c>
      <c r="X491" s="86" t="s">
        <v>2480</v>
      </c>
      <c r="Y491" s="86" t="s">
        <v>2599</v>
      </c>
      <c r="Z491" s="86" t="s">
        <v>6768</v>
      </c>
      <c r="AB491" s="85" t="s">
        <v>2003</v>
      </c>
      <c r="AC491" s="85" t="str">
        <f t="shared" si="42"/>
        <v>AT33</v>
      </c>
      <c r="AD491" s="85" t="str">
        <f t="shared" si="43"/>
        <v xml:space="preserve"> 120</v>
      </c>
      <c r="AE491" s="85" t="str">
        <f t="shared" si="44"/>
        <v>0 08</v>
      </c>
      <c r="AF491" s="85" t="str">
        <f t="shared" si="45"/>
        <v>43 1</v>
      </c>
      <c r="AG491" s="85" t="str">
        <f t="shared" si="46"/>
        <v xml:space="preserve">402 </v>
      </c>
      <c r="AH491" s="85" t="str">
        <f t="shared" si="47"/>
        <v xml:space="preserve">AT33  120 0 08 43 1 402 </v>
      </c>
    </row>
    <row r="492" spans="1:34" ht="15" customHeight="1" x14ac:dyDescent="0.25">
      <c r="A492" s="86">
        <v>701197</v>
      </c>
      <c r="B492" s="86" t="s">
        <v>2587</v>
      </c>
      <c r="C492" s="86" t="s">
        <v>1919</v>
      </c>
      <c r="D492" s="86" t="s">
        <v>1919</v>
      </c>
      <c r="E492" s="86">
        <v>70101</v>
      </c>
      <c r="F492" s="86">
        <v>6020</v>
      </c>
      <c r="G492" s="86" t="s">
        <v>2426</v>
      </c>
      <c r="H492" s="86" t="s">
        <v>2579</v>
      </c>
      <c r="I492" s="86" t="s">
        <v>2588</v>
      </c>
      <c r="J492" s="86" t="s">
        <v>6769</v>
      </c>
      <c r="K492" s="86" t="s">
        <v>2412</v>
      </c>
      <c r="L492" s="86" t="s">
        <v>1</v>
      </c>
      <c r="M492" s="86" t="s">
        <v>2589</v>
      </c>
      <c r="N492" s="86" t="s">
        <v>2590</v>
      </c>
      <c r="O492" s="86" t="s">
        <v>5737</v>
      </c>
      <c r="P492" s="87">
        <v>43381</v>
      </c>
      <c r="Q492" s="87">
        <v>43854</v>
      </c>
      <c r="R492" s="86" t="s">
        <v>2592</v>
      </c>
      <c r="S492" s="86" t="s">
        <v>2593</v>
      </c>
      <c r="T492" s="86">
        <v>406521</v>
      </c>
      <c r="U492" s="86"/>
      <c r="V492" s="86"/>
      <c r="W492" s="86"/>
      <c r="X492" s="86"/>
      <c r="Y492" s="86" t="s">
        <v>2594</v>
      </c>
      <c r="Z492" s="86" t="s">
        <v>6264</v>
      </c>
      <c r="AB492" s="85" t="s">
        <v>5737</v>
      </c>
      <c r="AC492" s="85" t="str">
        <f t="shared" si="42"/>
        <v>AT40</v>
      </c>
      <c r="AD492" s="85" t="str">
        <f t="shared" si="43"/>
        <v xml:space="preserve"> 362</v>
      </c>
      <c r="AE492" s="85" t="str">
        <f t="shared" si="44"/>
        <v>0 00</v>
      </c>
      <c r="AF492" s="85" t="str">
        <f t="shared" si="45"/>
        <v>00 0</v>
      </c>
      <c r="AG492" s="85" t="str">
        <f t="shared" si="46"/>
        <v xml:space="preserve">003 </v>
      </c>
      <c r="AH492" s="85" t="str">
        <f t="shared" si="47"/>
        <v xml:space="preserve">AT40  362 0 00 00 0 003 </v>
      </c>
    </row>
    <row r="493" spans="1:34" ht="15" customHeight="1" x14ac:dyDescent="0.25">
      <c r="A493" s="86">
        <v>702147</v>
      </c>
      <c r="B493" s="86" t="s">
        <v>1691</v>
      </c>
      <c r="C493" s="86" t="s">
        <v>1922</v>
      </c>
      <c r="D493" s="86" t="s">
        <v>1922</v>
      </c>
      <c r="E493" s="86">
        <v>70224</v>
      </c>
      <c r="F493" s="86">
        <v>6473</v>
      </c>
      <c r="G493" s="86" t="s">
        <v>1016</v>
      </c>
      <c r="H493" s="86" t="s">
        <v>3183</v>
      </c>
      <c r="I493" s="86" t="s">
        <v>4848</v>
      </c>
      <c r="J493" s="86" t="s">
        <v>6770</v>
      </c>
      <c r="K493" s="86" t="s">
        <v>2844</v>
      </c>
      <c r="L493" s="86" t="s">
        <v>3</v>
      </c>
      <c r="M493" s="86" t="s">
        <v>5462</v>
      </c>
      <c r="N493" s="86" t="s">
        <v>5463</v>
      </c>
      <c r="O493" s="86" t="s">
        <v>2030</v>
      </c>
      <c r="P493" s="87">
        <v>43344</v>
      </c>
      <c r="Q493" s="87">
        <v>44074</v>
      </c>
      <c r="R493" s="86" t="s">
        <v>2592</v>
      </c>
      <c r="S493" s="86" t="s">
        <v>113</v>
      </c>
      <c r="T493" s="86">
        <v>970224</v>
      </c>
      <c r="U493" s="86">
        <v>6473</v>
      </c>
      <c r="V493" s="86" t="s">
        <v>1016</v>
      </c>
      <c r="W493" s="86" t="s">
        <v>3183</v>
      </c>
      <c r="X493" s="86" t="s">
        <v>2609</v>
      </c>
      <c r="Y493" s="86" t="s">
        <v>114</v>
      </c>
      <c r="Z493" s="86" t="s">
        <v>6549</v>
      </c>
      <c r="AB493" s="85" t="s">
        <v>2030</v>
      </c>
      <c r="AC493" s="85" t="str">
        <f t="shared" si="42"/>
        <v>AT43</v>
      </c>
      <c r="AD493" s="85" t="str">
        <f t="shared" si="43"/>
        <v xml:space="preserve"> 363</v>
      </c>
      <c r="AE493" s="85" t="str">
        <f t="shared" si="44"/>
        <v>5 30</v>
      </c>
      <c r="AF493" s="85" t="str">
        <f t="shared" si="45"/>
        <v>00 0</v>
      </c>
      <c r="AG493" s="85" t="str">
        <f t="shared" si="46"/>
        <v xml:space="preserve">002 </v>
      </c>
      <c r="AH493" s="85" t="str">
        <f t="shared" si="47"/>
        <v xml:space="preserve">AT43  363 5 30 00 0 002 </v>
      </c>
    </row>
    <row r="494" spans="1:34" ht="15" customHeight="1" x14ac:dyDescent="0.25">
      <c r="A494" s="86">
        <v>707427</v>
      </c>
      <c r="B494" s="86" t="s">
        <v>1730</v>
      </c>
      <c r="C494" s="86" t="s">
        <v>1920</v>
      </c>
      <c r="D494" s="86" t="s">
        <v>1920</v>
      </c>
      <c r="E494" s="86">
        <v>70726</v>
      </c>
      <c r="F494" s="86">
        <v>9962</v>
      </c>
      <c r="G494" s="86" t="s">
        <v>4612</v>
      </c>
      <c r="H494" s="86" t="s">
        <v>4612</v>
      </c>
      <c r="I494" s="86" t="s">
        <v>2504</v>
      </c>
      <c r="J494" s="86" t="s">
        <v>6771</v>
      </c>
      <c r="K494" s="86" t="s">
        <v>4428</v>
      </c>
      <c r="L494" s="86" t="s">
        <v>1</v>
      </c>
      <c r="M494" s="86" t="s">
        <v>4613</v>
      </c>
      <c r="N494" s="86" t="s">
        <v>4614</v>
      </c>
      <c r="O494" s="86" t="s">
        <v>2261</v>
      </c>
      <c r="P494" s="87">
        <v>43344</v>
      </c>
      <c r="Q494" s="87">
        <v>401768</v>
      </c>
      <c r="R494" s="86" t="s">
        <v>2416</v>
      </c>
      <c r="S494" s="86" t="s">
        <v>1836</v>
      </c>
      <c r="T494" s="86">
        <v>400154</v>
      </c>
      <c r="U494" s="86">
        <v>9900</v>
      </c>
      <c r="V494" s="86" t="s">
        <v>1134</v>
      </c>
      <c r="W494" s="86" t="s">
        <v>4504</v>
      </c>
      <c r="X494" s="86" t="s">
        <v>2647</v>
      </c>
      <c r="Y494" s="86" t="s">
        <v>540</v>
      </c>
      <c r="Z494" s="86" t="s">
        <v>6250</v>
      </c>
      <c r="AB494" s="85" t="s">
        <v>2261</v>
      </c>
      <c r="AC494" s="85" t="str">
        <f t="shared" si="42"/>
        <v>AT14</v>
      </c>
      <c r="AD494" s="85" t="str">
        <f t="shared" si="43"/>
        <v xml:space="preserve"> 360</v>
      </c>
      <c r="AE494" s="85" t="str">
        <f t="shared" si="44"/>
        <v>0 00</v>
      </c>
      <c r="AF494" s="85" t="str">
        <f t="shared" si="45"/>
        <v>00 0</v>
      </c>
      <c r="AG494" s="85" t="str">
        <f t="shared" si="46"/>
        <v xml:space="preserve">922 </v>
      </c>
      <c r="AH494" s="85" t="str">
        <f t="shared" si="47"/>
        <v xml:space="preserve">AT14  360 0 00 00 0 922 </v>
      </c>
    </row>
    <row r="495" spans="1:34" ht="15" customHeight="1" x14ac:dyDescent="0.25">
      <c r="A495" s="86">
        <v>704110</v>
      </c>
      <c r="B495" s="86" t="s">
        <v>5816</v>
      </c>
      <c r="C495" s="86" t="s">
        <v>1919</v>
      </c>
      <c r="D495" s="86" t="s">
        <v>1919</v>
      </c>
      <c r="E495" s="86">
        <v>70409</v>
      </c>
      <c r="F495" s="86">
        <v>6365</v>
      </c>
      <c r="G495" s="86" t="s">
        <v>3802</v>
      </c>
      <c r="H495" s="86" t="s">
        <v>3075</v>
      </c>
      <c r="I495" s="86" t="s">
        <v>2411</v>
      </c>
      <c r="J495" s="86" t="s">
        <v>6772</v>
      </c>
      <c r="K495" s="86" t="s">
        <v>3735</v>
      </c>
      <c r="L495" s="86" t="s">
        <v>1</v>
      </c>
      <c r="M495" s="86" t="s">
        <v>3803</v>
      </c>
      <c r="N495" s="86"/>
      <c r="O495" s="86" t="s">
        <v>2139</v>
      </c>
      <c r="P495" s="87">
        <v>44456</v>
      </c>
      <c r="Q495" s="87">
        <v>401768</v>
      </c>
      <c r="R495" s="86" t="s">
        <v>2416</v>
      </c>
      <c r="S495" s="86" t="s">
        <v>5895</v>
      </c>
      <c r="T495" s="86"/>
      <c r="U495" s="86">
        <v>6380</v>
      </c>
      <c r="V495" s="86" t="s">
        <v>3790</v>
      </c>
      <c r="W495" s="86" t="s">
        <v>5896</v>
      </c>
      <c r="X495" s="86" t="s">
        <v>5897</v>
      </c>
      <c r="Y495" s="86" t="s">
        <v>289</v>
      </c>
      <c r="Z495" s="86" t="s">
        <v>6330</v>
      </c>
      <c r="AB495" s="85" t="s">
        <v>2139</v>
      </c>
      <c r="AC495" s="85" t="str">
        <f t="shared" si="42"/>
        <v>AT35</v>
      </c>
      <c r="AD495" s="85" t="str">
        <f t="shared" si="43"/>
        <v xml:space="preserve"> 362</v>
      </c>
      <c r="AE495" s="85" t="str">
        <f t="shared" si="44"/>
        <v>6 20</v>
      </c>
      <c r="AF495" s="85" t="str">
        <f t="shared" si="45"/>
        <v>00 0</v>
      </c>
      <c r="AG495" s="85" t="str">
        <f t="shared" si="46"/>
        <v xml:space="preserve">004 </v>
      </c>
      <c r="AH495" s="85" t="str">
        <f t="shared" si="47"/>
        <v xml:space="preserve">AT35  362 6 20 00 0 004 </v>
      </c>
    </row>
    <row r="496" spans="1:34" ht="15" customHeight="1" x14ac:dyDescent="0.25">
      <c r="A496" s="86">
        <v>701387</v>
      </c>
      <c r="B496" s="86" t="s">
        <v>5777</v>
      </c>
      <c r="C496" s="86" t="s">
        <v>1919</v>
      </c>
      <c r="D496" s="86" t="s">
        <v>1919</v>
      </c>
      <c r="E496" s="86">
        <v>70101</v>
      </c>
      <c r="F496" s="86">
        <v>6020</v>
      </c>
      <c r="G496" s="86" t="s">
        <v>2468</v>
      </c>
      <c r="H496" s="86" t="s">
        <v>2521</v>
      </c>
      <c r="I496" s="86" t="s">
        <v>2522</v>
      </c>
      <c r="J496" s="86" t="s">
        <v>6773</v>
      </c>
      <c r="K496" s="86" t="s">
        <v>2412</v>
      </c>
      <c r="L496" s="86" t="s">
        <v>1</v>
      </c>
      <c r="M496" s="86" t="s">
        <v>2528</v>
      </c>
      <c r="N496" s="86" t="s">
        <v>6000</v>
      </c>
      <c r="O496" s="86" t="s">
        <v>5736</v>
      </c>
      <c r="P496" s="87">
        <v>44075</v>
      </c>
      <c r="Q496" s="87">
        <v>401768</v>
      </c>
      <c r="R496" s="86" t="s">
        <v>2416</v>
      </c>
      <c r="S496" s="86" t="s">
        <v>6001</v>
      </c>
      <c r="T496" s="86">
        <v>900799</v>
      </c>
      <c r="U496" s="86">
        <v>6020</v>
      </c>
      <c r="V496" s="86" t="s">
        <v>1009</v>
      </c>
      <c r="W496" s="86" t="s">
        <v>6002</v>
      </c>
      <c r="X496" s="86" t="s">
        <v>2609</v>
      </c>
      <c r="Y496" s="86" t="s">
        <v>7</v>
      </c>
      <c r="Z496" s="86" t="s">
        <v>6774</v>
      </c>
      <c r="AB496" s="85" t="s">
        <v>5736</v>
      </c>
      <c r="AC496" s="85" t="str">
        <f t="shared" si="42"/>
        <v>AT71</v>
      </c>
      <c r="AD496" s="85" t="str">
        <f t="shared" si="43"/>
        <v xml:space="preserve"> 360</v>
      </c>
      <c r="AE496" s="85" t="str">
        <f t="shared" si="44"/>
        <v>0 00</v>
      </c>
      <c r="AF496" s="85" t="str">
        <f t="shared" si="45"/>
        <v>00 0</v>
      </c>
      <c r="AG496" s="85" t="str">
        <f t="shared" si="46"/>
        <v xml:space="preserve">092 </v>
      </c>
      <c r="AH496" s="85" t="str">
        <f t="shared" si="47"/>
        <v xml:space="preserve">AT71  360 0 00 00 0 092 </v>
      </c>
    </row>
    <row r="497" spans="1:34" x14ac:dyDescent="0.25">
      <c r="A497" s="86">
        <v>701106</v>
      </c>
      <c r="B497" s="86" t="s">
        <v>2893</v>
      </c>
      <c r="C497" s="86" t="s">
        <v>1919</v>
      </c>
      <c r="D497" s="86" t="s">
        <v>7226</v>
      </c>
      <c r="E497" s="86">
        <v>70101</v>
      </c>
      <c r="F497" s="86">
        <v>6020</v>
      </c>
      <c r="G497" s="86" t="s">
        <v>1009</v>
      </c>
      <c r="H497" s="86" t="s">
        <v>2894</v>
      </c>
      <c r="I497" s="86" t="s">
        <v>2576</v>
      </c>
      <c r="J497" s="86" t="s">
        <v>6775</v>
      </c>
      <c r="K497" s="86" t="s">
        <v>2412</v>
      </c>
      <c r="L497" s="86" t="s">
        <v>1</v>
      </c>
      <c r="M497" s="86" t="s">
        <v>2895</v>
      </c>
      <c r="N497" s="86" t="s">
        <v>2896</v>
      </c>
      <c r="O497" s="86" t="s">
        <v>5742</v>
      </c>
      <c r="P497" s="87">
        <v>44075</v>
      </c>
      <c r="Q497" s="87">
        <v>401768</v>
      </c>
      <c r="R497" s="86" t="s">
        <v>2416</v>
      </c>
      <c r="S497" s="86" t="s">
        <v>2898</v>
      </c>
      <c r="T497" s="107"/>
      <c r="U497" s="86">
        <v>6020</v>
      </c>
      <c r="V497" s="86" t="s">
        <v>1009</v>
      </c>
      <c r="W497" s="86" t="s">
        <v>2899</v>
      </c>
      <c r="X497" s="86" t="s">
        <v>2480</v>
      </c>
      <c r="Y497" s="86" t="s">
        <v>2900</v>
      </c>
      <c r="Z497" s="86" t="s">
        <v>6776</v>
      </c>
      <c r="AB497" s="85" t="s">
        <v>5742</v>
      </c>
      <c r="AC497" s="85" t="str">
        <f t="shared" ref="AC497:AC557" si="48">LEFT(AB497,4)</f>
        <v>AT39</v>
      </c>
      <c r="AD497" s="85" t="str">
        <f t="shared" ref="AD497:AD557" si="49">MID(AB497,5,4)</f>
        <v xml:space="preserve"> 160</v>
      </c>
      <c r="AE497" s="85" t="str">
        <f t="shared" ref="AE497:AE557" si="50">MID(AB497,9,4)</f>
        <v>0 00</v>
      </c>
      <c r="AF497" s="85" t="str">
        <f t="shared" ref="AF497:AF557" si="51">MID(AB497,13,4)</f>
        <v>00 0</v>
      </c>
      <c r="AG497" s="85" t="str">
        <f t="shared" ref="AG497:AG557" si="52">MID(AB497,17,4)</f>
        <v xml:space="preserve">083 </v>
      </c>
      <c r="AH497" s="85" t="str">
        <f t="shared" ref="AH497:AH557" si="53">AC497&amp;" "&amp;AD497&amp;" "&amp;AE497&amp;" "&amp;AF497&amp;" "&amp;AG497</f>
        <v xml:space="preserve">AT39  160 0 00 00 0 083 </v>
      </c>
    </row>
    <row r="498" spans="1:34" ht="15" customHeight="1" x14ac:dyDescent="0.25">
      <c r="A498" s="86">
        <v>703697</v>
      </c>
      <c r="B498" s="86" t="s">
        <v>5683</v>
      </c>
      <c r="C498" s="86" t="s">
        <v>1919</v>
      </c>
      <c r="D498" s="86" t="s">
        <v>1919</v>
      </c>
      <c r="E498" s="86">
        <v>70365</v>
      </c>
      <c r="F498" s="86">
        <v>6111</v>
      </c>
      <c r="G498" s="86" t="s">
        <v>1046</v>
      </c>
      <c r="H498" s="86" t="s">
        <v>5680</v>
      </c>
      <c r="I498" s="86" t="s">
        <v>2480</v>
      </c>
      <c r="J498" s="86" t="s">
        <v>6777</v>
      </c>
      <c r="K498" s="86" t="s">
        <v>3166</v>
      </c>
      <c r="L498" s="86" t="s">
        <v>3</v>
      </c>
      <c r="M498" s="86" t="s">
        <v>5684</v>
      </c>
      <c r="N498" s="86" t="s">
        <v>5685</v>
      </c>
      <c r="O498" s="86" t="s">
        <v>7235</v>
      </c>
      <c r="P498" s="87">
        <v>44088</v>
      </c>
      <c r="Q498" s="87">
        <v>401768</v>
      </c>
      <c r="R498" s="86" t="s">
        <v>2416</v>
      </c>
      <c r="S498" s="86" t="s">
        <v>260</v>
      </c>
      <c r="T498" s="86">
        <v>970365</v>
      </c>
      <c r="U498" s="86">
        <v>6111</v>
      </c>
      <c r="V498" s="86" t="s">
        <v>1046</v>
      </c>
      <c r="W498" s="86" t="s">
        <v>3684</v>
      </c>
      <c r="X498" s="86" t="s">
        <v>2665</v>
      </c>
      <c r="Y498" s="86" t="s">
        <v>261</v>
      </c>
      <c r="Z498" s="86" t="s">
        <v>6287</v>
      </c>
      <c r="AB498" s="85" t="s">
        <v>7235</v>
      </c>
      <c r="AC498" s="85" t="str">
        <f t="shared" si="48"/>
        <v>AT45</v>
      </c>
      <c r="AD498" s="85" t="str">
        <f t="shared" si="49"/>
        <v xml:space="preserve"> 362</v>
      </c>
      <c r="AE498" s="85" t="str">
        <f t="shared" si="50"/>
        <v>0 00</v>
      </c>
      <c r="AF498" s="85" t="str">
        <f t="shared" si="51"/>
        <v>00 0</v>
      </c>
      <c r="AG498" s="85" t="str">
        <f t="shared" si="52"/>
        <v xml:space="preserve">032 </v>
      </c>
      <c r="AH498" s="85" t="str">
        <f t="shared" si="53"/>
        <v xml:space="preserve">AT45  362 0 00 00 0 032 </v>
      </c>
    </row>
    <row r="499" spans="1:34" x14ac:dyDescent="0.25">
      <c r="A499" s="86">
        <v>705088</v>
      </c>
      <c r="B499" s="86" t="s">
        <v>5196</v>
      </c>
      <c r="C499" s="86" t="s">
        <v>1919</v>
      </c>
      <c r="D499" s="86" t="s">
        <v>7226</v>
      </c>
      <c r="E499" s="86">
        <v>70513</v>
      </c>
      <c r="F499" s="86">
        <v>6330</v>
      </c>
      <c r="G499" s="86" t="s">
        <v>3999</v>
      </c>
      <c r="H499" s="86" t="s">
        <v>3999</v>
      </c>
      <c r="I499" s="86" t="s">
        <v>2474</v>
      </c>
      <c r="J499" s="86" t="s">
        <v>6778</v>
      </c>
      <c r="K499" s="86" t="s">
        <v>3906</v>
      </c>
      <c r="L499" s="86" t="s">
        <v>3</v>
      </c>
      <c r="M499" s="86" t="s">
        <v>5197</v>
      </c>
      <c r="N499" s="86" t="s">
        <v>5198</v>
      </c>
      <c r="O499" s="86" t="s">
        <v>2197</v>
      </c>
      <c r="P499" s="87">
        <v>44046</v>
      </c>
      <c r="Q499" s="87">
        <v>401768</v>
      </c>
      <c r="R499" s="86" t="s">
        <v>2416</v>
      </c>
      <c r="S499" s="86" t="s">
        <v>5194</v>
      </c>
      <c r="T499" s="107">
        <v>970513</v>
      </c>
      <c r="U499" s="86">
        <v>6330</v>
      </c>
      <c r="V499" s="86" t="s">
        <v>1096</v>
      </c>
      <c r="W499" s="86" t="s">
        <v>3999</v>
      </c>
      <c r="X499" s="86" t="s">
        <v>2474</v>
      </c>
      <c r="Y499" s="86" t="s">
        <v>5195</v>
      </c>
      <c r="Z499" s="86" t="s">
        <v>6779</v>
      </c>
      <c r="AB499" s="85" t="s">
        <v>2197</v>
      </c>
      <c r="AC499" s="85" t="str">
        <f t="shared" si="48"/>
        <v>AT41</v>
      </c>
      <c r="AD499" s="85" t="str">
        <f t="shared" si="49"/>
        <v xml:space="preserve"> 570</v>
      </c>
      <c r="AE499" s="85" t="str">
        <f t="shared" si="50"/>
        <v>0 00</v>
      </c>
      <c r="AF499" s="85" t="str">
        <f t="shared" si="51"/>
        <v>02 5</v>
      </c>
      <c r="AG499" s="85" t="str">
        <f t="shared" si="52"/>
        <v xml:space="preserve">000 </v>
      </c>
      <c r="AH499" s="85" t="str">
        <f t="shared" si="53"/>
        <v xml:space="preserve">AT41  570 0 00 02 5 000 </v>
      </c>
    </row>
    <row r="500" spans="1:34" ht="15" customHeight="1" x14ac:dyDescent="0.25">
      <c r="A500" s="86">
        <v>703628</v>
      </c>
      <c r="B500" s="86" t="s">
        <v>5804</v>
      </c>
      <c r="C500" s="86" t="s">
        <v>1919</v>
      </c>
      <c r="D500" s="86" t="s">
        <v>1919</v>
      </c>
      <c r="E500" s="86">
        <v>70338</v>
      </c>
      <c r="F500" s="86">
        <v>6082</v>
      </c>
      <c r="G500" s="86" t="s">
        <v>1069</v>
      </c>
      <c r="H500" s="86" t="s">
        <v>2849</v>
      </c>
      <c r="I500" s="86" t="s">
        <v>2719</v>
      </c>
      <c r="J500" s="86" t="s">
        <v>6510</v>
      </c>
      <c r="K500" s="86" t="s">
        <v>3166</v>
      </c>
      <c r="L500" s="86" t="s">
        <v>3</v>
      </c>
      <c r="M500" s="86" t="s">
        <v>6003</v>
      </c>
      <c r="N500" s="86" t="s">
        <v>6004</v>
      </c>
      <c r="O500" s="86" t="s">
        <v>2120</v>
      </c>
      <c r="P500" s="87">
        <v>44409</v>
      </c>
      <c r="Q500" s="87">
        <v>401768</v>
      </c>
      <c r="R500" s="86" t="s">
        <v>2416</v>
      </c>
      <c r="S500" s="86" t="s">
        <v>763</v>
      </c>
      <c r="T500" s="86">
        <v>970338</v>
      </c>
      <c r="U500" s="86">
        <v>6082</v>
      </c>
      <c r="V500" s="86" t="s">
        <v>1069</v>
      </c>
      <c r="W500" s="86" t="s">
        <v>2849</v>
      </c>
      <c r="X500" s="86" t="s">
        <v>2665</v>
      </c>
      <c r="Y500" s="86" t="s">
        <v>764</v>
      </c>
      <c r="Z500" s="86" t="s">
        <v>6780</v>
      </c>
      <c r="AB500" s="85" t="s">
        <v>2120</v>
      </c>
      <c r="AC500" s="85" t="str">
        <f t="shared" si="48"/>
        <v>AT11</v>
      </c>
      <c r="AD500" s="85" t="str">
        <f t="shared" si="49"/>
        <v xml:space="preserve"> 360</v>
      </c>
      <c r="AE500" s="85" t="str">
        <f t="shared" si="50"/>
        <v>0 00</v>
      </c>
      <c r="AF500" s="85" t="str">
        <f t="shared" si="51"/>
        <v>00 0</v>
      </c>
      <c r="AG500" s="85" t="str">
        <f t="shared" si="52"/>
        <v xml:space="preserve">112 </v>
      </c>
      <c r="AH500" s="85" t="str">
        <f t="shared" si="53"/>
        <v xml:space="preserve">AT11  360 0 00 00 0 112 </v>
      </c>
    </row>
    <row r="501" spans="1:34" ht="15" customHeight="1" x14ac:dyDescent="0.25">
      <c r="A501" s="86">
        <v>708217</v>
      </c>
      <c r="B501" s="86" t="s">
        <v>1913</v>
      </c>
      <c r="C501" s="86" t="s">
        <v>1920</v>
      </c>
      <c r="D501" s="86" t="s">
        <v>1920</v>
      </c>
      <c r="E501" s="86">
        <v>70818</v>
      </c>
      <c r="F501" s="86">
        <v>6691</v>
      </c>
      <c r="G501" s="86" t="s">
        <v>1253</v>
      </c>
      <c r="H501" s="86" t="s">
        <v>1253</v>
      </c>
      <c r="I501" s="86" t="s">
        <v>2792</v>
      </c>
      <c r="J501" s="86" t="s">
        <v>6781</v>
      </c>
      <c r="K501" s="86" t="s">
        <v>4657</v>
      </c>
      <c r="L501" s="86" t="s">
        <v>3</v>
      </c>
      <c r="M501" s="86" t="s">
        <v>4742</v>
      </c>
      <c r="N501" s="86" t="s">
        <v>4743</v>
      </c>
      <c r="O501" s="86" t="s">
        <v>2314</v>
      </c>
      <c r="P501" s="87">
        <v>43709</v>
      </c>
      <c r="Q501" s="87">
        <v>401768</v>
      </c>
      <c r="R501" s="86" t="s">
        <v>2416</v>
      </c>
      <c r="S501" s="86" t="s">
        <v>1966</v>
      </c>
      <c r="T501" s="86">
        <v>970818</v>
      </c>
      <c r="U501" s="86">
        <v>6691</v>
      </c>
      <c r="V501" s="86" t="s">
        <v>1253</v>
      </c>
      <c r="W501" s="86" t="s">
        <v>1253</v>
      </c>
      <c r="X501" s="86" t="s">
        <v>2792</v>
      </c>
      <c r="Y501" s="86" t="s">
        <v>6005</v>
      </c>
      <c r="Z501" s="86" t="s">
        <v>6781</v>
      </c>
      <c r="AB501" s="85" t="s">
        <v>2314</v>
      </c>
      <c r="AC501" s="85" t="str">
        <f t="shared" si="48"/>
        <v>AT12</v>
      </c>
      <c r="AD501" s="85" t="str">
        <f t="shared" si="49"/>
        <v xml:space="preserve"> 369</v>
      </c>
      <c r="AE501" s="85" t="str">
        <f t="shared" si="50"/>
        <v>9 00</v>
      </c>
      <c r="AF501" s="85" t="str">
        <f t="shared" si="51"/>
        <v>00 0</v>
      </c>
      <c r="AG501" s="85" t="str">
        <f t="shared" si="52"/>
        <v xml:space="preserve">904 </v>
      </c>
      <c r="AH501" s="85" t="str">
        <f t="shared" si="53"/>
        <v xml:space="preserve">AT12  369 9 00 00 0 904 </v>
      </c>
    </row>
    <row r="502" spans="1:34" ht="15" customHeight="1" x14ac:dyDescent="0.25">
      <c r="A502" s="86">
        <v>703238</v>
      </c>
      <c r="B502" s="86" t="s">
        <v>1893</v>
      </c>
      <c r="C502" s="86" t="s">
        <v>1919</v>
      </c>
      <c r="D502" s="86" t="s">
        <v>1919</v>
      </c>
      <c r="E502" s="86">
        <v>70339</v>
      </c>
      <c r="F502" s="86">
        <v>6408</v>
      </c>
      <c r="G502" s="86" t="s">
        <v>1057</v>
      </c>
      <c r="H502" s="86" t="s">
        <v>3415</v>
      </c>
      <c r="I502" s="86" t="s">
        <v>3416</v>
      </c>
      <c r="J502" s="86" t="s">
        <v>6765</v>
      </c>
      <c r="K502" s="86" t="s">
        <v>3166</v>
      </c>
      <c r="L502" s="86" t="s">
        <v>3</v>
      </c>
      <c r="M502" s="86" t="s">
        <v>3420</v>
      </c>
      <c r="N502" s="86" t="s">
        <v>3421</v>
      </c>
      <c r="O502" s="86" t="s">
        <v>2101</v>
      </c>
      <c r="P502" s="87">
        <v>43710</v>
      </c>
      <c r="Q502" s="87">
        <v>401768</v>
      </c>
      <c r="R502" s="86" t="s">
        <v>2416</v>
      </c>
      <c r="S502" s="86" t="s">
        <v>210</v>
      </c>
      <c r="T502" s="86">
        <v>970339</v>
      </c>
      <c r="U502" s="86">
        <v>6408</v>
      </c>
      <c r="V502" s="86" t="s">
        <v>1057</v>
      </c>
      <c r="W502" s="86" t="s">
        <v>3415</v>
      </c>
      <c r="X502" s="86" t="s">
        <v>3416</v>
      </c>
      <c r="Y502" s="86" t="s">
        <v>211</v>
      </c>
      <c r="Z502" s="86" t="s">
        <v>6765</v>
      </c>
      <c r="AB502" s="85" t="s">
        <v>2101</v>
      </c>
      <c r="AC502" s="85" t="str">
        <f t="shared" si="48"/>
        <v>AT92</v>
      </c>
      <c r="AD502" s="85" t="str">
        <f t="shared" si="49"/>
        <v xml:space="preserve"> 363</v>
      </c>
      <c r="AE502" s="85" t="str">
        <f t="shared" si="50"/>
        <v>3 60</v>
      </c>
      <c r="AF502" s="85" t="str">
        <f t="shared" si="51"/>
        <v>00 0</v>
      </c>
      <c r="AG502" s="85" t="str">
        <f t="shared" si="52"/>
        <v xml:space="preserve">160 </v>
      </c>
      <c r="AH502" s="85" t="str">
        <f t="shared" si="53"/>
        <v xml:space="preserve">AT92  363 3 60 00 0 160 </v>
      </c>
    </row>
    <row r="503" spans="1:34" ht="15" customHeight="1" x14ac:dyDescent="0.25">
      <c r="A503" s="86">
        <v>704158</v>
      </c>
      <c r="B503" s="86" t="s">
        <v>5395</v>
      </c>
      <c r="C503" s="86" t="s">
        <v>1919</v>
      </c>
      <c r="D503" s="86" t="s">
        <v>1919</v>
      </c>
      <c r="E503" s="86">
        <v>70414</v>
      </c>
      <c r="F503" s="86">
        <v>6370</v>
      </c>
      <c r="G503" s="86" t="s">
        <v>3849</v>
      </c>
      <c r="H503" s="86" t="s">
        <v>3850</v>
      </c>
      <c r="I503" s="86" t="s">
        <v>2470</v>
      </c>
      <c r="J503" s="86" t="s">
        <v>6575</v>
      </c>
      <c r="K503" s="86" t="s">
        <v>3735</v>
      </c>
      <c r="L503" s="86" t="s">
        <v>3</v>
      </c>
      <c r="M503" s="86" t="s">
        <v>5396</v>
      </c>
      <c r="N503" s="86" t="s">
        <v>5397</v>
      </c>
      <c r="O503" s="86" t="s">
        <v>2164</v>
      </c>
      <c r="P503" s="87">
        <v>44075</v>
      </c>
      <c r="Q503" s="87">
        <v>401768</v>
      </c>
      <c r="R503" s="86" t="s">
        <v>2416</v>
      </c>
      <c r="S503" s="86" t="s">
        <v>1810</v>
      </c>
      <c r="T503" s="86">
        <v>970414</v>
      </c>
      <c r="U503" s="86">
        <v>6370</v>
      </c>
      <c r="V503" s="86" t="s">
        <v>3854</v>
      </c>
      <c r="W503" s="86" t="s">
        <v>3140</v>
      </c>
      <c r="X503" s="86" t="s">
        <v>2428</v>
      </c>
      <c r="Y503" s="86" t="s">
        <v>319</v>
      </c>
      <c r="Z503" s="86" t="s">
        <v>6782</v>
      </c>
      <c r="AB503" s="85" t="s">
        <v>2164</v>
      </c>
      <c r="AC503" s="85" t="str">
        <f t="shared" si="48"/>
        <v>AT70</v>
      </c>
      <c r="AD503" s="85" t="str">
        <f t="shared" si="49"/>
        <v xml:space="preserve"> 362</v>
      </c>
      <c r="AE503" s="85" t="str">
        <f t="shared" si="50"/>
        <v>6 30</v>
      </c>
      <c r="AF503" s="85" t="str">
        <f t="shared" si="51"/>
        <v>00 0</v>
      </c>
      <c r="AG503" s="85" t="str">
        <f t="shared" si="52"/>
        <v xml:space="preserve">102 </v>
      </c>
      <c r="AH503" s="85" t="str">
        <f t="shared" si="53"/>
        <v xml:space="preserve">AT70  362 6 30 00 0 102 </v>
      </c>
    </row>
    <row r="504" spans="1:34" ht="15" customHeight="1" x14ac:dyDescent="0.25">
      <c r="A504" s="86">
        <v>709095</v>
      </c>
      <c r="B504" s="86" t="s">
        <v>5002</v>
      </c>
      <c r="C504" s="86" t="s">
        <v>1922</v>
      </c>
      <c r="D504" s="86" t="s">
        <v>1922</v>
      </c>
      <c r="E504" s="86">
        <v>70926</v>
      </c>
      <c r="F504" s="86">
        <v>6130</v>
      </c>
      <c r="G504" s="86" t="s">
        <v>1189</v>
      </c>
      <c r="H504" s="86" t="s">
        <v>4997</v>
      </c>
      <c r="I504" s="86" t="s">
        <v>4998</v>
      </c>
      <c r="J504" s="86" t="s">
        <v>6698</v>
      </c>
      <c r="K504" s="86" t="s">
        <v>4808</v>
      </c>
      <c r="L504" s="86" t="s">
        <v>3</v>
      </c>
      <c r="M504" s="86" t="s">
        <v>5003</v>
      </c>
      <c r="N504" s="86" t="s">
        <v>5000</v>
      </c>
      <c r="O504" s="86" t="s">
        <v>2335</v>
      </c>
      <c r="P504" s="87">
        <v>43709</v>
      </c>
      <c r="Q504" s="87">
        <v>401768</v>
      </c>
      <c r="R504" s="86" t="s">
        <v>2416</v>
      </c>
      <c r="S504" s="86" t="s">
        <v>716</v>
      </c>
      <c r="T504" s="86">
        <v>970926</v>
      </c>
      <c r="U504" s="86">
        <v>6130</v>
      </c>
      <c r="V504" s="86" t="s">
        <v>1189</v>
      </c>
      <c r="W504" s="86" t="s">
        <v>4960</v>
      </c>
      <c r="X504" s="86" t="s">
        <v>2499</v>
      </c>
      <c r="Y504" s="86" t="s">
        <v>717</v>
      </c>
      <c r="Z504" s="86" t="s">
        <v>6447</v>
      </c>
      <c r="AB504" s="85" t="s">
        <v>2335</v>
      </c>
      <c r="AC504" s="85" t="str">
        <f t="shared" si="48"/>
        <v>AT25</v>
      </c>
      <c r="AD504" s="85" t="str">
        <f t="shared" si="49"/>
        <v xml:space="preserve"> 205</v>
      </c>
      <c r="AE504" s="85" t="str">
        <f t="shared" si="50"/>
        <v>1 00</v>
      </c>
      <c r="AF504" s="85" t="str">
        <f t="shared" si="51"/>
        <v>00 0</v>
      </c>
      <c r="AG504" s="85" t="str">
        <f t="shared" si="52"/>
        <v xml:space="preserve">001 </v>
      </c>
      <c r="AH504" s="85" t="str">
        <f t="shared" si="53"/>
        <v xml:space="preserve">AT25  205 1 00 00 0 001 </v>
      </c>
    </row>
    <row r="505" spans="1:34" ht="15" customHeight="1" x14ac:dyDescent="0.25">
      <c r="A505" s="86">
        <v>709092</v>
      </c>
      <c r="B505" s="86" t="s">
        <v>1968</v>
      </c>
      <c r="C505" s="86" t="s">
        <v>1919</v>
      </c>
      <c r="D505" s="86" t="s">
        <v>1919</v>
      </c>
      <c r="E505" s="86">
        <v>70926</v>
      </c>
      <c r="F505" s="86">
        <v>6130</v>
      </c>
      <c r="G505" s="86" t="s">
        <v>1189</v>
      </c>
      <c r="H505" s="86" t="s">
        <v>4993</v>
      </c>
      <c r="I505" s="86" t="s">
        <v>2488</v>
      </c>
      <c r="J505" s="86" t="s">
        <v>6783</v>
      </c>
      <c r="K505" s="86" t="s">
        <v>4808</v>
      </c>
      <c r="L505" s="86" t="s">
        <v>3</v>
      </c>
      <c r="M505" s="86" t="s">
        <v>4996</v>
      </c>
      <c r="N505" s="86" t="s">
        <v>4995</v>
      </c>
      <c r="O505" s="86" t="s">
        <v>2335</v>
      </c>
      <c r="P505" s="87">
        <v>43892</v>
      </c>
      <c r="Q505" s="87">
        <v>401768</v>
      </c>
      <c r="R505" s="86" t="s">
        <v>2416</v>
      </c>
      <c r="S505" s="86" t="s">
        <v>716</v>
      </c>
      <c r="T505" s="86">
        <v>970926</v>
      </c>
      <c r="U505" s="86">
        <v>6130</v>
      </c>
      <c r="V505" s="86" t="s">
        <v>1189</v>
      </c>
      <c r="W505" s="86" t="s">
        <v>4960</v>
      </c>
      <c r="X505" s="86" t="s">
        <v>2499</v>
      </c>
      <c r="Y505" s="86" t="s">
        <v>717</v>
      </c>
      <c r="Z505" s="86" t="s">
        <v>6447</v>
      </c>
      <c r="AB505" s="85" t="s">
        <v>2335</v>
      </c>
      <c r="AC505" s="85" t="str">
        <f t="shared" si="48"/>
        <v>AT25</v>
      </c>
      <c r="AD505" s="85" t="str">
        <f t="shared" si="49"/>
        <v xml:space="preserve"> 205</v>
      </c>
      <c r="AE505" s="85" t="str">
        <f t="shared" si="50"/>
        <v>1 00</v>
      </c>
      <c r="AF505" s="85" t="str">
        <f t="shared" si="51"/>
        <v>00 0</v>
      </c>
      <c r="AG505" s="85" t="str">
        <f t="shared" si="52"/>
        <v xml:space="preserve">001 </v>
      </c>
      <c r="AH505" s="85" t="str">
        <f t="shared" si="53"/>
        <v xml:space="preserve">AT25  205 1 00 00 0 001 </v>
      </c>
    </row>
    <row r="506" spans="1:34" ht="15" customHeight="1" x14ac:dyDescent="0.25">
      <c r="A506" s="86">
        <v>706135</v>
      </c>
      <c r="B506" s="86" t="s">
        <v>1910</v>
      </c>
      <c r="C506" s="86" t="s">
        <v>1919</v>
      </c>
      <c r="D506" s="86" t="s">
        <v>1919</v>
      </c>
      <c r="E506" s="86">
        <v>70608</v>
      </c>
      <c r="F506" s="86">
        <v>6561</v>
      </c>
      <c r="G506" s="86" t="s">
        <v>1115</v>
      </c>
      <c r="H506" s="86" t="s">
        <v>6006</v>
      </c>
      <c r="I506" s="86" t="s">
        <v>2576</v>
      </c>
      <c r="J506" s="86" t="s">
        <v>6784</v>
      </c>
      <c r="K506" s="86" t="s">
        <v>4183</v>
      </c>
      <c r="L506" s="86" t="s">
        <v>3</v>
      </c>
      <c r="M506" s="86" t="s">
        <v>4323</v>
      </c>
      <c r="N506" s="86" t="s">
        <v>4324</v>
      </c>
      <c r="O506" s="86" t="s">
        <v>2240</v>
      </c>
      <c r="P506" s="87">
        <v>43709</v>
      </c>
      <c r="Q506" s="87">
        <v>401768</v>
      </c>
      <c r="R506" s="86" t="s">
        <v>2416</v>
      </c>
      <c r="S506" s="86" t="s">
        <v>451</v>
      </c>
      <c r="T506" s="86">
        <v>970608</v>
      </c>
      <c r="U506" s="86">
        <v>6561</v>
      </c>
      <c r="V506" s="86" t="s">
        <v>1115</v>
      </c>
      <c r="W506" s="86" t="s">
        <v>2849</v>
      </c>
      <c r="X506" s="86" t="s">
        <v>2425</v>
      </c>
      <c r="Y506" s="86" t="s">
        <v>452</v>
      </c>
      <c r="Z506" s="86" t="s">
        <v>6785</v>
      </c>
      <c r="AB506" s="85" t="s">
        <v>2240</v>
      </c>
      <c r="AC506" s="85" t="str">
        <f t="shared" si="48"/>
        <v>AT77</v>
      </c>
      <c r="AD506" s="85" t="str">
        <f t="shared" si="49"/>
        <v xml:space="preserve"> 362</v>
      </c>
      <c r="AE506" s="85" t="str">
        <f t="shared" si="50"/>
        <v>4 80</v>
      </c>
      <c r="AF506" s="85" t="str">
        <f t="shared" si="51"/>
        <v>00 0</v>
      </c>
      <c r="AG506" s="85" t="str">
        <f t="shared" si="52"/>
        <v xml:space="preserve">002 </v>
      </c>
      <c r="AH506" s="85" t="str">
        <f t="shared" si="53"/>
        <v xml:space="preserve">AT77  362 4 80 00 0 002 </v>
      </c>
    </row>
    <row r="507" spans="1:34" ht="15" customHeight="1" x14ac:dyDescent="0.25">
      <c r="A507" s="86">
        <v>709093</v>
      </c>
      <c r="B507" s="86" t="s">
        <v>1969</v>
      </c>
      <c r="C507" s="86" t="s">
        <v>1920</v>
      </c>
      <c r="D507" s="86" t="s">
        <v>1920</v>
      </c>
      <c r="E507" s="86">
        <v>70926</v>
      </c>
      <c r="F507" s="86">
        <v>6130</v>
      </c>
      <c r="G507" s="86" t="s">
        <v>1189</v>
      </c>
      <c r="H507" s="86" t="s">
        <v>4993</v>
      </c>
      <c r="I507" s="86" t="s">
        <v>2488</v>
      </c>
      <c r="J507" s="86" t="s">
        <v>6783</v>
      </c>
      <c r="K507" s="86" t="s">
        <v>4808</v>
      </c>
      <c r="L507" s="86" t="s">
        <v>3</v>
      </c>
      <c r="M507" s="86" t="s">
        <v>4994</v>
      </c>
      <c r="N507" s="86" t="s">
        <v>4995</v>
      </c>
      <c r="O507" s="86" t="s">
        <v>2335</v>
      </c>
      <c r="P507" s="87">
        <v>43892</v>
      </c>
      <c r="Q507" s="87">
        <v>401768</v>
      </c>
      <c r="R507" s="86" t="s">
        <v>2416</v>
      </c>
      <c r="S507" s="86" t="s">
        <v>716</v>
      </c>
      <c r="T507" s="86">
        <v>970926</v>
      </c>
      <c r="U507" s="86">
        <v>6130</v>
      </c>
      <c r="V507" s="86" t="s">
        <v>1189</v>
      </c>
      <c r="W507" s="86" t="s">
        <v>4960</v>
      </c>
      <c r="X507" s="86" t="s">
        <v>2499</v>
      </c>
      <c r="Y507" s="86" t="s">
        <v>717</v>
      </c>
      <c r="Z507" s="86" t="s">
        <v>6447</v>
      </c>
      <c r="AB507" s="85" t="s">
        <v>2335</v>
      </c>
      <c r="AC507" s="85" t="str">
        <f t="shared" si="48"/>
        <v>AT25</v>
      </c>
      <c r="AD507" s="85" t="str">
        <f t="shared" si="49"/>
        <v xml:space="preserve"> 205</v>
      </c>
      <c r="AE507" s="85" t="str">
        <f t="shared" si="50"/>
        <v>1 00</v>
      </c>
      <c r="AF507" s="85" t="str">
        <f t="shared" si="51"/>
        <v>00 0</v>
      </c>
      <c r="AG507" s="85" t="str">
        <f t="shared" si="52"/>
        <v xml:space="preserve">001 </v>
      </c>
      <c r="AH507" s="85" t="str">
        <f t="shared" si="53"/>
        <v xml:space="preserve">AT25  205 1 00 00 0 001 </v>
      </c>
    </row>
    <row r="508" spans="1:34" ht="15" customHeight="1" x14ac:dyDescent="0.25">
      <c r="A508" s="86">
        <v>703847</v>
      </c>
      <c r="B508" s="86" t="s">
        <v>1897</v>
      </c>
      <c r="C508" s="86" t="s">
        <v>1919</v>
      </c>
      <c r="D508" s="86" t="s">
        <v>1919</v>
      </c>
      <c r="E508" s="86">
        <v>70360</v>
      </c>
      <c r="F508" s="86">
        <v>6075</v>
      </c>
      <c r="G508" s="86" t="s">
        <v>1061</v>
      </c>
      <c r="H508" s="86" t="s">
        <v>3626</v>
      </c>
      <c r="I508" s="86" t="s">
        <v>2576</v>
      </c>
      <c r="J508" s="86" t="s">
        <v>6786</v>
      </c>
      <c r="K508" s="86" t="s">
        <v>3166</v>
      </c>
      <c r="L508" s="86" t="s">
        <v>3</v>
      </c>
      <c r="M508" s="86" t="s">
        <v>3627</v>
      </c>
      <c r="N508" s="86" t="s">
        <v>3628</v>
      </c>
      <c r="O508" s="86" t="s">
        <v>2107</v>
      </c>
      <c r="P508" s="87">
        <v>43712</v>
      </c>
      <c r="Q508" s="87">
        <v>401768</v>
      </c>
      <c r="R508" s="86" t="s">
        <v>2416</v>
      </c>
      <c r="S508" s="86" t="s">
        <v>255</v>
      </c>
      <c r="T508" s="86">
        <v>970360</v>
      </c>
      <c r="U508" s="86">
        <v>6075</v>
      </c>
      <c r="V508" s="86" t="s">
        <v>1061</v>
      </c>
      <c r="W508" s="86" t="s">
        <v>6007</v>
      </c>
      <c r="X508" s="86" t="s">
        <v>2474</v>
      </c>
      <c r="Y508" s="86" t="s">
        <v>256</v>
      </c>
      <c r="Z508" s="86" t="s">
        <v>6787</v>
      </c>
      <c r="AB508" s="85" t="s">
        <v>2107</v>
      </c>
      <c r="AC508" s="85" t="str">
        <f t="shared" si="48"/>
        <v>AT95</v>
      </c>
      <c r="AD508" s="85" t="str">
        <f t="shared" si="49"/>
        <v xml:space="preserve"> 363</v>
      </c>
      <c r="AE508" s="85" t="str">
        <f t="shared" si="50"/>
        <v>6 20</v>
      </c>
      <c r="AF508" s="85" t="str">
        <f t="shared" si="51"/>
        <v>00 0</v>
      </c>
      <c r="AG508" s="85" t="str">
        <f t="shared" si="52"/>
        <v xml:space="preserve">402 </v>
      </c>
      <c r="AH508" s="85" t="str">
        <f t="shared" si="53"/>
        <v xml:space="preserve">AT95  363 6 20 00 0 402 </v>
      </c>
    </row>
    <row r="509" spans="1:34" ht="15" customHeight="1" x14ac:dyDescent="0.25">
      <c r="A509" s="86">
        <v>705317</v>
      </c>
      <c r="B509" s="86" t="s">
        <v>1908</v>
      </c>
      <c r="C509" s="86" t="s">
        <v>1920</v>
      </c>
      <c r="D509" s="86" t="s">
        <v>1920</v>
      </c>
      <c r="E509" s="86">
        <v>70527</v>
      </c>
      <c r="F509" s="86">
        <v>6335</v>
      </c>
      <c r="G509" s="86" t="s">
        <v>4126</v>
      </c>
      <c r="H509" s="86" t="s">
        <v>5485</v>
      </c>
      <c r="I509" s="86" t="s">
        <v>3564</v>
      </c>
      <c r="J509" s="86" t="s">
        <v>6788</v>
      </c>
      <c r="K509" s="86" t="s">
        <v>3906</v>
      </c>
      <c r="L509" s="86" t="s">
        <v>3</v>
      </c>
      <c r="M509" s="86" t="s">
        <v>5486</v>
      </c>
      <c r="N509" s="86" t="s">
        <v>5487</v>
      </c>
      <c r="O509" s="86" t="s">
        <v>2188</v>
      </c>
      <c r="P509" s="87">
        <v>43710</v>
      </c>
      <c r="Q509" s="87">
        <v>401768</v>
      </c>
      <c r="R509" s="86" t="s">
        <v>2416</v>
      </c>
      <c r="S509" s="86" t="s">
        <v>423</v>
      </c>
      <c r="T509" s="86">
        <v>970527</v>
      </c>
      <c r="U509" s="86">
        <v>6335</v>
      </c>
      <c r="V509" s="86" t="s">
        <v>1209</v>
      </c>
      <c r="W509" s="86" t="s">
        <v>4126</v>
      </c>
      <c r="X509" s="86" t="s">
        <v>4131</v>
      </c>
      <c r="Y509" s="86" t="s">
        <v>424</v>
      </c>
      <c r="Z509" s="86" t="s">
        <v>6675</v>
      </c>
      <c r="AB509" s="85" t="s">
        <v>2188</v>
      </c>
      <c r="AC509" s="85" t="str">
        <f t="shared" si="48"/>
        <v>AT05</v>
      </c>
      <c r="AD509" s="85" t="str">
        <f t="shared" si="49"/>
        <v xml:space="preserve"> 363</v>
      </c>
      <c r="AE509" s="85" t="str">
        <f t="shared" si="50"/>
        <v>3 90</v>
      </c>
      <c r="AF509" s="85" t="str">
        <f t="shared" si="51"/>
        <v>00 0</v>
      </c>
      <c r="AG509" s="85" t="str">
        <f t="shared" si="52"/>
        <v xml:space="preserve">002 </v>
      </c>
      <c r="AH509" s="85" t="str">
        <f t="shared" si="53"/>
        <v xml:space="preserve">AT05  363 3 90 00 0 002 </v>
      </c>
    </row>
    <row r="510" spans="1:34" ht="15" customHeight="1" x14ac:dyDescent="0.25">
      <c r="A510" s="86">
        <v>702045</v>
      </c>
      <c r="B510" s="86" t="s">
        <v>1884</v>
      </c>
      <c r="C510" s="86" t="s">
        <v>1922</v>
      </c>
      <c r="D510" s="86" t="s">
        <v>1922</v>
      </c>
      <c r="E510" s="86">
        <v>70201</v>
      </c>
      <c r="F510" s="86">
        <v>6471</v>
      </c>
      <c r="G510" s="86" t="s">
        <v>2843</v>
      </c>
      <c r="H510" s="86" t="s">
        <v>2730</v>
      </c>
      <c r="I510" s="86" t="s">
        <v>2509</v>
      </c>
      <c r="J510" s="86" t="s">
        <v>6789</v>
      </c>
      <c r="K510" s="86" t="s">
        <v>2844</v>
      </c>
      <c r="L510" s="86" t="s">
        <v>3</v>
      </c>
      <c r="M510" s="86" t="s">
        <v>2845</v>
      </c>
      <c r="N510" s="86" t="s">
        <v>2846</v>
      </c>
      <c r="O510" s="86" t="s">
        <v>7273</v>
      </c>
      <c r="P510" s="87">
        <v>43711</v>
      </c>
      <c r="Q510" s="87">
        <v>401768</v>
      </c>
      <c r="R510" s="86" t="s">
        <v>2416</v>
      </c>
      <c r="S510" s="86" t="s">
        <v>15</v>
      </c>
      <c r="T510" s="86">
        <v>970201</v>
      </c>
      <c r="U510" s="86">
        <v>6471</v>
      </c>
      <c r="V510" s="86" t="s">
        <v>2843</v>
      </c>
      <c r="W510" s="86" t="s">
        <v>2849</v>
      </c>
      <c r="X510" s="86" t="s">
        <v>2504</v>
      </c>
      <c r="Y510" s="86" t="s">
        <v>23</v>
      </c>
      <c r="Z510" s="86" t="s">
        <v>6687</v>
      </c>
      <c r="AB510" s="85" t="s">
        <v>7273</v>
      </c>
      <c r="AC510" s="85" t="str">
        <f t="shared" si="48"/>
        <v>AT76</v>
      </c>
      <c r="AD510" s="85" t="str">
        <f t="shared" si="49"/>
        <v xml:space="preserve"> 363</v>
      </c>
      <c r="AE510" s="85" t="str">
        <f t="shared" si="50"/>
        <v>5 30</v>
      </c>
      <c r="AF510" s="85" t="str">
        <f t="shared" si="51"/>
        <v>00 0</v>
      </c>
      <c r="AG510" s="85" t="str">
        <f t="shared" si="52"/>
        <v xml:space="preserve">042 </v>
      </c>
      <c r="AH510" s="85" t="str">
        <f t="shared" si="53"/>
        <v xml:space="preserve">AT76  363 5 30 00 0 042 </v>
      </c>
    </row>
    <row r="511" spans="1:34" ht="15" customHeight="1" x14ac:dyDescent="0.25">
      <c r="A511" s="86">
        <v>709137</v>
      </c>
      <c r="B511" s="86" t="s">
        <v>1915</v>
      </c>
      <c r="C511" s="86" t="s">
        <v>1922</v>
      </c>
      <c r="D511" s="86" t="s">
        <v>1922</v>
      </c>
      <c r="E511" s="86">
        <v>70923</v>
      </c>
      <c r="F511" s="86">
        <v>6273</v>
      </c>
      <c r="G511" s="86" t="s">
        <v>4968</v>
      </c>
      <c r="H511" s="86" t="s">
        <v>4969</v>
      </c>
      <c r="I511" s="86" t="s">
        <v>2576</v>
      </c>
      <c r="J511" s="86" t="s">
        <v>6790</v>
      </c>
      <c r="K511" s="86" t="s">
        <v>4808</v>
      </c>
      <c r="L511" s="86" t="s">
        <v>3</v>
      </c>
      <c r="M511" s="86" t="s">
        <v>4970</v>
      </c>
      <c r="N511" s="86" t="s">
        <v>4971</v>
      </c>
      <c r="O511" s="86" t="s">
        <v>2361</v>
      </c>
      <c r="P511" s="87">
        <v>43724</v>
      </c>
      <c r="Q511" s="87">
        <v>401768</v>
      </c>
      <c r="R511" s="86" t="s">
        <v>2416</v>
      </c>
      <c r="S511" s="86" t="s">
        <v>749</v>
      </c>
      <c r="T511" s="86">
        <v>970923</v>
      </c>
      <c r="U511" s="86">
        <v>6273</v>
      </c>
      <c r="V511" s="86" t="s">
        <v>4968</v>
      </c>
      <c r="W511" s="86" t="s">
        <v>4969</v>
      </c>
      <c r="X511" s="86" t="s">
        <v>2576</v>
      </c>
      <c r="Y511" s="86" t="s">
        <v>750</v>
      </c>
      <c r="Z511" s="86" t="s">
        <v>6790</v>
      </c>
      <c r="AB511" s="85" t="s">
        <v>2361</v>
      </c>
      <c r="AC511" s="85" t="str">
        <f t="shared" si="48"/>
        <v>AT12</v>
      </c>
      <c r="AD511" s="85" t="str">
        <f t="shared" si="49"/>
        <v xml:space="preserve"> 362</v>
      </c>
      <c r="AE511" s="85" t="str">
        <f t="shared" si="50"/>
        <v>2 90</v>
      </c>
      <c r="AF511" s="85" t="str">
        <f t="shared" si="51"/>
        <v>00 0</v>
      </c>
      <c r="AG511" s="85" t="str">
        <f t="shared" si="52"/>
        <v xml:space="preserve">052 </v>
      </c>
      <c r="AH511" s="85" t="str">
        <f t="shared" si="53"/>
        <v xml:space="preserve">AT12  362 2 90 00 0 052 </v>
      </c>
    </row>
    <row r="512" spans="1:34" ht="15" customHeight="1" x14ac:dyDescent="0.25">
      <c r="A512" s="86">
        <v>705411</v>
      </c>
      <c r="B512" s="86" t="s">
        <v>1909</v>
      </c>
      <c r="C512" s="86" t="s">
        <v>1920</v>
      </c>
      <c r="D512" s="86" t="s">
        <v>1920</v>
      </c>
      <c r="E512" s="86">
        <v>70513</v>
      </c>
      <c r="F512" s="86">
        <v>6330</v>
      </c>
      <c r="G512" s="86" t="s">
        <v>1096</v>
      </c>
      <c r="H512" s="86" t="s">
        <v>4055</v>
      </c>
      <c r="I512" s="86" t="s">
        <v>2576</v>
      </c>
      <c r="J512" s="86" t="s">
        <v>6791</v>
      </c>
      <c r="K512" s="86" t="s">
        <v>3906</v>
      </c>
      <c r="L512" s="86" t="s">
        <v>3</v>
      </c>
      <c r="M512" s="86" t="s">
        <v>5203</v>
      </c>
      <c r="N512" s="86" t="s">
        <v>5204</v>
      </c>
      <c r="O512" s="86" t="s">
        <v>2197</v>
      </c>
      <c r="P512" s="87">
        <v>43717</v>
      </c>
      <c r="Q512" s="87">
        <v>401768</v>
      </c>
      <c r="R512" s="86" t="s">
        <v>2416</v>
      </c>
      <c r="S512" s="86" t="s">
        <v>375</v>
      </c>
      <c r="T512" s="86">
        <v>970513</v>
      </c>
      <c r="U512" s="86">
        <v>6330</v>
      </c>
      <c r="V512" s="86" t="s">
        <v>1096</v>
      </c>
      <c r="W512" s="86" t="s">
        <v>3514</v>
      </c>
      <c r="X512" s="86" t="s">
        <v>2727</v>
      </c>
      <c r="Y512" s="86" t="s">
        <v>376</v>
      </c>
      <c r="Z512" s="86" t="s">
        <v>6689</v>
      </c>
      <c r="AB512" s="85" t="s">
        <v>2197</v>
      </c>
      <c r="AC512" s="85" t="str">
        <f t="shared" si="48"/>
        <v>AT41</v>
      </c>
      <c r="AD512" s="85" t="str">
        <f t="shared" si="49"/>
        <v xml:space="preserve"> 570</v>
      </c>
      <c r="AE512" s="85" t="str">
        <f t="shared" si="50"/>
        <v>0 00</v>
      </c>
      <c r="AF512" s="85" t="str">
        <f t="shared" si="51"/>
        <v>02 5</v>
      </c>
      <c r="AG512" s="85" t="str">
        <f t="shared" si="52"/>
        <v xml:space="preserve">000 </v>
      </c>
      <c r="AH512" s="85" t="str">
        <f t="shared" si="53"/>
        <v xml:space="preserve">AT41  570 0 00 02 5 000 </v>
      </c>
    </row>
    <row r="513" spans="1:34" ht="15" customHeight="1" x14ac:dyDescent="0.25">
      <c r="A513" s="86">
        <v>705158</v>
      </c>
      <c r="B513" s="86" t="s">
        <v>1905</v>
      </c>
      <c r="C513" s="86" t="s">
        <v>1919</v>
      </c>
      <c r="D513" s="86" t="s">
        <v>1919</v>
      </c>
      <c r="E513" s="86">
        <v>70531</v>
      </c>
      <c r="F513" s="86">
        <v>6300</v>
      </c>
      <c r="G513" s="86" t="s">
        <v>1093</v>
      </c>
      <c r="H513" s="86" t="s">
        <v>4260</v>
      </c>
      <c r="I513" s="86" t="s">
        <v>2647</v>
      </c>
      <c r="J513" s="86" t="s">
        <v>6404</v>
      </c>
      <c r="K513" s="86" t="s">
        <v>3906</v>
      </c>
      <c r="L513" s="86" t="s">
        <v>3</v>
      </c>
      <c r="M513" s="86" t="s">
        <v>4264</v>
      </c>
      <c r="N513" s="86" t="s">
        <v>6008</v>
      </c>
      <c r="O513" s="86" t="s">
        <v>2206</v>
      </c>
      <c r="P513" s="87">
        <v>43709</v>
      </c>
      <c r="Q513" s="87">
        <v>401768</v>
      </c>
      <c r="R513" s="86" t="s">
        <v>2416</v>
      </c>
      <c r="S513" s="86" t="s">
        <v>394</v>
      </c>
      <c r="T513" s="86">
        <v>970531</v>
      </c>
      <c r="U513" s="86">
        <v>6300</v>
      </c>
      <c r="V513" s="86" t="s">
        <v>1093</v>
      </c>
      <c r="W513" s="86" t="s">
        <v>3307</v>
      </c>
      <c r="X513" s="86" t="s">
        <v>2588</v>
      </c>
      <c r="Y513" s="86" t="s">
        <v>1389</v>
      </c>
      <c r="Z513" s="86" t="s">
        <v>6405</v>
      </c>
      <c r="AB513" s="85" t="s">
        <v>2206</v>
      </c>
      <c r="AC513" s="85" t="str">
        <f t="shared" si="48"/>
        <v>AT09</v>
      </c>
      <c r="AD513" s="85" t="str">
        <f t="shared" si="49"/>
        <v xml:space="preserve"> 363</v>
      </c>
      <c r="AE513" s="85" t="str">
        <f t="shared" si="50"/>
        <v>5 80</v>
      </c>
      <c r="AF513" s="85" t="str">
        <f t="shared" si="51"/>
        <v>00 0</v>
      </c>
      <c r="AG513" s="85" t="str">
        <f t="shared" si="52"/>
        <v xml:space="preserve">086 </v>
      </c>
      <c r="AH513" s="85" t="str">
        <f t="shared" si="53"/>
        <v xml:space="preserve">AT09  363 5 80 00 0 086 </v>
      </c>
    </row>
    <row r="514" spans="1:34" ht="15" customHeight="1" x14ac:dyDescent="0.25">
      <c r="A514" s="86">
        <v>708237</v>
      </c>
      <c r="B514" s="86" t="s">
        <v>1914</v>
      </c>
      <c r="C514" s="86" t="s">
        <v>1922</v>
      </c>
      <c r="D514" s="86" t="s">
        <v>1922</v>
      </c>
      <c r="E514" s="86">
        <v>70824</v>
      </c>
      <c r="F514" s="86">
        <v>6672</v>
      </c>
      <c r="G514" s="86" t="s">
        <v>1171</v>
      </c>
      <c r="H514" s="86" t="s">
        <v>1171</v>
      </c>
      <c r="I514" s="86" t="s">
        <v>4753</v>
      </c>
      <c r="J514" s="86" t="s">
        <v>6792</v>
      </c>
      <c r="K514" s="86" t="s">
        <v>4657</v>
      </c>
      <c r="L514" s="86" t="s">
        <v>3</v>
      </c>
      <c r="M514" s="86" t="s">
        <v>4754</v>
      </c>
      <c r="N514" s="86" t="s">
        <v>4755</v>
      </c>
      <c r="O514" s="86" t="s">
        <v>2316</v>
      </c>
      <c r="P514" s="87">
        <v>43711</v>
      </c>
      <c r="Q514" s="87">
        <v>401768</v>
      </c>
      <c r="R514" s="86" t="s">
        <v>2416</v>
      </c>
      <c r="S514" s="86" t="s">
        <v>653</v>
      </c>
      <c r="T514" s="86">
        <v>970824</v>
      </c>
      <c r="U514" s="86">
        <v>6672</v>
      </c>
      <c r="V514" s="86" t="s">
        <v>1171</v>
      </c>
      <c r="W514" s="86" t="s">
        <v>1171</v>
      </c>
      <c r="X514" s="86" t="s">
        <v>4753</v>
      </c>
      <c r="Y514" s="86" t="s">
        <v>654</v>
      </c>
      <c r="Z514" s="86" t="s">
        <v>6792</v>
      </c>
      <c r="AB514" s="85" t="s">
        <v>2316</v>
      </c>
      <c r="AC514" s="85" t="str">
        <f t="shared" si="48"/>
        <v>AT85</v>
      </c>
      <c r="AD514" s="85" t="str">
        <f t="shared" si="49"/>
        <v xml:space="preserve"> 363</v>
      </c>
      <c r="AE514" s="85" t="str">
        <f t="shared" si="50"/>
        <v>3 30</v>
      </c>
      <c r="AF514" s="85" t="str">
        <f t="shared" si="51"/>
        <v>00 0</v>
      </c>
      <c r="AG514" s="85" t="str">
        <f t="shared" si="52"/>
        <v xml:space="preserve">041 </v>
      </c>
      <c r="AH514" s="85" t="str">
        <f t="shared" si="53"/>
        <v xml:space="preserve">AT85  363 3 30 00 0 041 </v>
      </c>
    </row>
    <row r="515" spans="1:34" ht="15" customHeight="1" x14ac:dyDescent="0.25">
      <c r="A515" s="86">
        <v>703715</v>
      </c>
      <c r="B515" s="86" t="s">
        <v>1895</v>
      </c>
      <c r="C515" s="86" t="s">
        <v>1919</v>
      </c>
      <c r="D515" s="86" t="s">
        <v>1919</v>
      </c>
      <c r="E515" s="86">
        <v>70359</v>
      </c>
      <c r="F515" s="86">
        <v>6152</v>
      </c>
      <c r="G515" s="86" t="s">
        <v>1073</v>
      </c>
      <c r="H515" s="86" t="s">
        <v>1073</v>
      </c>
      <c r="I515" s="86" t="s">
        <v>3113</v>
      </c>
      <c r="J515" s="86" t="s">
        <v>6793</v>
      </c>
      <c r="K515" s="86" t="s">
        <v>3166</v>
      </c>
      <c r="L515" s="86" t="s">
        <v>3</v>
      </c>
      <c r="M515" s="86" t="s">
        <v>3676</v>
      </c>
      <c r="N515" s="86" t="s">
        <v>3677</v>
      </c>
      <c r="O515" s="86" t="s">
        <v>2126</v>
      </c>
      <c r="P515" s="87">
        <v>43709</v>
      </c>
      <c r="Q515" s="87">
        <v>401768</v>
      </c>
      <c r="R515" s="86" t="s">
        <v>2416</v>
      </c>
      <c r="S515" s="86" t="s">
        <v>271</v>
      </c>
      <c r="T515" s="86">
        <v>970359</v>
      </c>
      <c r="U515" s="86">
        <v>6152</v>
      </c>
      <c r="V515" s="86" t="s">
        <v>1073</v>
      </c>
      <c r="W515" s="86" t="s">
        <v>1073</v>
      </c>
      <c r="X515" s="86" t="s">
        <v>3679</v>
      </c>
      <c r="Y515" s="86" t="s">
        <v>272</v>
      </c>
      <c r="Z515" s="86" t="s">
        <v>6794</v>
      </c>
      <c r="AB515" s="85" t="s">
        <v>2126</v>
      </c>
      <c r="AC515" s="85" t="str">
        <f t="shared" si="48"/>
        <v>AT30</v>
      </c>
      <c r="AD515" s="85" t="str">
        <f t="shared" si="49"/>
        <v xml:space="preserve"> 363</v>
      </c>
      <c r="AE515" s="85" t="str">
        <f t="shared" si="50"/>
        <v>2 90</v>
      </c>
      <c r="AF515" s="85" t="str">
        <f t="shared" si="51"/>
        <v>00 0</v>
      </c>
      <c r="AG515" s="85" t="str">
        <f t="shared" si="52"/>
        <v xml:space="preserve">052 </v>
      </c>
      <c r="AH515" s="85" t="str">
        <f t="shared" si="53"/>
        <v xml:space="preserve">AT30  363 2 90 00 0 052 </v>
      </c>
    </row>
    <row r="516" spans="1:34" ht="15" customHeight="1" x14ac:dyDescent="0.25">
      <c r="A516" s="86">
        <v>705079</v>
      </c>
      <c r="B516" s="86" t="s">
        <v>1901</v>
      </c>
      <c r="C516" s="86" t="s">
        <v>1922</v>
      </c>
      <c r="D516" s="86" t="s">
        <v>1922</v>
      </c>
      <c r="E516" s="86">
        <v>70529</v>
      </c>
      <c r="F516" s="86">
        <v>6344</v>
      </c>
      <c r="G516" s="86" t="s">
        <v>1103</v>
      </c>
      <c r="H516" s="86" t="s">
        <v>4157</v>
      </c>
      <c r="I516" s="86" t="s">
        <v>2588</v>
      </c>
      <c r="J516" s="86" t="s">
        <v>6411</v>
      </c>
      <c r="K516" s="86" t="s">
        <v>3906</v>
      </c>
      <c r="L516" s="86" t="s">
        <v>1</v>
      </c>
      <c r="M516" s="86" t="s">
        <v>4163</v>
      </c>
      <c r="N516" s="86" t="s">
        <v>4164</v>
      </c>
      <c r="O516" s="86" t="s">
        <v>2195</v>
      </c>
      <c r="P516" s="87">
        <v>43710</v>
      </c>
      <c r="Q516" s="87">
        <v>401768</v>
      </c>
      <c r="R516" s="86" t="s">
        <v>2416</v>
      </c>
      <c r="S516" s="86" t="s">
        <v>1825</v>
      </c>
      <c r="T516" s="86">
        <v>404955</v>
      </c>
      <c r="U516" s="86">
        <v>6344</v>
      </c>
      <c r="V516" s="86" t="s">
        <v>4161</v>
      </c>
      <c r="W516" s="86" t="s">
        <v>4162</v>
      </c>
      <c r="X516" s="86" t="s">
        <v>2617</v>
      </c>
      <c r="Y516" s="86" t="s">
        <v>1415</v>
      </c>
      <c r="Z516" s="86" t="s">
        <v>6412</v>
      </c>
      <c r="AB516" s="85" t="s">
        <v>2195</v>
      </c>
      <c r="AC516" s="85" t="str">
        <f t="shared" si="48"/>
        <v>AT69</v>
      </c>
      <c r="AD516" s="85" t="str">
        <f t="shared" si="49"/>
        <v xml:space="preserve"> 205</v>
      </c>
      <c r="AE516" s="85" t="str">
        <f t="shared" si="50"/>
        <v>0 60</v>
      </c>
      <c r="AF516" s="85" t="str">
        <f t="shared" si="51"/>
        <v>77 0</v>
      </c>
      <c r="AG516" s="85" t="str">
        <f t="shared" si="52"/>
        <v xml:space="preserve">010 </v>
      </c>
      <c r="AH516" s="85" t="str">
        <f t="shared" si="53"/>
        <v xml:space="preserve">AT69  205 0 60 77 0 010 </v>
      </c>
    </row>
    <row r="517" spans="1:34" ht="15" customHeight="1" x14ac:dyDescent="0.25">
      <c r="A517" s="86">
        <v>705108</v>
      </c>
      <c r="B517" s="86" t="s">
        <v>1903</v>
      </c>
      <c r="C517" s="86" t="s">
        <v>1922</v>
      </c>
      <c r="D517" s="86" t="s">
        <v>1922</v>
      </c>
      <c r="E517" s="86">
        <v>70515</v>
      </c>
      <c r="F517" s="86">
        <v>6336</v>
      </c>
      <c r="G517" s="86" t="s">
        <v>4062</v>
      </c>
      <c r="H517" s="86" t="s">
        <v>4812</v>
      </c>
      <c r="I517" s="86" t="s">
        <v>2435</v>
      </c>
      <c r="J517" s="86" t="s">
        <v>6795</v>
      </c>
      <c r="K517" s="86" t="s">
        <v>3906</v>
      </c>
      <c r="L517" s="86" t="s">
        <v>1</v>
      </c>
      <c r="M517" s="86" t="s">
        <v>5303</v>
      </c>
      <c r="N517" s="86" t="s">
        <v>5304</v>
      </c>
      <c r="O517" s="86" t="s">
        <v>7280</v>
      </c>
      <c r="P517" s="87">
        <v>43709</v>
      </c>
      <c r="Q517" s="87">
        <v>401768</v>
      </c>
      <c r="R517" s="86" t="s">
        <v>2416</v>
      </c>
      <c r="S517" s="86" t="s">
        <v>1822</v>
      </c>
      <c r="T517" s="86">
        <v>600417</v>
      </c>
      <c r="U517" s="86">
        <v>6336</v>
      </c>
      <c r="V517" s="86" t="s">
        <v>1213</v>
      </c>
      <c r="W517" s="86" t="s">
        <v>4066</v>
      </c>
      <c r="X517" s="86" t="s">
        <v>2576</v>
      </c>
      <c r="Y517" s="86" t="s">
        <v>7246</v>
      </c>
      <c r="Z517" s="86" t="s">
        <v>6407</v>
      </c>
      <c r="AB517" s="85" t="s">
        <v>7280</v>
      </c>
      <c r="AC517" s="85" t="str">
        <f t="shared" si="48"/>
        <v>AT07</v>
      </c>
      <c r="AD517" s="85" t="str">
        <f t="shared" si="49"/>
        <v xml:space="preserve"> 363</v>
      </c>
      <c r="AE517" s="85" t="str">
        <f t="shared" si="50"/>
        <v>3 90</v>
      </c>
      <c r="AF517" s="85" t="str">
        <f t="shared" si="51"/>
        <v>00 0</v>
      </c>
      <c r="AG517" s="85" t="str">
        <f t="shared" si="52"/>
        <v xml:space="preserve">104 </v>
      </c>
      <c r="AH517" s="85" t="str">
        <f t="shared" si="53"/>
        <v xml:space="preserve">AT07  363 3 90 00 0 104 </v>
      </c>
    </row>
    <row r="518" spans="1:34" ht="15" customHeight="1" x14ac:dyDescent="0.25">
      <c r="A518" s="86">
        <v>705159</v>
      </c>
      <c r="B518" s="86" t="s">
        <v>1906</v>
      </c>
      <c r="C518" s="86" t="s">
        <v>1919</v>
      </c>
      <c r="D518" s="86" t="s">
        <v>1919</v>
      </c>
      <c r="E518" s="86">
        <v>70531</v>
      </c>
      <c r="F518" s="86">
        <v>6300</v>
      </c>
      <c r="G518" s="86" t="s">
        <v>1093</v>
      </c>
      <c r="H518" s="86" t="s">
        <v>4243</v>
      </c>
      <c r="I518" s="86" t="s">
        <v>2949</v>
      </c>
      <c r="J518" s="86" t="s">
        <v>6796</v>
      </c>
      <c r="K518" s="86" t="s">
        <v>3906</v>
      </c>
      <c r="L518" s="86" t="s">
        <v>1</v>
      </c>
      <c r="M518" s="86" t="s">
        <v>4248</v>
      </c>
      <c r="N518" s="86" t="s">
        <v>4245</v>
      </c>
      <c r="O518" s="86" t="s">
        <v>2208</v>
      </c>
      <c r="P518" s="87">
        <v>43709</v>
      </c>
      <c r="Q518" s="87">
        <v>401768</v>
      </c>
      <c r="R518" s="86" t="s">
        <v>2416</v>
      </c>
      <c r="S518" s="86" t="s">
        <v>1958</v>
      </c>
      <c r="T518" s="86">
        <v>405559</v>
      </c>
      <c r="U518" s="86">
        <v>6300</v>
      </c>
      <c r="V518" s="86" t="s">
        <v>1093</v>
      </c>
      <c r="W518" s="86" t="s">
        <v>4247</v>
      </c>
      <c r="X518" s="86" t="s">
        <v>2668</v>
      </c>
      <c r="Y518" s="86" t="s">
        <v>1959</v>
      </c>
      <c r="Z518" s="86" t="s">
        <v>6797</v>
      </c>
      <c r="AB518" s="85" t="s">
        <v>2208</v>
      </c>
      <c r="AC518" s="85" t="str">
        <f t="shared" si="48"/>
        <v>AT51</v>
      </c>
      <c r="AD518" s="85" t="str">
        <f t="shared" si="49"/>
        <v xml:space="preserve"> 205</v>
      </c>
      <c r="AE518" s="85" t="str">
        <f t="shared" si="50"/>
        <v>0 60</v>
      </c>
      <c r="AF518" s="85" t="str">
        <f t="shared" si="51"/>
        <v>77 0</v>
      </c>
      <c r="AG518" s="85" t="str">
        <f t="shared" si="52"/>
        <v xml:space="preserve">111 </v>
      </c>
      <c r="AH518" s="85" t="str">
        <f t="shared" si="53"/>
        <v xml:space="preserve">AT51  205 0 60 77 0 111 </v>
      </c>
    </row>
    <row r="519" spans="1:34" ht="15" customHeight="1" x14ac:dyDescent="0.25">
      <c r="A519" s="86">
        <v>705160</v>
      </c>
      <c r="B519" s="86" t="s">
        <v>1907</v>
      </c>
      <c r="C519" s="86" t="s">
        <v>1920</v>
      </c>
      <c r="D519" s="86" t="s">
        <v>1920</v>
      </c>
      <c r="E519" s="86">
        <v>70531</v>
      </c>
      <c r="F519" s="86">
        <v>6300</v>
      </c>
      <c r="G519" s="86" t="s">
        <v>1093</v>
      </c>
      <c r="H519" s="86" t="s">
        <v>4243</v>
      </c>
      <c r="I519" s="86" t="s">
        <v>2949</v>
      </c>
      <c r="J519" s="86" t="s">
        <v>6796</v>
      </c>
      <c r="K519" s="86" t="s">
        <v>3906</v>
      </c>
      <c r="L519" s="86" t="s">
        <v>1</v>
      </c>
      <c r="M519" s="86" t="s">
        <v>4244</v>
      </c>
      <c r="N519" s="86" t="s">
        <v>4245</v>
      </c>
      <c r="O519" s="86" t="s">
        <v>2208</v>
      </c>
      <c r="P519" s="87">
        <v>43709</v>
      </c>
      <c r="Q519" s="87">
        <v>401768</v>
      </c>
      <c r="R519" s="86" t="s">
        <v>2416</v>
      </c>
      <c r="S519" s="86" t="s">
        <v>1958</v>
      </c>
      <c r="T519" s="86">
        <v>405559</v>
      </c>
      <c r="U519" s="86">
        <v>6300</v>
      </c>
      <c r="V519" s="86" t="s">
        <v>1093</v>
      </c>
      <c r="W519" s="86" t="s">
        <v>4247</v>
      </c>
      <c r="X519" s="86" t="s">
        <v>2668</v>
      </c>
      <c r="Y519" s="86" t="s">
        <v>1959</v>
      </c>
      <c r="Z519" s="86" t="s">
        <v>6797</v>
      </c>
      <c r="AB519" s="85" t="s">
        <v>2208</v>
      </c>
      <c r="AC519" s="85" t="str">
        <f t="shared" si="48"/>
        <v>AT51</v>
      </c>
      <c r="AD519" s="85" t="str">
        <f t="shared" si="49"/>
        <v xml:space="preserve"> 205</v>
      </c>
      <c r="AE519" s="85" t="str">
        <f t="shared" si="50"/>
        <v>0 60</v>
      </c>
      <c r="AF519" s="85" t="str">
        <f t="shared" si="51"/>
        <v>77 0</v>
      </c>
      <c r="AG519" s="85" t="str">
        <f t="shared" si="52"/>
        <v xml:space="preserve">111 </v>
      </c>
      <c r="AH519" s="85" t="str">
        <f t="shared" si="53"/>
        <v xml:space="preserve">AT51  205 0 60 77 0 111 </v>
      </c>
    </row>
    <row r="520" spans="1:34" ht="15" customHeight="1" x14ac:dyDescent="0.25">
      <c r="A520" s="86">
        <v>709517</v>
      </c>
      <c r="B520" s="86" t="s">
        <v>1916</v>
      </c>
      <c r="C520" s="86" t="s">
        <v>1922</v>
      </c>
      <c r="D520" s="86" t="s">
        <v>1922</v>
      </c>
      <c r="E520" s="86">
        <v>70935</v>
      </c>
      <c r="F520" s="86">
        <v>6271</v>
      </c>
      <c r="G520" s="86" t="s">
        <v>1186</v>
      </c>
      <c r="H520" s="86" t="s">
        <v>3056</v>
      </c>
      <c r="I520" s="86" t="s">
        <v>2428</v>
      </c>
      <c r="J520" s="86" t="s">
        <v>6798</v>
      </c>
      <c r="K520" s="86" t="s">
        <v>4808</v>
      </c>
      <c r="L520" s="86" t="s">
        <v>3</v>
      </c>
      <c r="M520" s="86" t="s">
        <v>5103</v>
      </c>
      <c r="N520" s="86" t="s">
        <v>5104</v>
      </c>
      <c r="O520" s="86" t="s">
        <v>2333</v>
      </c>
      <c r="P520" s="87">
        <v>43466</v>
      </c>
      <c r="Q520" s="87">
        <v>401768</v>
      </c>
      <c r="R520" s="86" t="s">
        <v>2416</v>
      </c>
      <c r="S520" s="86" t="s">
        <v>810</v>
      </c>
      <c r="T520" s="86">
        <v>970935</v>
      </c>
      <c r="U520" s="86">
        <v>6271</v>
      </c>
      <c r="V520" s="86" t="s">
        <v>1186</v>
      </c>
      <c r="W520" s="86" t="s">
        <v>2849</v>
      </c>
      <c r="X520" s="86" t="s">
        <v>2665</v>
      </c>
      <c r="Y520" s="86" t="s">
        <v>811</v>
      </c>
      <c r="Z520" s="86" t="s">
        <v>6537</v>
      </c>
      <c r="AB520" s="85" t="s">
        <v>2333</v>
      </c>
      <c r="AC520" s="85" t="str">
        <f t="shared" si="48"/>
        <v>AT43</v>
      </c>
      <c r="AD520" s="85" t="str">
        <f t="shared" si="49"/>
        <v xml:space="preserve"> 362</v>
      </c>
      <c r="AE520" s="85" t="str">
        <f t="shared" si="50"/>
        <v>2 90</v>
      </c>
      <c r="AF520" s="85" t="str">
        <f t="shared" si="51"/>
        <v>00 0</v>
      </c>
      <c r="AG520" s="85" t="str">
        <f t="shared" si="52"/>
        <v xml:space="preserve">022 </v>
      </c>
      <c r="AH520" s="85" t="str">
        <f t="shared" si="53"/>
        <v xml:space="preserve">AT43  362 2 90 00 0 022 </v>
      </c>
    </row>
    <row r="521" spans="1:34" ht="15" customHeight="1" x14ac:dyDescent="0.25">
      <c r="A521" s="86">
        <v>704069</v>
      </c>
      <c r="B521" s="86" t="s">
        <v>1898</v>
      </c>
      <c r="C521" s="86" t="s">
        <v>1919</v>
      </c>
      <c r="D521" s="86" t="s">
        <v>7226</v>
      </c>
      <c r="E521" s="86">
        <v>70416</v>
      </c>
      <c r="F521" s="86">
        <v>6380</v>
      </c>
      <c r="G521" s="86" t="s">
        <v>3879</v>
      </c>
      <c r="H521" s="86" t="s">
        <v>3895</v>
      </c>
      <c r="I521" s="86" t="s">
        <v>2428</v>
      </c>
      <c r="J521" s="86" t="s">
        <v>6799</v>
      </c>
      <c r="K521" s="86" t="s">
        <v>3735</v>
      </c>
      <c r="L521" s="86" t="s">
        <v>3</v>
      </c>
      <c r="M521" s="86" t="s">
        <v>3896</v>
      </c>
      <c r="N521" s="86" t="s">
        <v>3897</v>
      </c>
      <c r="O521" s="86" t="s">
        <v>2156</v>
      </c>
      <c r="P521" s="87">
        <v>43435</v>
      </c>
      <c r="Q521" s="87">
        <v>401768</v>
      </c>
      <c r="R521" s="86" t="s">
        <v>2416</v>
      </c>
      <c r="S521" s="86" t="s">
        <v>1951</v>
      </c>
      <c r="T521" s="86"/>
      <c r="U521" s="86">
        <v>6380</v>
      </c>
      <c r="V521" s="86" t="s">
        <v>3790</v>
      </c>
      <c r="W521" s="86" t="s">
        <v>3307</v>
      </c>
      <c r="X521" s="86" t="s">
        <v>2949</v>
      </c>
      <c r="Y521" s="86" t="s">
        <v>1952</v>
      </c>
      <c r="Z521" s="86" t="s">
        <v>6800</v>
      </c>
      <c r="AB521" s="85" t="s">
        <v>2156</v>
      </c>
      <c r="AC521" s="85" t="str">
        <f t="shared" si="48"/>
        <v>AT39</v>
      </c>
      <c r="AD521" s="85" t="str">
        <f t="shared" si="49"/>
        <v xml:space="preserve"> 205</v>
      </c>
      <c r="AE521" s="85" t="str">
        <f t="shared" si="50"/>
        <v>0 50</v>
      </c>
      <c r="AF521" s="85" t="str">
        <f t="shared" si="51"/>
        <v>01 0</v>
      </c>
      <c r="AG521" s="85" t="str">
        <f t="shared" si="52"/>
        <v xml:space="preserve">000 </v>
      </c>
      <c r="AH521" s="85" t="str">
        <f t="shared" si="53"/>
        <v xml:space="preserve">AT39  205 0 50 01 0 000 </v>
      </c>
    </row>
    <row r="522" spans="1:34" ht="15" customHeight="1" x14ac:dyDescent="0.25">
      <c r="A522" s="86">
        <v>705227</v>
      </c>
      <c r="B522" s="86" t="s">
        <v>5830</v>
      </c>
      <c r="C522" s="86" t="s">
        <v>2708</v>
      </c>
      <c r="D522" s="86" t="s">
        <v>2708</v>
      </c>
      <c r="E522" s="86">
        <v>70508</v>
      </c>
      <c r="F522" s="86">
        <v>6341</v>
      </c>
      <c r="G522" s="86" t="s">
        <v>1090</v>
      </c>
      <c r="H522" s="86" t="s">
        <v>5643</v>
      </c>
      <c r="I522" s="86" t="s">
        <v>5674</v>
      </c>
      <c r="J522" s="86" t="s">
        <v>6801</v>
      </c>
      <c r="K522" s="86" t="s">
        <v>3906</v>
      </c>
      <c r="L522" s="86" t="s">
        <v>3</v>
      </c>
      <c r="M522" s="86" t="s">
        <v>5675</v>
      </c>
      <c r="N522" s="86" t="s">
        <v>6009</v>
      </c>
      <c r="O522" s="86" t="s">
        <v>5739</v>
      </c>
      <c r="P522" s="87">
        <v>44805</v>
      </c>
      <c r="Q522" s="87">
        <v>401768</v>
      </c>
      <c r="R522" s="86" t="s">
        <v>2416</v>
      </c>
      <c r="S522" s="86" t="s">
        <v>5677</v>
      </c>
      <c r="T522" s="86"/>
      <c r="U522" s="86">
        <v>6341</v>
      </c>
      <c r="V522" s="86" t="s">
        <v>1090</v>
      </c>
      <c r="W522" s="86" t="s">
        <v>5678</v>
      </c>
      <c r="X522" s="86" t="s">
        <v>5679</v>
      </c>
      <c r="Y522" s="86"/>
      <c r="Z522" s="86" t="s">
        <v>6802</v>
      </c>
      <c r="AB522" s="85" t="s">
        <v>5739</v>
      </c>
      <c r="AC522" s="85" t="str">
        <f t="shared" si="48"/>
        <v xml:space="preserve">    </v>
      </c>
      <c r="AD522" s="85" t="str">
        <f t="shared" si="49"/>
        <v/>
      </c>
      <c r="AE522" s="85" t="str">
        <f t="shared" si="50"/>
        <v/>
      </c>
      <c r="AF522" s="85" t="str">
        <f t="shared" si="51"/>
        <v/>
      </c>
      <c r="AG522" s="85" t="str">
        <f t="shared" si="52"/>
        <v/>
      </c>
      <c r="AH522" s="85" t="str">
        <f t="shared" si="53"/>
        <v xml:space="preserve">        </v>
      </c>
    </row>
    <row r="523" spans="1:34" x14ac:dyDescent="0.25">
      <c r="A523" s="86">
        <v>706345</v>
      </c>
      <c r="B523" s="86" t="s">
        <v>1911</v>
      </c>
      <c r="C523" s="86" t="s">
        <v>1919</v>
      </c>
      <c r="D523" s="86" t="s">
        <v>1919</v>
      </c>
      <c r="E523" s="86">
        <v>70609</v>
      </c>
      <c r="F523" s="86">
        <v>6555</v>
      </c>
      <c r="G523" s="86" t="s">
        <v>1126</v>
      </c>
      <c r="H523" s="86" t="s">
        <v>1126</v>
      </c>
      <c r="I523" s="86" t="s">
        <v>4269</v>
      </c>
      <c r="J523" s="86" t="s">
        <v>6803</v>
      </c>
      <c r="K523" s="86" t="s">
        <v>4183</v>
      </c>
      <c r="L523" s="86" t="s">
        <v>1</v>
      </c>
      <c r="M523" s="86" t="s">
        <v>4273</v>
      </c>
      <c r="N523" s="86" t="s">
        <v>4274</v>
      </c>
      <c r="O523" s="86" t="s">
        <v>2231</v>
      </c>
      <c r="P523" s="87">
        <v>43731</v>
      </c>
      <c r="Q523" s="87">
        <v>401768</v>
      </c>
      <c r="R523" s="86" t="s">
        <v>2416</v>
      </c>
      <c r="S523" s="86" t="s">
        <v>438</v>
      </c>
      <c r="T523" s="107">
        <v>401006</v>
      </c>
      <c r="U523" s="86">
        <v>6500</v>
      </c>
      <c r="V523" s="86" t="s">
        <v>1107</v>
      </c>
      <c r="W523" s="86" t="s">
        <v>5918</v>
      </c>
      <c r="X523" s="86" t="s">
        <v>5919</v>
      </c>
      <c r="Y523" s="86" t="s">
        <v>1962</v>
      </c>
      <c r="Z523" s="86" t="s">
        <v>6384</v>
      </c>
      <c r="AB523" s="85" t="s">
        <v>2231</v>
      </c>
      <c r="AC523" s="85" t="str">
        <f t="shared" si="48"/>
        <v>AT10</v>
      </c>
      <c r="AD523" s="85" t="str">
        <f t="shared" si="49"/>
        <v xml:space="preserve"> 423</v>
      </c>
      <c r="AE523" s="85" t="str">
        <f t="shared" si="50"/>
        <v>9 00</v>
      </c>
      <c r="AF523" s="85" t="str">
        <f t="shared" si="51"/>
        <v>05 0</v>
      </c>
      <c r="AG523" s="85" t="str">
        <f t="shared" si="52"/>
        <v xml:space="preserve">005 </v>
      </c>
      <c r="AH523" s="85" t="str">
        <f t="shared" si="53"/>
        <v xml:space="preserve">AT10  423 9 00 05 0 005 </v>
      </c>
    </row>
    <row r="524" spans="1:34" ht="15" customHeight="1" x14ac:dyDescent="0.25">
      <c r="A524" s="86">
        <v>701105</v>
      </c>
      <c r="B524" s="86" t="s">
        <v>1879</v>
      </c>
      <c r="C524" s="86" t="s">
        <v>1919</v>
      </c>
      <c r="D524" s="86" t="s">
        <v>1919</v>
      </c>
      <c r="E524" s="86">
        <v>70101</v>
      </c>
      <c r="F524" s="86">
        <v>6020</v>
      </c>
      <c r="G524" s="86" t="s">
        <v>1009</v>
      </c>
      <c r="H524" s="86" t="s">
        <v>2894</v>
      </c>
      <c r="I524" s="86" t="s">
        <v>2509</v>
      </c>
      <c r="J524" s="86" t="s">
        <v>6804</v>
      </c>
      <c r="K524" s="86" t="s">
        <v>2412</v>
      </c>
      <c r="L524" s="86" t="s">
        <v>1</v>
      </c>
      <c r="M524" s="86" t="s">
        <v>2901</v>
      </c>
      <c r="N524" s="86" t="s">
        <v>2902</v>
      </c>
      <c r="O524" s="86" t="s">
        <v>1990</v>
      </c>
      <c r="P524" s="87">
        <v>43409</v>
      </c>
      <c r="Q524" s="87">
        <v>401768</v>
      </c>
      <c r="R524" s="86" t="s">
        <v>2416</v>
      </c>
      <c r="S524" s="86" t="s">
        <v>19</v>
      </c>
      <c r="T524" s="86">
        <v>900244</v>
      </c>
      <c r="U524" s="86">
        <v>6020</v>
      </c>
      <c r="V524" s="86" t="s">
        <v>1009</v>
      </c>
      <c r="W524" s="86" t="s">
        <v>2417</v>
      </c>
      <c r="X524" s="86" t="s">
        <v>2425</v>
      </c>
      <c r="Y524" s="107" t="s">
        <v>1603</v>
      </c>
      <c r="Z524" s="86" t="s">
        <v>6225</v>
      </c>
      <c r="AB524" s="85" t="s">
        <v>1990</v>
      </c>
      <c r="AC524" s="85" t="str">
        <f t="shared" si="48"/>
        <v>AT18</v>
      </c>
      <c r="AD524" s="85" t="str">
        <f t="shared" si="49"/>
        <v xml:space="preserve"> 423</v>
      </c>
      <c r="AE524" s="85" t="str">
        <f t="shared" si="50"/>
        <v>9 00</v>
      </c>
      <c r="AF524" s="85" t="str">
        <f t="shared" si="51"/>
        <v>09 0</v>
      </c>
      <c r="AG524" s="85" t="str">
        <f t="shared" si="52"/>
        <v xml:space="preserve">008 </v>
      </c>
      <c r="AH524" s="85" t="str">
        <f t="shared" si="53"/>
        <v xml:space="preserve">AT18  423 9 00 09 0 008 </v>
      </c>
    </row>
    <row r="525" spans="1:34" ht="15" customHeight="1" x14ac:dyDescent="0.25">
      <c r="A525" s="86">
        <v>701069</v>
      </c>
      <c r="B525" s="86" t="s">
        <v>2707</v>
      </c>
      <c r="C525" s="86" t="s">
        <v>2708</v>
      </c>
      <c r="D525" s="86" t="s">
        <v>2708</v>
      </c>
      <c r="E525" s="86">
        <v>70101</v>
      </c>
      <c r="F525" s="86">
        <v>6020</v>
      </c>
      <c r="G525" s="86" t="s">
        <v>1009</v>
      </c>
      <c r="H525" s="86" t="s">
        <v>2709</v>
      </c>
      <c r="I525" s="86" t="s">
        <v>2509</v>
      </c>
      <c r="J525" s="86" t="s">
        <v>6805</v>
      </c>
      <c r="K525" s="86" t="s">
        <v>2412</v>
      </c>
      <c r="L525" s="86" t="s">
        <v>1</v>
      </c>
      <c r="M525" s="86" t="s">
        <v>2710</v>
      </c>
      <c r="N525" s="86" t="s">
        <v>2711</v>
      </c>
      <c r="O525" s="86" t="s">
        <v>5739</v>
      </c>
      <c r="P525" s="87">
        <v>43466</v>
      </c>
      <c r="Q525" s="87">
        <v>43708</v>
      </c>
      <c r="R525" s="86" t="s">
        <v>2592</v>
      </c>
      <c r="S525" s="86" t="s">
        <v>2712</v>
      </c>
      <c r="T525" s="86"/>
      <c r="U525" s="86"/>
      <c r="V525" s="86"/>
      <c r="W525" s="86"/>
      <c r="X525" s="86"/>
      <c r="Y525" s="86" t="s">
        <v>2713</v>
      </c>
      <c r="Z525" s="86" t="s">
        <v>6264</v>
      </c>
      <c r="AB525" s="85" t="s">
        <v>5739</v>
      </c>
      <c r="AC525" s="85" t="str">
        <f t="shared" si="48"/>
        <v xml:space="preserve">    </v>
      </c>
      <c r="AD525" s="85" t="str">
        <f t="shared" si="49"/>
        <v/>
      </c>
      <c r="AE525" s="85" t="str">
        <f t="shared" si="50"/>
        <v/>
      </c>
      <c r="AF525" s="85" t="str">
        <f t="shared" si="51"/>
        <v/>
      </c>
      <c r="AG525" s="85" t="str">
        <f t="shared" si="52"/>
        <v/>
      </c>
      <c r="AH525" s="85" t="str">
        <f t="shared" si="53"/>
        <v xml:space="preserve">        </v>
      </c>
    </row>
    <row r="526" spans="1:34" ht="15" customHeight="1" x14ac:dyDescent="0.25">
      <c r="A526" s="86">
        <v>702166</v>
      </c>
      <c r="B526" s="86" t="s">
        <v>887</v>
      </c>
      <c r="C526" s="86" t="s">
        <v>1920</v>
      </c>
      <c r="D526" s="86" t="s">
        <v>1920</v>
      </c>
      <c r="E526" s="86">
        <v>70203</v>
      </c>
      <c r="F526" s="86">
        <v>6460</v>
      </c>
      <c r="G526" s="86" t="s">
        <v>1011</v>
      </c>
      <c r="H526" s="86" t="s">
        <v>2942</v>
      </c>
      <c r="I526" s="86" t="s">
        <v>2943</v>
      </c>
      <c r="J526" s="86" t="s">
        <v>6806</v>
      </c>
      <c r="K526" s="86" t="s">
        <v>2844</v>
      </c>
      <c r="L526" s="86" t="s">
        <v>3</v>
      </c>
      <c r="M526" s="86" t="s">
        <v>2944</v>
      </c>
      <c r="N526" s="86"/>
      <c r="O526" s="86" t="s">
        <v>2037</v>
      </c>
      <c r="P526" s="87">
        <v>36770</v>
      </c>
      <c r="Q526" s="87">
        <v>401768</v>
      </c>
      <c r="R526" s="86" t="s">
        <v>2416</v>
      </c>
      <c r="S526" s="86" t="s">
        <v>37</v>
      </c>
      <c r="T526" s="86">
        <v>970203</v>
      </c>
      <c r="U526" s="86">
        <v>6460</v>
      </c>
      <c r="V526" s="86" t="s">
        <v>1011</v>
      </c>
      <c r="W526" s="86" t="s">
        <v>2947</v>
      </c>
      <c r="X526" s="86" t="s">
        <v>2609</v>
      </c>
      <c r="Y526" s="86" t="s">
        <v>819</v>
      </c>
      <c r="Z526" s="86" t="s">
        <v>6697</v>
      </c>
      <c r="AB526" s="85" t="s">
        <v>2037</v>
      </c>
      <c r="AC526" s="85" t="str">
        <f t="shared" si="48"/>
        <v>AT66</v>
      </c>
      <c r="AD526" s="85" t="str">
        <f t="shared" si="49"/>
        <v xml:space="preserve"> 205</v>
      </c>
      <c r="AE526" s="85" t="str">
        <f t="shared" si="50"/>
        <v>0 20</v>
      </c>
      <c r="AF526" s="85" t="str">
        <f t="shared" si="51"/>
        <v>00 0</v>
      </c>
      <c r="AG526" s="85" t="str">
        <f t="shared" si="52"/>
        <v xml:space="preserve">000 </v>
      </c>
      <c r="AH526" s="85" t="str">
        <f t="shared" si="53"/>
        <v xml:space="preserve">AT66  205 0 20 00 0 000 </v>
      </c>
    </row>
    <row r="527" spans="1:34" ht="15" customHeight="1" x14ac:dyDescent="0.25">
      <c r="A527" s="86">
        <v>702176</v>
      </c>
      <c r="B527" s="86" t="s">
        <v>899</v>
      </c>
      <c r="C527" s="86" t="s">
        <v>1920</v>
      </c>
      <c r="D527" s="86" t="s">
        <v>1920</v>
      </c>
      <c r="E527" s="86">
        <v>70202</v>
      </c>
      <c r="F527" s="86">
        <v>6425</v>
      </c>
      <c r="G527" s="86" t="s">
        <v>1012</v>
      </c>
      <c r="H527" s="86" t="s">
        <v>3125</v>
      </c>
      <c r="I527" s="86" t="s">
        <v>2665</v>
      </c>
      <c r="J527" s="86" t="s">
        <v>6807</v>
      </c>
      <c r="K527" s="86" t="s">
        <v>2844</v>
      </c>
      <c r="L527" s="86" t="s">
        <v>3</v>
      </c>
      <c r="M527" s="86" t="s">
        <v>5223</v>
      </c>
      <c r="N527" s="86" t="s">
        <v>6010</v>
      </c>
      <c r="O527" s="86" t="s">
        <v>5948</v>
      </c>
      <c r="P527" s="87">
        <v>36770</v>
      </c>
      <c r="Q527" s="87">
        <v>401768</v>
      </c>
      <c r="R527" s="86" t="s">
        <v>2416</v>
      </c>
      <c r="S527" s="86" t="s">
        <v>900</v>
      </c>
      <c r="T527" s="86">
        <v>970202</v>
      </c>
      <c r="U527" s="86">
        <v>6425</v>
      </c>
      <c r="V527" s="86" t="s">
        <v>1012</v>
      </c>
      <c r="W527" s="86" t="s">
        <v>2865</v>
      </c>
      <c r="X527" s="86" t="s">
        <v>2499</v>
      </c>
      <c r="Y527" s="86" t="s">
        <v>901</v>
      </c>
      <c r="Z527" s="86" t="s">
        <v>6495</v>
      </c>
      <c r="AB527" s="85" t="s">
        <v>5948</v>
      </c>
      <c r="AC527" s="85" t="str">
        <f t="shared" si="48"/>
        <v>AT33</v>
      </c>
      <c r="AD527" s="85" t="str">
        <f t="shared" si="49"/>
        <v xml:space="preserve"> 205</v>
      </c>
      <c r="AE527" s="85" t="str">
        <f t="shared" si="50"/>
        <v>0 20</v>
      </c>
      <c r="AF527" s="85" t="str">
        <f t="shared" si="51"/>
        <v>17 0</v>
      </c>
      <c r="AG527" s="85" t="str">
        <f t="shared" si="52"/>
        <v xml:space="preserve">000 </v>
      </c>
      <c r="AH527" s="85" t="str">
        <f t="shared" si="53"/>
        <v xml:space="preserve">AT33  205 0 20 17 0 000 </v>
      </c>
    </row>
    <row r="528" spans="1:34" ht="15" customHeight="1" x14ac:dyDescent="0.25">
      <c r="A528" s="86">
        <v>702186</v>
      </c>
      <c r="B528" s="86" t="s">
        <v>880</v>
      </c>
      <c r="C528" s="86" t="s">
        <v>1920</v>
      </c>
      <c r="D528" s="86" t="s">
        <v>1940</v>
      </c>
      <c r="E528" s="86">
        <v>70214</v>
      </c>
      <c r="F528" s="86">
        <v>6433</v>
      </c>
      <c r="G528" s="86" t="s">
        <v>1015</v>
      </c>
      <c r="H528" s="86" t="s">
        <v>3083</v>
      </c>
      <c r="I528" s="86" t="s">
        <v>3084</v>
      </c>
      <c r="J528" s="86" t="s">
        <v>6808</v>
      </c>
      <c r="K528" s="86" t="s">
        <v>2844</v>
      </c>
      <c r="L528" s="86" t="s">
        <v>3</v>
      </c>
      <c r="M528" s="86" t="s">
        <v>3085</v>
      </c>
      <c r="N528" s="86" t="s">
        <v>3086</v>
      </c>
      <c r="O528" s="86" t="s">
        <v>2028</v>
      </c>
      <c r="P528" s="87">
        <v>36770</v>
      </c>
      <c r="Q528" s="87">
        <v>401768</v>
      </c>
      <c r="R528" s="86" t="s">
        <v>2416</v>
      </c>
      <c r="S528" s="86" t="s">
        <v>42</v>
      </c>
      <c r="T528" s="86">
        <v>970214</v>
      </c>
      <c r="U528" s="86">
        <v>6433</v>
      </c>
      <c r="V528" s="86" t="s">
        <v>1015</v>
      </c>
      <c r="W528" s="86" t="s">
        <v>3088</v>
      </c>
      <c r="X528" s="86" t="s">
        <v>2965</v>
      </c>
      <c r="Y528" s="86" t="s">
        <v>43</v>
      </c>
      <c r="Z528" s="86" t="s">
        <v>6274</v>
      </c>
      <c r="AB528" s="85" t="s">
        <v>2028</v>
      </c>
      <c r="AC528" s="85" t="str">
        <f t="shared" si="48"/>
        <v>AT07</v>
      </c>
      <c r="AD528" s="85" t="str">
        <f t="shared" si="49"/>
        <v xml:space="preserve"> 362</v>
      </c>
      <c r="AE528" s="85" t="str">
        <f t="shared" si="50"/>
        <v>9 10</v>
      </c>
      <c r="AF528" s="85" t="str">
        <f t="shared" si="51"/>
        <v>00 0</v>
      </c>
      <c r="AG528" s="85" t="str">
        <f t="shared" si="52"/>
        <v xml:space="preserve">002 </v>
      </c>
      <c r="AH528" s="85" t="str">
        <f t="shared" si="53"/>
        <v xml:space="preserve">AT07  362 9 10 00 0 002 </v>
      </c>
    </row>
    <row r="529" spans="1:34" ht="15" customHeight="1" x14ac:dyDescent="0.25">
      <c r="A529" s="86">
        <v>702196</v>
      </c>
      <c r="B529" s="86" t="s">
        <v>915</v>
      </c>
      <c r="C529" s="86" t="s">
        <v>1920</v>
      </c>
      <c r="D529" s="86" t="s">
        <v>1920</v>
      </c>
      <c r="E529" s="86">
        <v>70202</v>
      </c>
      <c r="F529" s="86">
        <v>6430</v>
      </c>
      <c r="G529" s="86" t="s">
        <v>2860</v>
      </c>
      <c r="H529" s="86" t="s">
        <v>2861</v>
      </c>
      <c r="I529" s="86" t="s">
        <v>2856</v>
      </c>
      <c r="J529" s="86" t="s">
        <v>6467</v>
      </c>
      <c r="K529" s="86" t="s">
        <v>2844</v>
      </c>
      <c r="L529" s="86" t="s">
        <v>3</v>
      </c>
      <c r="M529" s="86" t="s">
        <v>2862</v>
      </c>
      <c r="N529" s="86" t="s">
        <v>2863</v>
      </c>
      <c r="O529" s="86" t="s">
        <v>5948</v>
      </c>
      <c r="P529" s="87">
        <v>36770</v>
      </c>
      <c r="Q529" s="87">
        <v>401768</v>
      </c>
      <c r="R529" s="86" t="s">
        <v>2416</v>
      </c>
      <c r="S529" s="86" t="s">
        <v>900</v>
      </c>
      <c r="T529" s="86">
        <v>970202</v>
      </c>
      <c r="U529" s="86">
        <v>6425</v>
      </c>
      <c r="V529" s="86" t="s">
        <v>1012</v>
      </c>
      <c r="W529" s="86" t="s">
        <v>2865</v>
      </c>
      <c r="X529" s="86" t="s">
        <v>2499</v>
      </c>
      <c r="Y529" s="86" t="s">
        <v>901</v>
      </c>
      <c r="Z529" s="86" t="s">
        <v>6495</v>
      </c>
      <c r="AB529" s="85" t="s">
        <v>5948</v>
      </c>
      <c r="AC529" s="85" t="str">
        <f t="shared" si="48"/>
        <v>AT33</v>
      </c>
      <c r="AD529" s="85" t="str">
        <f t="shared" si="49"/>
        <v xml:space="preserve"> 205</v>
      </c>
      <c r="AE529" s="85" t="str">
        <f t="shared" si="50"/>
        <v>0 20</v>
      </c>
      <c r="AF529" s="85" t="str">
        <f t="shared" si="51"/>
        <v>17 0</v>
      </c>
      <c r="AG529" s="85" t="str">
        <f t="shared" si="52"/>
        <v xml:space="preserve">000 </v>
      </c>
      <c r="AH529" s="85" t="str">
        <f t="shared" si="53"/>
        <v xml:space="preserve">AT33  205 0 20 17 0 000 </v>
      </c>
    </row>
    <row r="530" spans="1:34" ht="15" customHeight="1" x14ac:dyDescent="0.25">
      <c r="A530" s="86">
        <v>702206</v>
      </c>
      <c r="B530" s="86" t="s">
        <v>85</v>
      </c>
      <c r="C530" s="86" t="s">
        <v>1920</v>
      </c>
      <c r="D530" s="86" t="s">
        <v>1920</v>
      </c>
      <c r="E530" s="86">
        <v>70218</v>
      </c>
      <c r="F530" s="86">
        <v>6432</v>
      </c>
      <c r="G530" s="86" t="s">
        <v>1028</v>
      </c>
      <c r="H530" s="86" t="s">
        <v>3147</v>
      </c>
      <c r="I530" s="86" t="s">
        <v>2499</v>
      </c>
      <c r="J530" s="86" t="s">
        <v>6277</v>
      </c>
      <c r="K530" s="86" t="s">
        <v>2844</v>
      </c>
      <c r="L530" s="86" t="s">
        <v>3</v>
      </c>
      <c r="M530" s="86" t="s">
        <v>3150</v>
      </c>
      <c r="N530" s="86" t="s">
        <v>3151</v>
      </c>
      <c r="O530" s="86" t="s">
        <v>2042</v>
      </c>
      <c r="P530" s="87">
        <v>36770</v>
      </c>
      <c r="Q530" s="87">
        <v>401768</v>
      </c>
      <c r="R530" s="86" t="s">
        <v>2416</v>
      </c>
      <c r="S530" s="86" t="s">
        <v>86</v>
      </c>
      <c r="T530" s="86">
        <v>970218</v>
      </c>
      <c r="U530" s="86">
        <v>6432</v>
      </c>
      <c r="V530" s="86" t="s">
        <v>1028</v>
      </c>
      <c r="W530" s="86" t="s">
        <v>2849</v>
      </c>
      <c r="X530" s="86" t="s">
        <v>2792</v>
      </c>
      <c r="Y530" s="86" t="s">
        <v>87</v>
      </c>
      <c r="Z530" s="86" t="s">
        <v>6278</v>
      </c>
      <c r="AB530" s="85" t="s">
        <v>2042</v>
      </c>
      <c r="AC530" s="85" t="str">
        <f t="shared" si="48"/>
        <v>AT13</v>
      </c>
      <c r="AD530" s="85" t="str">
        <f t="shared" si="49"/>
        <v xml:space="preserve"> 362</v>
      </c>
      <c r="AE530" s="85" t="str">
        <f t="shared" si="50"/>
        <v>9 10</v>
      </c>
      <c r="AF530" s="85" t="str">
        <f t="shared" si="51"/>
        <v>00 0</v>
      </c>
      <c r="AG530" s="85" t="str">
        <f t="shared" si="52"/>
        <v xml:space="preserve">032 </v>
      </c>
      <c r="AH530" s="85" t="str">
        <f t="shared" si="53"/>
        <v xml:space="preserve">AT13  362 9 10 00 0 032 </v>
      </c>
    </row>
    <row r="531" spans="1:34" ht="15" customHeight="1" x14ac:dyDescent="0.25">
      <c r="A531" s="86">
        <v>702216</v>
      </c>
      <c r="B531" s="86" t="s">
        <v>843</v>
      </c>
      <c r="C531" s="86" t="s">
        <v>1920</v>
      </c>
      <c r="D531" s="86" t="s">
        <v>1920</v>
      </c>
      <c r="E531" s="86">
        <v>70209</v>
      </c>
      <c r="F531" s="86">
        <v>6414</v>
      </c>
      <c r="G531" s="86" t="s">
        <v>3065</v>
      </c>
      <c r="H531" s="86" t="s">
        <v>3065</v>
      </c>
      <c r="I531" s="86" t="s">
        <v>2565</v>
      </c>
      <c r="J531" s="86" t="s">
        <v>6809</v>
      </c>
      <c r="K531" s="86" t="s">
        <v>2844</v>
      </c>
      <c r="L531" s="86" t="s">
        <v>3</v>
      </c>
      <c r="M531" s="86" t="s">
        <v>5350</v>
      </c>
      <c r="N531" s="86" t="s">
        <v>5351</v>
      </c>
      <c r="O531" s="86" t="s">
        <v>2043</v>
      </c>
      <c r="P531" s="87">
        <v>36770</v>
      </c>
      <c r="Q531" s="87">
        <v>401768</v>
      </c>
      <c r="R531" s="86" t="s">
        <v>2416</v>
      </c>
      <c r="S531" s="86" t="s">
        <v>83</v>
      </c>
      <c r="T531" s="86">
        <v>970209</v>
      </c>
      <c r="U531" s="86">
        <v>6414</v>
      </c>
      <c r="V531" s="86" t="s">
        <v>1010</v>
      </c>
      <c r="W531" s="86" t="s">
        <v>5353</v>
      </c>
      <c r="X531" s="86" t="s">
        <v>5354</v>
      </c>
      <c r="Y531" s="86" t="s">
        <v>1463</v>
      </c>
      <c r="Z531" s="86" t="s">
        <v>6810</v>
      </c>
      <c r="AB531" s="85" t="s">
        <v>2043</v>
      </c>
      <c r="AC531" s="85" t="str">
        <f t="shared" si="48"/>
        <v>AT30</v>
      </c>
      <c r="AD531" s="85" t="str">
        <f t="shared" si="49"/>
        <v xml:space="preserve"> 363</v>
      </c>
      <c r="AE531" s="85" t="str">
        <f t="shared" si="50"/>
        <v>3 60</v>
      </c>
      <c r="AF531" s="85" t="str">
        <f t="shared" si="51"/>
        <v>00 0</v>
      </c>
      <c r="AG531" s="85" t="str">
        <f t="shared" si="52"/>
        <v xml:space="preserve">252 </v>
      </c>
      <c r="AH531" s="85" t="str">
        <f t="shared" si="53"/>
        <v xml:space="preserve">AT30  363 3 60 00 0 252 </v>
      </c>
    </row>
    <row r="532" spans="1:34" ht="15" customHeight="1" x14ac:dyDescent="0.25">
      <c r="A532" s="86">
        <v>702226</v>
      </c>
      <c r="B532" s="86" t="s">
        <v>82</v>
      </c>
      <c r="C532" s="86" t="s">
        <v>1920</v>
      </c>
      <c r="D532" s="86" t="s">
        <v>1920</v>
      </c>
      <c r="E532" s="86">
        <v>70209</v>
      </c>
      <c r="F532" s="86">
        <v>6414</v>
      </c>
      <c r="G532" s="86" t="s">
        <v>3069</v>
      </c>
      <c r="H532" s="86" t="s">
        <v>3070</v>
      </c>
      <c r="I532" s="86" t="s">
        <v>2509</v>
      </c>
      <c r="J532" s="86" t="s">
        <v>6811</v>
      </c>
      <c r="K532" s="86" t="s">
        <v>2844</v>
      </c>
      <c r="L532" s="86" t="s">
        <v>3</v>
      </c>
      <c r="M532" s="86" t="s">
        <v>5355</v>
      </c>
      <c r="N532" s="86" t="s">
        <v>5356</v>
      </c>
      <c r="O532" s="86" t="s">
        <v>2043</v>
      </c>
      <c r="P532" s="87">
        <v>36770</v>
      </c>
      <c r="Q532" s="87">
        <v>401768</v>
      </c>
      <c r="R532" s="86" t="s">
        <v>2416</v>
      </c>
      <c r="S532" s="86" t="s">
        <v>83</v>
      </c>
      <c r="T532" s="86">
        <v>970209</v>
      </c>
      <c r="U532" s="86">
        <v>6414</v>
      </c>
      <c r="V532" s="86" t="s">
        <v>1010</v>
      </c>
      <c r="W532" s="86" t="s">
        <v>5353</v>
      </c>
      <c r="X532" s="86" t="s">
        <v>5354</v>
      </c>
      <c r="Y532" s="86" t="s">
        <v>1463</v>
      </c>
      <c r="Z532" s="86" t="s">
        <v>6810</v>
      </c>
      <c r="AB532" s="85" t="s">
        <v>2043</v>
      </c>
      <c r="AC532" s="85" t="str">
        <f t="shared" si="48"/>
        <v>AT30</v>
      </c>
      <c r="AD532" s="85" t="str">
        <f t="shared" si="49"/>
        <v xml:space="preserve"> 363</v>
      </c>
      <c r="AE532" s="85" t="str">
        <f t="shared" si="50"/>
        <v>3 60</v>
      </c>
      <c r="AF532" s="85" t="str">
        <f t="shared" si="51"/>
        <v>00 0</v>
      </c>
      <c r="AG532" s="85" t="str">
        <f t="shared" si="52"/>
        <v xml:space="preserve">252 </v>
      </c>
      <c r="AH532" s="85" t="str">
        <f t="shared" si="53"/>
        <v xml:space="preserve">AT30  363 3 60 00 0 252 </v>
      </c>
    </row>
    <row r="533" spans="1:34" ht="15" customHeight="1" x14ac:dyDescent="0.25">
      <c r="A533" s="86">
        <v>702236</v>
      </c>
      <c r="B533" s="86" t="s">
        <v>1674</v>
      </c>
      <c r="C533" s="86" t="s">
        <v>1920</v>
      </c>
      <c r="D533" s="86" t="s">
        <v>1920</v>
      </c>
      <c r="E533" s="86">
        <v>70210</v>
      </c>
      <c r="F533" s="86">
        <v>6493</v>
      </c>
      <c r="G533" s="86" t="s">
        <v>3089</v>
      </c>
      <c r="H533" s="86" t="s">
        <v>3090</v>
      </c>
      <c r="I533" s="86" t="s">
        <v>2576</v>
      </c>
      <c r="J533" s="86" t="s">
        <v>6812</v>
      </c>
      <c r="K533" s="86" t="s">
        <v>2844</v>
      </c>
      <c r="L533" s="86" t="s">
        <v>3</v>
      </c>
      <c r="M533" s="86" t="s">
        <v>3091</v>
      </c>
      <c r="N533" s="86" t="s">
        <v>3092</v>
      </c>
      <c r="O533" s="86" t="s">
        <v>6011</v>
      </c>
      <c r="P533" s="87">
        <v>36770</v>
      </c>
      <c r="Q533" s="87">
        <v>401768</v>
      </c>
      <c r="R533" s="86" t="s">
        <v>2416</v>
      </c>
      <c r="S533" s="86" t="s">
        <v>44</v>
      </c>
      <c r="T533" s="86">
        <v>970210</v>
      </c>
      <c r="U533" s="86">
        <v>6493</v>
      </c>
      <c r="V533" s="86" t="s">
        <v>3094</v>
      </c>
      <c r="W533" s="86" t="s">
        <v>2849</v>
      </c>
      <c r="X533" s="86" t="s">
        <v>2425</v>
      </c>
      <c r="Y533" s="86" t="s">
        <v>45</v>
      </c>
      <c r="Z533" s="86" t="s">
        <v>6813</v>
      </c>
      <c r="AB533" s="85" t="s">
        <v>6011</v>
      </c>
      <c r="AC533" s="85" t="str">
        <f t="shared" si="48"/>
        <v>AT23</v>
      </c>
      <c r="AD533" s="85" t="str">
        <f t="shared" si="49"/>
        <v xml:space="preserve"> 369</v>
      </c>
      <c r="AE533" s="85" t="str">
        <f t="shared" si="50"/>
        <v>9 00</v>
      </c>
      <c r="AF533" s="85" t="str">
        <f t="shared" si="51"/>
        <v>00 0</v>
      </c>
      <c r="AG533" s="85" t="str">
        <f t="shared" si="52"/>
        <v xml:space="preserve">682 </v>
      </c>
      <c r="AH533" s="85" t="str">
        <f t="shared" si="53"/>
        <v xml:space="preserve">AT23  369 9 00 00 0 682 </v>
      </c>
    </row>
    <row r="534" spans="1:34" ht="15" customHeight="1" x14ac:dyDescent="0.25">
      <c r="A534" s="86">
        <v>702240</v>
      </c>
      <c r="B534" s="86" t="s">
        <v>36</v>
      </c>
      <c r="C534" s="86" t="s">
        <v>1920</v>
      </c>
      <c r="D534" s="86" t="s">
        <v>7222</v>
      </c>
      <c r="E534" s="86">
        <v>70210</v>
      </c>
      <c r="F534" s="86">
        <v>6493</v>
      </c>
      <c r="G534" s="86" t="s">
        <v>3089</v>
      </c>
      <c r="H534" s="86" t="s">
        <v>5370</v>
      </c>
      <c r="I534" s="86" t="s">
        <v>2480</v>
      </c>
      <c r="J534" s="86" t="s">
        <v>6465</v>
      </c>
      <c r="K534" s="86" t="s">
        <v>2844</v>
      </c>
      <c r="L534" s="86" t="s">
        <v>1</v>
      </c>
      <c r="M534" s="86" t="s">
        <v>5371</v>
      </c>
      <c r="N534" s="86" t="s">
        <v>5372</v>
      </c>
      <c r="O534" s="86" t="s">
        <v>5939</v>
      </c>
      <c r="P534" s="87">
        <v>36770</v>
      </c>
      <c r="Q534" s="87">
        <v>401768</v>
      </c>
      <c r="R534" s="86" t="s">
        <v>2416</v>
      </c>
      <c r="S534" s="86" t="s">
        <v>7256</v>
      </c>
      <c r="T534" s="86">
        <v>311121</v>
      </c>
      <c r="U534" s="86">
        <v>6493</v>
      </c>
      <c r="V534" s="86" t="s">
        <v>3094</v>
      </c>
      <c r="W534" s="86" t="s">
        <v>5370</v>
      </c>
      <c r="X534" s="86" t="s">
        <v>2480</v>
      </c>
      <c r="Y534" s="86" t="s">
        <v>35</v>
      </c>
      <c r="Z534" s="86" t="s">
        <v>6466</v>
      </c>
      <c r="AB534" s="85" t="s">
        <v>5939</v>
      </c>
      <c r="AC534" s="85" t="str">
        <f t="shared" si="48"/>
        <v>AT90</v>
      </c>
      <c r="AD534" s="85" t="str">
        <f t="shared" si="49"/>
        <v xml:space="preserve"> 570</v>
      </c>
      <c r="AE534" s="85" t="str">
        <f t="shared" si="50"/>
        <v>0 03</v>
      </c>
      <c r="AF534" s="85" t="str">
        <f t="shared" si="51"/>
        <v>00 5</v>
      </c>
      <c r="AG534" s="85" t="str">
        <f t="shared" si="52"/>
        <v xml:space="preserve">571 </v>
      </c>
      <c r="AH534" s="85" t="str">
        <f t="shared" si="53"/>
        <v xml:space="preserve">AT90  570 0 03 00 5 571 </v>
      </c>
    </row>
    <row r="535" spans="1:34" ht="15" customHeight="1" x14ac:dyDescent="0.25">
      <c r="A535" s="86">
        <v>702246</v>
      </c>
      <c r="B535" s="86" t="s">
        <v>797</v>
      </c>
      <c r="C535" s="86" t="s">
        <v>1920</v>
      </c>
      <c r="D535" s="86" t="s">
        <v>1920</v>
      </c>
      <c r="E535" s="86">
        <v>70223</v>
      </c>
      <c r="F535" s="86">
        <v>6441</v>
      </c>
      <c r="G535" s="86" t="s">
        <v>1017</v>
      </c>
      <c r="H535" s="86" t="s">
        <v>5398</v>
      </c>
      <c r="I535" s="86" t="s">
        <v>2470</v>
      </c>
      <c r="J535" s="86" t="s">
        <v>6814</v>
      </c>
      <c r="K535" s="86" t="s">
        <v>2844</v>
      </c>
      <c r="L535" s="86" t="s">
        <v>3</v>
      </c>
      <c r="M535" s="86" t="s">
        <v>5401</v>
      </c>
      <c r="N535" s="86" t="s">
        <v>5402</v>
      </c>
      <c r="O535" s="86" t="s">
        <v>2031</v>
      </c>
      <c r="P535" s="87">
        <v>36770</v>
      </c>
      <c r="Q535" s="87">
        <v>401768</v>
      </c>
      <c r="R535" s="86" t="s">
        <v>2416</v>
      </c>
      <c r="S535" s="86" t="s">
        <v>90</v>
      </c>
      <c r="T535" s="86">
        <v>970223</v>
      </c>
      <c r="U535" s="86">
        <v>6441</v>
      </c>
      <c r="V535" s="86" t="s">
        <v>1017</v>
      </c>
      <c r="W535" s="86" t="s">
        <v>3140</v>
      </c>
      <c r="X535" s="86" t="s">
        <v>2560</v>
      </c>
      <c r="Y535" s="86" t="s">
        <v>91</v>
      </c>
      <c r="Z535" s="86" t="s">
        <v>6280</v>
      </c>
      <c r="AB535" s="85" t="s">
        <v>2031</v>
      </c>
      <c r="AC535" s="85" t="str">
        <f t="shared" si="48"/>
        <v>AT30</v>
      </c>
      <c r="AD535" s="85" t="str">
        <f t="shared" si="49"/>
        <v xml:space="preserve"> 362</v>
      </c>
      <c r="AE535" s="85" t="str">
        <f t="shared" si="50"/>
        <v>9 10</v>
      </c>
      <c r="AF535" s="85" t="str">
        <f t="shared" si="51"/>
        <v>00 0</v>
      </c>
      <c r="AG535" s="85" t="str">
        <f t="shared" si="52"/>
        <v xml:space="preserve">022 </v>
      </c>
      <c r="AH535" s="85" t="str">
        <f t="shared" si="53"/>
        <v xml:space="preserve">AT30  362 9 10 00 0 022 </v>
      </c>
    </row>
    <row r="536" spans="1:34" ht="15" customHeight="1" x14ac:dyDescent="0.25">
      <c r="A536" s="86">
        <v>702256</v>
      </c>
      <c r="B536" s="86" t="s">
        <v>27</v>
      </c>
      <c r="C536" s="86" t="s">
        <v>1920</v>
      </c>
      <c r="D536" s="86" t="s">
        <v>1920</v>
      </c>
      <c r="E536" s="86">
        <v>70201</v>
      </c>
      <c r="F536" s="86">
        <v>6471</v>
      </c>
      <c r="G536" s="86" t="s">
        <v>6012</v>
      </c>
      <c r="H536" s="86" t="s">
        <v>6013</v>
      </c>
      <c r="I536" s="86" t="s">
        <v>2457</v>
      </c>
      <c r="J536" s="86" t="s">
        <v>6815</v>
      </c>
      <c r="K536" s="86" t="s">
        <v>2844</v>
      </c>
      <c r="L536" s="86" t="s">
        <v>3</v>
      </c>
      <c r="M536" s="86" t="s">
        <v>2874</v>
      </c>
      <c r="N536" s="86" t="s">
        <v>2875</v>
      </c>
      <c r="O536" s="86" t="s">
        <v>7273</v>
      </c>
      <c r="P536" s="87">
        <v>36770</v>
      </c>
      <c r="Q536" s="87">
        <v>401768</v>
      </c>
      <c r="R536" s="86" t="s">
        <v>2416</v>
      </c>
      <c r="S536" s="86" t="s">
        <v>15</v>
      </c>
      <c r="T536" s="86">
        <v>970201</v>
      </c>
      <c r="U536" s="86">
        <v>6471</v>
      </c>
      <c r="V536" s="86" t="s">
        <v>2843</v>
      </c>
      <c r="W536" s="86" t="s">
        <v>2849</v>
      </c>
      <c r="X536" s="86" t="s">
        <v>2504</v>
      </c>
      <c r="Y536" s="86" t="s">
        <v>23</v>
      </c>
      <c r="Z536" s="86" t="s">
        <v>6687</v>
      </c>
      <c r="AB536" s="85" t="s">
        <v>7273</v>
      </c>
      <c r="AC536" s="85" t="str">
        <f t="shared" si="48"/>
        <v>AT76</v>
      </c>
      <c r="AD536" s="85" t="str">
        <f t="shared" si="49"/>
        <v xml:space="preserve"> 363</v>
      </c>
      <c r="AE536" s="85" t="str">
        <f t="shared" si="50"/>
        <v>5 30</v>
      </c>
      <c r="AF536" s="85" t="str">
        <f t="shared" si="51"/>
        <v>00 0</v>
      </c>
      <c r="AG536" s="85" t="str">
        <f t="shared" si="52"/>
        <v xml:space="preserve">042 </v>
      </c>
      <c r="AH536" s="85" t="str">
        <f t="shared" si="53"/>
        <v xml:space="preserve">AT76  363 5 30 00 0 042 </v>
      </c>
    </row>
    <row r="537" spans="1:34" ht="15" customHeight="1" x14ac:dyDescent="0.25">
      <c r="A537" s="86">
        <v>702266</v>
      </c>
      <c r="B537" s="86" t="s">
        <v>902</v>
      </c>
      <c r="C537" s="86" t="s">
        <v>1920</v>
      </c>
      <c r="D537" s="86" t="s">
        <v>1920</v>
      </c>
      <c r="E537" s="86">
        <v>70202</v>
      </c>
      <c r="F537" s="86">
        <v>6425</v>
      </c>
      <c r="G537" s="86" t="s">
        <v>2876</v>
      </c>
      <c r="H537" s="86" t="s">
        <v>2876</v>
      </c>
      <c r="I537" s="86" t="s">
        <v>2877</v>
      </c>
      <c r="J537" s="86" t="s">
        <v>6816</v>
      </c>
      <c r="K537" s="86" t="s">
        <v>2844</v>
      </c>
      <c r="L537" s="86" t="s">
        <v>3</v>
      </c>
      <c r="M537" s="86" t="s">
        <v>2878</v>
      </c>
      <c r="N537" s="86" t="s">
        <v>6014</v>
      </c>
      <c r="O537" s="86" t="s">
        <v>5948</v>
      </c>
      <c r="P537" s="87">
        <v>36770</v>
      </c>
      <c r="Q537" s="87">
        <v>401768</v>
      </c>
      <c r="R537" s="86" t="s">
        <v>2416</v>
      </c>
      <c r="S537" s="86" t="s">
        <v>900</v>
      </c>
      <c r="T537" s="86">
        <v>970202</v>
      </c>
      <c r="U537" s="86">
        <v>6425</v>
      </c>
      <c r="V537" s="86" t="s">
        <v>1012</v>
      </c>
      <c r="W537" s="86" t="s">
        <v>2865</v>
      </c>
      <c r="X537" s="86" t="s">
        <v>2499</v>
      </c>
      <c r="Y537" s="86" t="s">
        <v>901</v>
      </c>
      <c r="Z537" s="86" t="s">
        <v>6495</v>
      </c>
      <c r="AB537" s="85" t="s">
        <v>5948</v>
      </c>
      <c r="AC537" s="85" t="str">
        <f t="shared" si="48"/>
        <v>AT33</v>
      </c>
      <c r="AD537" s="85" t="str">
        <f t="shared" si="49"/>
        <v xml:space="preserve"> 205</v>
      </c>
      <c r="AE537" s="85" t="str">
        <f t="shared" si="50"/>
        <v>0 20</v>
      </c>
      <c r="AF537" s="85" t="str">
        <f t="shared" si="51"/>
        <v>17 0</v>
      </c>
      <c r="AG537" s="85" t="str">
        <f t="shared" si="52"/>
        <v xml:space="preserve">000 </v>
      </c>
      <c r="AH537" s="85" t="str">
        <f t="shared" si="53"/>
        <v xml:space="preserve">AT33  205 0 20 17 0 000 </v>
      </c>
    </row>
    <row r="538" spans="1:34" ht="15" customHeight="1" x14ac:dyDescent="0.25">
      <c r="A538" s="86">
        <v>702276</v>
      </c>
      <c r="B538" s="86" t="s">
        <v>50</v>
      </c>
      <c r="C538" s="86" t="s">
        <v>1920</v>
      </c>
      <c r="D538" s="86" t="s">
        <v>1920</v>
      </c>
      <c r="E538" s="86">
        <v>70213</v>
      </c>
      <c r="F538" s="86">
        <v>6416</v>
      </c>
      <c r="G538" s="86" t="s">
        <v>1021</v>
      </c>
      <c r="H538" s="86" t="s">
        <v>3019</v>
      </c>
      <c r="I538" s="86" t="s">
        <v>3020</v>
      </c>
      <c r="J538" s="86" t="s">
        <v>6817</v>
      </c>
      <c r="K538" s="86" t="s">
        <v>2844</v>
      </c>
      <c r="L538" s="86" t="s">
        <v>3</v>
      </c>
      <c r="M538" s="86" t="s">
        <v>3021</v>
      </c>
      <c r="N538" s="86" t="s">
        <v>3022</v>
      </c>
      <c r="O538" s="86" t="s">
        <v>2046</v>
      </c>
      <c r="P538" s="87">
        <v>36770</v>
      </c>
      <c r="Q538" s="87">
        <v>401768</v>
      </c>
      <c r="R538" s="86" t="s">
        <v>2416</v>
      </c>
      <c r="S538" s="86" t="s">
        <v>51</v>
      </c>
      <c r="T538" s="86">
        <v>970213</v>
      </c>
      <c r="U538" s="86">
        <v>6416</v>
      </c>
      <c r="V538" s="86" t="s">
        <v>1021</v>
      </c>
      <c r="W538" s="86" t="s">
        <v>3024</v>
      </c>
      <c r="X538" s="86" t="s">
        <v>3025</v>
      </c>
      <c r="Y538" s="86" t="s">
        <v>52</v>
      </c>
      <c r="Z538" s="86" t="s">
        <v>6818</v>
      </c>
      <c r="AB538" s="85" t="s">
        <v>2046</v>
      </c>
      <c r="AC538" s="85" t="str">
        <f t="shared" si="48"/>
        <v>AT28</v>
      </c>
      <c r="AD538" s="85" t="str">
        <f t="shared" si="49"/>
        <v xml:space="preserve"> 363</v>
      </c>
      <c r="AE538" s="85" t="str">
        <f t="shared" si="50"/>
        <v>3 60</v>
      </c>
      <c r="AF538" s="85" t="str">
        <f t="shared" si="51"/>
        <v>00 0</v>
      </c>
      <c r="AG538" s="85" t="str">
        <f t="shared" si="52"/>
        <v xml:space="preserve">262 </v>
      </c>
      <c r="AH538" s="85" t="str">
        <f t="shared" si="53"/>
        <v xml:space="preserve">AT28  363 3 60 00 0 262 </v>
      </c>
    </row>
    <row r="539" spans="1:34" ht="15" customHeight="1" x14ac:dyDescent="0.25">
      <c r="A539" s="86">
        <v>702286</v>
      </c>
      <c r="B539" s="86" t="s">
        <v>89</v>
      </c>
      <c r="C539" s="86" t="s">
        <v>1920</v>
      </c>
      <c r="D539" s="86" t="s">
        <v>1940</v>
      </c>
      <c r="E539" s="86">
        <v>70223</v>
      </c>
      <c r="F539" s="86">
        <v>6441</v>
      </c>
      <c r="G539" s="86" t="s">
        <v>3135</v>
      </c>
      <c r="H539" s="86" t="s">
        <v>3135</v>
      </c>
      <c r="I539" s="86" t="s">
        <v>3136</v>
      </c>
      <c r="J539" s="86" t="s">
        <v>6819</v>
      </c>
      <c r="K539" s="86" t="s">
        <v>2844</v>
      </c>
      <c r="L539" s="86" t="s">
        <v>3</v>
      </c>
      <c r="M539" s="86" t="s">
        <v>3137</v>
      </c>
      <c r="N539" s="86" t="s">
        <v>3138</v>
      </c>
      <c r="O539" s="86" t="s">
        <v>2031</v>
      </c>
      <c r="P539" s="87">
        <v>36770</v>
      </c>
      <c r="Q539" s="87">
        <v>401768</v>
      </c>
      <c r="R539" s="86" t="s">
        <v>2416</v>
      </c>
      <c r="S539" s="86" t="s">
        <v>90</v>
      </c>
      <c r="T539" s="86">
        <v>970223</v>
      </c>
      <c r="U539" s="86">
        <v>6441</v>
      </c>
      <c r="V539" s="86" t="s">
        <v>1017</v>
      </c>
      <c r="W539" s="86" t="s">
        <v>3140</v>
      </c>
      <c r="X539" s="86" t="s">
        <v>2560</v>
      </c>
      <c r="Y539" s="86" t="s">
        <v>91</v>
      </c>
      <c r="Z539" s="86" t="s">
        <v>6280</v>
      </c>
      <c r="AB539" s="85" t="s">
        <v>2031</v>
      </c>
      <c r="AC539" s="85" t="str">
        <f t="shared" si="48"/>
        <v>AT30</v>
      </c>
      <c r="AD539" s="85" t="str">
        <f t="shared" si="49"/>
        <v xml:space="preserve"> 362</v>
      </c>
      <c r="AE539" s="85" t="str">
        <f t="shared" si="50"/>
        <v>9 10</v>
      </c>
      <c r="AF539" s="85" t="str">
        <f t="shared" si="51"/>
        <v>00 0</v>
      </c>
      <c r="AG539" s="85" t="str">
        <f t="shared" si="52"/>
        <v xml:space="preserve">022 </v>
      </c>
      <c r="AH539" s="85" t="str">
        <f t="shared" si="53"/>
        <v xml:space="preserve">AT30  362 9 10 00 0 022 </v>
      </c>
    </row>
    <row r="540" spans="1:34" ht="15" customHeight="1" x14ac:dyDescent="0.25">
      <c r="A540" s="86">
        <v>702296</v>
      </c>
      <c r="B540" s="86" t="s">
        <v>64</v>
      </c>
      <c r="C540" s="86" t="s">
        <v>1920</v>
      </c>
      <c r="D540" s="86" t="s">
        <v>1920</v>
      </c>
      <c r="E540" s="86">
        <v>70205</v>
      </c>
      <c r="F540" s="86">
        <v>6474</v>
      </c>
      <c r="G540" s="86" t="s">
        <v>1029</v>
      </c>
      <c r="H540" s="86" t="s">
        <v>1029</v>
      </c>
      <c r="I540" s="86" t="s">
        <v>3004</v>
      </c>
      <c r="J540" s="86" t="s">
        <v>6759</v>
      </c>
      <c r="K540" s="86" t="s">
        <v>2844</v>
      </c>
      <c r="L540" s="86" t="s">
        <v>3</v>
      </c>
      <c r="M540" s="86" t="s">
        <v>3005</v>
      </c>
      <c r="N540" s="86" t="s">
        <v>3006</v>
      </c>
      <c r="O540" s="86" t="s">
        <v>2047</v>
      </c>
      <c r="P540" s="87">
        <v>36770</v>
      </c>
      <c r="Q540" s="87">
        <v>401768</v>
      </c>
      <c r="R540" s="86" t="s">
        <v>2416</v>
      </c>
      <c r="S540" s="86" t="s">
        <v>65</v>
      </c>
      <c r="T540" s="86">
        <v>970205</v>
      </c>
      <c r="U540" s="86">
        <v>6474</v>
      </c>
      <c r="V540" s="86" t="s">
        <v>1029</v>
      </c>
      <c r="W540" s="86" t="s">
        <v>1029</v>
      </c>
      <c r="X540" s="86" t="s">
        <v>3004</v>
      </c>
      <c r="Y540" s="86" t="s">
        <v>66</v>
      </c>
      <c r="Z540" s="86" t="s">
        <v>6759</v>
      </c>
      <c r="AB540" s="85" t="s">
        <v>2047</v>
      </c>
      <c r="AC540" s="85" t="str">
        <f t="shared" si="48"/>
        <v>AT20</v>
      </c>
      <c r="AD540" s="85" t="str">
        <f t="shared" si="49"/>
        <v xml:space="preserve"> 363</v>
      </c>
      <c r="AE540" s="85" t="str">
        <f t="shared" si="50"/>
        <v>5 30</v>
      </c>
      <c r="AF540" s="85" t="str">
        <f t="shared" si="51"/>
        <v>00 0</v>
      </c>
      <c r="AG540" s="85" t="str">
        <f t="shared" si="52"/>
        <v xml:space="preserve">012 </v>
      </c>
      <c r="AH540" s="85" t="str">
        <f t="shared" si="53"/>
        <v xml:space="preserve">AT20  363 5 30 00 0 012 </v>
      </c>
    </row>
    <row r="541" spans="1:34" ht="15" customHeight="1" x14ac:dyDescent="0.25">
      <c r="A541" s="86">
        <v>702316</v>
      </c>
      <c r="B541" s="86" t="s">
        <v>1693</v>
      </c>
      <c r="C541" s="86" t="s">
        <v>1920</v>
      </c>
      <c r="D541" s="86" t="s">
        <v>1932</v>
      </c>
      <c r="E541" s="86">
        <v>70203</v>
      </c>
      <c r="F541" s="86">
        <v>6460</v>
      </c>
      <c r="G541" s="86" t="s">
        <v>1011</v>
      </c>
      <c r="H541" s="86" t="s">
        <v>3014</v>
      </c>
      <c r="I541" s="86" t="s">
        <v>2480</v>
      </c>
      <c r="J541" s="86" t="s">
        <v>6820</v>
      </c>
      <c r="K541" s="86" t="s">
        <v>2844</v>
      </c>
      <c r="L541" s="86" t="s">
        <v>3</v>
      </c>
      <c r="M541" s="86" t="s">
        <v>3015</v>
      </c>
      <c r="N541" s="86"/>
      <c r="O541" s="86" t="s">
        <v>2037</v>
      </c>
      <c r="P541" s="87">
        <v>36770</v>
      </c>
      <c r="Q541" s="87">
        <v>401768</v>
      </c>
      <c r="R541" s="86" t="s">
        <v>2416</v>
      </c>
      <c r="S541" s="86" t="s">
        <v>37</v>
      </c>
      <c r="T541" s="86">
        <v>970203</v>
      </c>
      <c r="U541" s="86">
        <v>6460</v>
      </c>
      <c r="V541" s="86" t="s">
        <v>1011</v>
      </c>
      <c r="W541" s="86" t="s">
        <v>2947</v>
      </c>
      <c r="X541" s="86" t="s">
        <v>2609</v>
      </c>
      <c r="Y541" s="86" t="s">
        <v>819</v>
      </c>
      <c r="Z541" s="86" t="s">
        <v>6697</v>
      </c>
      <c r="AB541" s="85" t="s">
        <v>2037</v>
      </c>
      <c r="AC541" s="85" t="str">
        <f t="shared" si="48"/>
        <v>AT66</v>
      </c>
      <c r="AD541" s="85" t="str">
        <f t="shared" si="49"/>
        <v xml:space="preserve"> 205</v>
      </c>
      <c r="AE541" s="85" t="str">
        <f t="shared" si="50"/>
        <v>0 20</v>
      </c>
      <c r="AF541" s="85" t="str">
        <f t="shared" si="51"/>
        <v>00 0</v>
      </c>
      <c r="AG541" s="85" t="str">
        <f t="shared" si="52"/>
        <v xml:space="preserve">000 </v>
      </c>
      <c r="AH541" s="85" t="str">
        <f t="shared" si="53"/>
        <v xml:space="preserve">AT66  205 0 20 00 0 000 </v>
      </c>
    </row>
    <row r="542" spans="1:34" ht="15" customHeight="1" x14ac:dyDescent="0.25">
      <c r="A542" s="86">
        <v>702326</v>
      </c>
      <c r="B542" s="86" t="s">
        <v>47</v>
      </c>
      <c r="C542" s="86" t="s">
        <v>1920</v>
      </c>
      <c r="D542" s="86" t="s">
        <v>1920</v>
      </c>
      <c r="E542" s="86">
        <v>70204</v>
      </c>
      <c r="F542" s="86">
        <v>6492</v>
      </c>
      <c r="G542" s="86" t="s">
        <v>1030</v>
      </c>
      <c r="H542" s="86" t="s">
        <v>4369</v>
      </c>
      <c r="I542" s="86" t="s">
        <v>5236</v>
      </c>
      <c r="J542" s="86" t="s">
        <v>6821</v>
      </c>
      <c r="K542" s="86" t="s">
        <v>2844</v>
      </c>
      <c r="L542" s="86" t="s">
        <v>3</v>
      </c>
      <c r="M542" s="86" t="s">
        <v>5491</v>
      </c>
      <c r="N542" s="86" t="s">
        <v>5492</v>
      </c>
      <c r="O542" s="86" t="s">
        <v>2048</v>
      </c>
      <c r="P542" s="87">
        <v>36770</v>
      </c>
      <c r="Q542" s="87">
        <v>401768</v>
      </c>
      <c r="R542" s="86" t="s">
        <v>2416</v>
      </c>
      <c r="S542" s="86" t="s">
        <v>48</v>
      </c>
      <c r="T542" s="86">
        <v>970204</v>
      </c>
      <c r="U542" s="86">
        <v>6492</v>
      </c>
      <c r="V542" s="86" t="s">
        <v>1030</v>
      </c>
      <c r="W542" s="86" t="s">
        <v>4369</v>
      </c>
      <c r="X542" s="86" t="s">
        <v>2576</v>
      </c>
      <c r="Y542" s="86" t="s">
        <v>1655</v>
      </c>
      <c r="Z542" s="86" t="s">
        <v>6822</v>
      </c>
      <c r="AB542" s="85" t="s">
        <v>2048</v>
      </c>
      <c r="AC542" s="85" t="str">
        <f t="shared" si="48"/>
        <v>AT79</v>
      </c>
      <c r="AD542" s="85" t="str">
        <f t="shared" si="49"/>
        <v xml:space="preserve"> 362</v>
      </c>
      <c r="AE542" s="85" t="str">
        <f t="shared" si="50"/>
        <v>0 70</v>
      </c>
      <c r="AF542" s="85" t="str">
        <f t="shared" si="51"/>
        <v>00 0</v>
      </c>
      <c r="AG542" s="85" t="str">
        <f t="shared" si="52"/>
        <v xml:space="preserve">012 </v>
      </c>
      <c r="AH542" s="85" t="str">
        <f t="shared" si="53"/>
        <v xml:space="preserve">AT79  362 0 70 00 0 012 </v>
      </c>
    </row>
    <row r="543" spans="1:34" ht="15" customHeight="1" x14ac:dyDescent="0.25">
      <c r="A543" s="86">
        <v>702336</v>
      </c>
      <c r="B543" s="86" t="s">
        <v>1886</v>
      </c>
      <c r="C543" s="86" t="s">
        <v>1920</v>
      </c>
      <c r="D543" s="86" t="s">
        <v>1920</v>
      </c>
      <c r="E543" s="86">
        <v>70208</v>
      </c>
      <c r="F543" s="86">
        <v>6444</v>
      </c>
      <c r="G543" s="86" t="s">
        <v>1013</v>
      </c>
      <c r="H543" s="86" t="s">
        <v>2974</v>
      </c>
      <c r="I543" s="86" t="s">
        <v>2975</v>
      </c>
      <c r="J543" s="86" t="s">
        <v>6823</v>
      </c>
      <c r="K543" s="86" t="s">
        <v>2844</v>
      </c>
      <c r="L543" s="86" t="s">
        <v>3</v>
      </c>
      <c r="M543" s="86" t="s">
        <v>2976</v>
      </c>
      <c r="N543" s="86" t="s">
        <v>2977</v>
      </c>
      <c r="O543" s="86" t="s">
        <v>2049</v>
      </c>
      <c r="P543" s="87">
        <v>36770</v>
      </c>
      <c r="Q543" s="87">
        <v>401768</v>
      </c>
      <c r="R543" s="86" t="s">
        <v>2416</v>
      </c>
      <c r="S543" s="86" t="s">
        <v>29</v>
      </c>
      <c r="T543" s="86">
        <v>970208</v>
      </c>
      <c r="U543" s="86">
        <v>6444</v>
      </c>
      <c r="V543" s="86" t="s">
        <v>1013</v>
      </c>
      <c r="W543" s="86" t="s">
        <v>2969</v>
      </c>
      <c r="X543" s="86" t="s">
        <v>2814</v>
      </c>
      <c r="Y543" s="86" t="s">
        <v>5882</v>
      </c>
      <c r="Z543" s="86" t="s">
        <v>6272</v>
      </c>
      <c r="AB543" s="85" t="s">
        <v>2049</v>
      </c>
      <c r="AC543" s="85" t="str">
        <f t="shared" si="48"/>
        <v>AT25</v>
      </c>
      <c r="AD543" s="85" t="str">
        <f t="shared" si="49"/>
        <v xml:space="preserve"> 205</v>
      </c>
      <c r="AE543" s="85" t="str">
        <f t="shared" si="50"/>
        <v>0 20</v>
      </c>
      <c r="AF543" s="85" t="str">
        <f t="shared" si="51"/>
        <v>09 0</v>
      </c>
      <c r="AG543" s="85" t="str">
        <f t="shared" si="52"/>
        <v xml:space="preserve">000 </v>
      </c>
      <c r="AH543" s="85" t="str">
        <f t="shared" si="53"/>
        <v xml:space="preserve">AT25  205 0 20 09 0 000 </v>
      </c>
    </row>
    <row r="544" spans="1:34" ht="15" customHeight="1" x14ac:dyDescent="0.25">
      <c r="A544" s="86">
        <v>702346</v>
      </c>
      <c r="B544" s="86" t="s">
        <v>88</v>
      </c>
      <c r="C544" s="86" t="s">
        <v>1920</v>
      </c>
      <c r="D544" s="86" t="s">
        <v>1920</v>
      </c>
      <c r="E544" s="86">
        <v>70217</v>
      </c>
      <c r="F544" s="86">
        <v>6481</v>
      </c>
      <c r="G544" s="86" t="s">
        <v>3026</v>
      </c>
      <c r="H544" s="86" t="s">
        <v>3027</v>
      </c>
      <c r="I544" s="86" t="s">
        <v>3028</v>
      </c>
      <c r="J544" s="86" t="s">
        <v>6720</v>
      </c>
      <c r="K544" s="86" t="s">
        <v>2844</v>
      </c>
      <c r="L544" s="86" t="s">
        <v>3</v>
      </c>
      <c r="M544" s="86" t="s">
        <v>3029</v>
      </c>
      <c r="N544" s="86" t="s">
        <v>3030</v>
      </c>
      <c r="O544" s="86" t="s">
        <v>2050</v>
      </c>
      <c r="P544" s="87">
        <v>36770</v>
      </c>
      <c r="Q544" s="87">
        <v>401768</v>
      </c>
      <c r="R544" s="86" t="s">
        <v>2416</v>
      </c>
      <c r="S544" s="86" t="s">
        <v>39</v>
      </c>
      <c r="T544" s="86">
        <v>970217</v>
      </c>
      <c r="U544" s="86">
        <v>6481</v>
      </c>
      <c r="V544" s="86" t="s">
        <v>3026</v>
      </c>
      <c r="W544" s="86" t="s">
        <v>3027</v>
      </c>
      <c r="X544" s="86" t="s">
        <v>3033</v>
      </c>
      <c r="Y544" s="86" t="s">
        <v>40</v>
      </c>
      <c r="Z544" s="86" t="s">
        <v>6721</v>
      </c>
      <c r="AB544" s="85" t="s">
        <v>2050</v>
      </c>
      <c r="AC544" s="85" t="str">
        <f t="shared" si="48"/>
        <v>AT02</v>
      </c>
      <c r="AD544" s="85" t="str">
        <f t="shared" si="49"/>
        <v xml:space="preserve"> 363</v>
      </c>
      <c r="AE544" s="85" t="str">
        <f t="shared" si="50"/>
        <v>5 30</v>
      </c>
      <c r="AF544" s="85" t="str">
        <f t="shared" si="51"/>
        <v>00 0</v>
      </c>
      <c r="AG544" s="85" t="str">
        <f t="shared" si="52"/>
        <v xml:space="preserve">022 </v>
      </c>
      <c r="AH544" s="85" t="str">
        <f t="shared" si="53"/>
        <v xml:space="preserve">AT02  363 5 30 00 0 022 </v>
      </c>
    </row>
    <row r="545" spans="1:34" ht="15" customHeight="1" x14ac:dyDescent="0.25">
      <c r="A545" s="86">
        <v>702356</v>
      </c>
      <c r="B545" s="86" t="s">
        <v>115</v>
      </c>
      <c r="C545" s="86" t="s">
        <v>1920</v>
      </c>
      <c r="D545" s="86" t="s">
        <v>1920</v>
      </c>
      <c r="E545" s="86">
        <v>70224</v>
      </c>
      <c r="F545" s="86">
        <v>6473</v>
      </c>
      <c r="G545" s="86" t="s">
        <v>1016</v>
      </c>
      <c r="H545" s="86" t="s">
        <v>3178</v>
      </c>
      <c r="I545" s="86" t="s">
        <v>3179</v>
      </c>
      <c r="J545" s="86" t="s">
        <v>6548</v>
      </c>
      <c r="K545" s="86" t="s">
        <v>2844</v>
      </c>
      <c r="L545" s="86" t="s">
        <v>3</v>
      </c>
      <c r="M545" s="86" t="s">
        <v>3180</v>
      </c>
      <c r="N545" s="86" t="s">
        <v>3181</v>
      </c>
      <c r="O545" s="86" t="s">
        <v>2030</v>
      </c>
      <c r="P545" s="87">
        <v>36770</v>
      </c>
      <c r="Q545" s="87">
        <v>401768</v>
      </c>
      <c r="R545" s="86" t="s">
        <v>2416</v>
      </c>
      <c r="S545" s="86" t="s">
        <v>113</v>
      </c>
      <c r="T545" s="86">
        <v>970224</v>
      </c>
      <c r="U545" s="86">
        <v>6473</v>
      </c>
      <c r="V545" s="86" t="s">
        <v>1016</v>
      </c>
      <c r="W545" s="86" t="s">
        <v>3183</v>
      </c>
      <c r="X545" s="86" t="s">
        <v>2609</v>
      </c>
      <c r="Y545" s="86" t="s">
        <v>114</v>
      </c>
      <c r="Z545" s="86" t="s">
        <v>6549</v>
      </c>
      <c r="AB545" s="85" t="s">
        <v>2030</v>
      </c>
      <c r="AC545" s="85" t="str">
        <f t="shared" si="48"/>
        <v>AT43</v>
      </c>
      <c r="AD545" s="85" t="str">
        <f t="shared" si="49"/>
        <v xml:space="preserve"> 363</v>
      </c>
      <c r="AE545" s="85" t="str">
        <f t="shared" si="50"/>
        <v>5 30</v>
      </c>
      <c r="AF545" s="85" t="str">
        <f t="shared" si="51"/>
        <v>00 0</v>
      </c>
      <c r="AG545" s="85" t="str">
        <f t="shared" si="52"/>
        <v xml:space="preserve">002 </v>
      </c>
      <c r="AH545" s="85" t="str">
        <f t="shared" si="53"/>
        <v xml:space="preserve">AT43  363 5 30 00 0 002 </v>
      </c>
    </row>
    <row r="546" spans="1:34" ht="15" customHeight="1" x14ac:dyDescent="0.25">
      <c r="A546" s="86">
        <v>702366</v>
      </c>
      <c r="B546" s="86" t="s">
        <v>1887</v>
      </c>
      <c r="C546" s="86" t="s">
        <v>1920</v>
      </c>
      <c r="D546" s="86" t="s">
        <v>1920</v>
      </c>
      <c r="E546" s="86">
        <v>70208</v>
      </c>
      <c r="F546" s="86">
        <v>6444</v>
      </c>
      <c r="G546" s="86" t="s">
        <v>1013</v>
      </c>
      <c r="H546" s="86" t="s">
        <v>3000</v>
      </c>
      <c r="I546" s="86" t="s">
        <v>5332</v>
      </c>
      <c r="J546" s="86" t="s">
        <v>6824</v>
      </c>
      <c r="K546" s="86" t="s">
        <v>2844</v>
      </c>
      <c r="L546" s="86" t="s">
        <v>3</v>
      </c>
      <c r="M546" s="86" t="s">
        <v>5333</v>
      </c>
      <c r="N546" s="86" t="s">
        <v>6015</v>
      </c>
      <c r="O546" s="86" t="s">
        <v>2024</v>
      </c>
      <c r="P546" s="87">
        <v>36770</v>
      </c>
      <c r="Q546" s="87">
        <v>401768</v>
      </c>
      <c r="R546" s="86" t="s">
        <v>2416</v>
      </c>
      <c r="S546" s="86" t="s">
        <v>29</v>
      </c>
      <c r="T546" s="86">
        <v>970208</v>
      </c>
      <c r="U546" s="86">
        <v>6444</v>
      </c>
      <c r="V546" s="86" t="s">
        <v>1013</v>
      </c>
      <c r="W546" s="86" t="s">
        <v>2969</v>
      </c>
      <c r="X546" s="86" t="s">
        <v>2814</v>
      </c>
      <c r="Y546" s="86" t="s">
        <v>5882</v>
      </c>
      <c r="Z546" s="86" t="s">
        <v>6272</v>
      </c>
      <c r="AB546" s="85" t="s">
        <v>2024</v>
      </c>
      <c r="AC546" s="85" t="str">
        <f t="shared" si="48"/>
        <v>AT97</v>
      </c>
      <c r="AD546" s="85" t="str">
        <f t="shared" si="49"/>
        <v xml:space="preserve"> 362</v>
      </c>
      <c r="AE546" s="85" t="str">
        <f t="shared" si="50"/>
        <v>6 80</v>
      </c>
      <c r="AF546" s="85" t="str">
        <f t="shared" si="51"/>
        <v>00 0</v>
      </c>
      <c r="AG546" s="85" t="str">
        <f t="shared" si="52"/>
        <v xml:space="preserve">002 </v>
      </c>
      <c r="AH546" s="85" t="str">
        <f t="shared" si="53"/>
        <v xml:space="preserve">AT97  362 6 80 00 0 002 </v>
      </c>
    </row>
    <row r="547" spans="1:34" ht="15" customHeight="1" x14ac:dyDescent="0.25">
      <c r="A547" s="86">
        <v>702386</v>
      </c>
      <c r="B547" s="86" t="s">
        <v>58</v>
      </c>
      <c r="C547" s="86" t="s">
        <v>1920</v>
      </c>
      <c r="D547" s="86" t="s">
        <v>1920</v>
      </c>
      <c r="E547" s="86">
        <v>70220</v>
      </c>
      <c r="F547" s="86">
        <v>6450</v>
      </c>
      <c r="G547" s="86" t="s">
        <v>1019</v>
      </c>
      <c r="H547" s="86" t="s">
        <v>5654</v>
      </c>
      <c r="I547" s="86" t="s">
        <v>2647</v>
      </c>
      <c r="J547" s="86" t="s">
        <v>6825</v>
      </c>
      <c r="K547" s="86" t="s">
        <v>2844</v>
      </c>
      <c r="L547" s="86" t="s">
        <v>3</v>
      </c>
      <c r="M547" s="86" t="s">
        <v>5655</v>
      </c>
      <c r="N547" s="86" t="s">
        <v>5656</v>
      </c>
      <c r="O547" s="86" t="s">
        <v>2022</v>
      </c>
      <c r="P547" s="87">
        <v>36770</v>
      </c>
      <c r="Q547" s="87">
        <v>401768</v>
      </c>
      <c r="R547" s="86" t="s">
        <v>2416</v>
      </c>
      <c r="S547" s="86" t="s">
        <v>56</v>
      </c>
      <c r="T547" s="86">
        <v>970220</v>
      </c>
      <c r="U547" s="86">
        <v>6450</v>
      </c>
      <c r="V547" s="86" t="s">
        <v>1019</v>
      </c>
      <c r="W547" s="86" t="s">
        <v>3117</v>
      </c>
      <c r="X547" s="86" t="s">
        <v>2480</v>
      </c>
      <c r="Y547" s="86" t="s">
        <v>57</v>
      </c>
      <c r="Z547" s="86" t="s">
        <v>6243</v>
      </c>
      <c r="AB547" s="85" t="s">
        <v>2022</v>
      </c>
      <c r="AC547" s="85" t="str">
        <f t="shared" si="48"/>
        <v>AT77</v>
      </c>
      <c r="AD547" s="85" t="str">
        <f t="shared" si="49"/>
        <v xml:space="preserve"> 363</v>
      </c>
      <c r="AE547" s="85" t="str">
        <f t="shared" si="50"/>
        <v>2 40</v>
      </c>
      <c r="AF547" s="85" t="str">
        <f t="shared" si="51"/>
        <v>00 0</v>
      </c>
      <c r="AG547" s="85" t="str">
        <f t="shared" si="52"/>
        <v xml:space="preserve">027 </v>
      </c>
      <c r="AH547" s="85" t="str">
        <f t="shared" si="53"/>
        <v xml:space="preserve">AT77  363 2 40 00 0 027 </v>
      </c>
    </row>
    <row r="548" spans="1:34" ht="15" customHeight="1" x14ac:dyDescent="0.25">
      <c r="A548" s="86">
        <v>702396</v>
      </c>
      <c r="B548" s="86" t="s">
        <v>55</v>
      </c>
      <c r="C548" s="86" t="s">
        <v>1920</v>
      </c>
      <c r="D548" s="86" t="s">
        <v>1920</v>
      </c>
      <c r="E548" s="86">
        <v>70220</v>
      </c>
      <c r="F548" s="86">
        <v>6456</v>
      </c>
      <c r="G548" s="86" t="s">
        <v>3111</v>
      </c>
      <c r="H548" s="86" t="s">
        <v>3112</v>
      </c>
      <c r="I548" s="86" t="s">
        <v>3113</v>
      </c>
      <c r="J548" s="86" t="s">
        <v>6826</v>
      </c>
      <c r="K548" s="86" t="s">
        <v>2844</v>
      </c>
      <c r="L548" s="86" t="s">
        <v>3</v>
      </c>
      <c r="M548" s="86" t="s">
        <v>3114</v>
      </c>
      <c r="N548" s="86"/>
      <c r="O548" s="86" t="s">
        <v>2022</v>
      </c>
      <c r="P548" s="87">
        <v>36770</v>
      </c>
      <c r="Q548" s="87">
        <v>401768</v>
      </c>
      <c r="R548" s="86" t="s">
        <v>2416</v>
      </c>
      <c r="S548" s="86" t="s">
        <v>56</v>
      </c>
      <c r="T548" s="86">
        <v>970220</v>
      </c>
      <c r="U548" s="86">
        <v>6450</v>
      </c>
      <c r="V548" s="86" t="s">
        <v>1019</v>
      </c>
      <c r="W548" s="86" t="s">
        <v>3117</v>
      </c>
      <c r="X548" s="86" t="s">
        <v>2480</v>
      </c>
      <c r="Y548" s="86" t="s">
        <v>57</v>
      </c>
      <c r="Z548" s="86" t="s">
        <v>6243</v>
      </c>
      <c r="AB548" s="85" t="s">
        <v>2022</v>
      </c>
      <c r="AC548" s="85" t="str">
        <f t="shared" si="48"/>
        <v>AT77</v>
      </c>
      <c r="AD548" s="85" t="str">
        <f t="shared" si="49"/>
        <v xml:space="preserve"> 363</v>
      </c>
      <c r="AE548" s="85" t="str">
        <f t="shared" si="50"/>
        <v>2 40</v>
      </c>
      <c r="AF548" s="85" t="str">
        <f t="shared" si="51"/>
        <v>00 0</v>
      </c>
      <c r="AG548" s="85" t="str">
        <f t="shared" si="52"/>
        <v xml:space="preserve">027 </v>
      </c>
      <c r="AH548" s="85" t="str">
        <f t="shared" si="53"/>
        <v xml:space="preserve">AT77  363 2 40 00 0 027 </v>
      </c>
    </row>
    <row r="549" spans="1:34" ht="15" customHeight="1" x14ac:dyDescent="0.25">
      <c r="A549" s="86">
        <v>702406</v>
      </c>
      <c r="B549" s="86" t="s">
        <v>1888</v>
      </c>
      <c r="C549" s="86" t="s">
        <v>1920</v>
      </c>
      <c r="D549" s="86" t="s">
        <v>1920</v>
      </c>
      <c r="E549" s="86">
        <v>70208</v>
      </c>
      <c r="F549" s="86">
        <v>6444</v>
      </c>
      <c r="G549" s="86" t="s">
        <v>1013</v>
      </c>
      <c r="H549" s="86" t="s">
        <v>2964</v>
      </c>
      <c r="I549" s="86" t="s">
        <v>2965</v>
      </c>
      <c r="J549" s="86" t="s">
        <v>6827</v>
      </c>
      <c r="K549" s="86" t="s">
        <v>2844</v>
      </c>
      <c r="L549" s="86" t="s">
        <v>3</v>
      </c>
      <c r="M549" s="86" t="s">
        <v>2966</v>
      </c>
      <c r="N549" s="86" t="s">
        <v>7281</v>
      </c>
      <c r="O549" s="86" t="s">
        <v>2024</v>
      </c>
      <c r="P549" s="87">
        <v>36770</v>
      </c>
      <c r="Q549" s="87">
        <v>401768</v>
      </c>
      <c r="R549" s="86" t="s">
        <v>2416</v>
      </c>
      <c r="S549" s="86" t="s">
        <v>29</v>
      </c>
      <c r="T549" s="86">
        <v>970208</v>
      </c>
      <c r="U549" s="86">
        <v>6444</v>
      </c>
      <c r="V549" s="86" t="s">
        <v>1013</v>
      </c>
      <c r="W549" s="86" t="s">
        <v>2969</v>
      </c>
      <c r="X549" s="86" t="s">
        <v>2814</v>
      </c>
      <c r="Y549" s="86" t="s">
        <v>5882</v>
      </c>
      <c r="Z549" s="86" t="s">
        <v>6272</v>
      </c>
      <c r="AB549" s="85" t="s">
        <v>2024</v>
      </c>
      <c r="AC549" s="85" t="str">
        <f t="shared" si="48"/>
        <v>AT97</v>
      </c>
      <c r="AD549" s="85" t="str">
        <f t="shared" si="49"/>
        <v xml:space="preserve"> 362</v>
      </c>
      <c r="AE549" s="85" t="str">
        <f t="shared" si="50"/>
        <v>6 80</v>
      </c>
      <c r="AF549" s="85" t="str">
        <f t="shared" si="51"/>
        <v>00 0</v>
      </c>
      <c r="AG549" s="85" t="str">
        <f t="shared" si="52"/>
        <v xml:space="preserve">002 </v>
      </c>
      <c r="AH549" s="85" t="str">
        <f t="shared" si="53"/>
        <v xml:space="preserve">AT97  362 6 80 00 0 002 </v>
      </c>
    </row>
    <row r="550" spans="1:34" ht="15" customHeight="1" x14ac:dyDescent="0.25">
      <c r="A550" s="86">
        <v>702436</v>
      </c>
      <c r="B550" s="86" t="s">
        <v>104</v>
      </c>
      <c r="C550" s="86" t="s">
        <v>1920</v>
      </c>
      <c r="D550" s="86" t="s">
        <v>1920</v>
      </c>
      <c r="E550" s="86">
        <v>70223</v>
      </c>
      <c r="F550" s="86">
        <v>6441</v>
      </c>
      <c r="G550" s="86" t="s">
        <v>3159</v>
      </c>
      <c r="H550" s="86" t="s">
        <v>3159</v>
      </c>
      <c r="I550" s="86" t="s">
        <v>3160</v>
      </c>
      <c r="J550" s="86" t="s">
        <v>6828</v>
      </c>
      <c r="K550" s="86" t="s">
        <v>2844</v>
      </c>
      <c r="L550" s="86" t="s">
        <v>3</v>
      </c>
      <c r="M550" s="86" t="s">
        <v>3161</v>
      </c>
      <c r="N550" s="86" t="s">
        <v>3162</v>
      </c>
      <c r="O550" s="86" t="s">
        <v>2031</v>
      </c>
      <c r="P550" s="87">
        <v>36770</v>
      </c>
      <c r="Q550" s="87">
        <v>401768</v>
      </c>
      <c r="R550" s="86" t="s">
        <v>2416</v>
      </c>
      <c r="S550" s="86" t="s">
        <v>90</v>
      </c>
      <c r="T550" s="86">
        <v>970223</v>
      </c>
      <c r="U550" s="86">
        <v>6441</v>
      </c>
      <c r="V550" s="86" t="s">
        <v>1017</v>
      </c>
      <c r="W550" s="86" t="s">
        <v>3140</v>
      </c>
      <c r="X550" s="86" t="s">
        <v>2560</v>
      </c>
      <c r="Y550" s="86" t="s">
        <v>91</v>
      </c>
      <c r="Z550" s="86" t="s">
        <v>6280</v>
      </c>
      <c r="AB550" s="85" t="s">
        <v>2031</v>
      </c>
      <c r="AC550" s="85" t="str">
        <f t="shared" si="48"/>
        <v>AT30</v>
      </c>
      <c r="AD550" s="85" t="str">
        <f t="shared" si="49"/>
        <v xml:space="preserve"> 362</v>
      </c>
      <c r="AE550" s="85" t="str">
        <f t="shared" si="50"/>
        <v>9 10</v>
      </c>
      <c r="AF550" s="85" t="str">
        <f t="shared" si="51"/>
        <v>00 0</v>
      </c>
      <c r="AG550" s="85" t="str">
        <f t="shared" si="52"/>
        <v xml:space="preserve">022 </v>
      </c>
      <c r="AH550" s="85" t="str">
        <f t="shared" si="53"/>
        <v xml:space="preserve">AT30  362 9 10 00 0 022 </v>
      </c>
    </row>
    <row r="551" spans="1:34" ht="15" customHeight="1" x14ac:dyDescent="0.25">
      <c r="A551" s="86">
        <v>702456</v>
      </c>
      <c r="B551" s="86" t="s">
        <v>1889</v>
      </c>
      <c r="C551" s="86" t="s">
        <v>1920</v>
      </c>
      <c r="D551" s="86" t="s">
        <v>1920</v>
      </c>
      <c r="E551" s="86">
        <v>70208</v>
      </c>
      <c r="F551" s="86">
        <v>6444</v>
      </c>
      <c r="G551" s="86" t="s">
        <v>1013</v>
      </c>
      <c r="H551" s="86" t="s">
        <v>3010</v>
      </c>
      <c r="I551" s="86" t="s">
        <v>3011</v>
      </c>
      <c r="J551" s="86" t="s">
        <v>6829</v>
      </c>
      <c r="K551" s="86" t="s">
        <v>2844</v>
      </c>
      <c r="L551" s="86" t="s">
        <v>3</v>
      </c>
      <c r="M551" s="86" t="s">
        <v>3012</v>
      </c>
      <c r="N551" s="86" t="s">
        <v>6016</v>
      </c>
      <c r="O551" s="86" t="s">
        <v>2024</v>
      </c>
      <c r="P551" s="87">
        <v>36770</v>
      </c>
      <c r="Q551" s="87">
        <v>401768</v>
      </c>
      <c r="R551" s="86" t="s">
        <v>2416</v>
      </c>
      <c r="S551" s="86" t="s">
        <v>29</v>
      </c>
      <c r="T551" s="86">
        <v>970208</v>
      </c>
      <c r="U551" s="86">
        <v>6444</v>
      </c>
      <c r="V551" s="86" t="s">
        <v>1013</v>
      </c>
      <c r="W551" s="86" t="s">
        <v>2969</v>
      </c>
      <c r="X551" s="86" t="s">
        <v>2814</v>
      </c>
      <c r="Y551" s="86" t="s">
        <v>5882</v>
      </c>
      <c r="Z551" s="86" t="s">
        <v>6272</v>
      </c>
      <c r="AB551" s="85" t="s">
        <v>2024</v>
      </c>
      <c r="AC551" s="85" t="str">
        <f t="shared" si="48"/>
        <v>AT97</v>
      </c>
      <c r="AD551" s="85" t="str">
        <f t="shared" si="49"/>
        <v xml:space="preserve"> 362</v>
      </c>
      <c r="AE551" s="85" t="str">
        <f t="shared" si="50"/>
        <v>6 80</v>
      </c>
      <c r="AF551" s="85" t="str">
        <f t="shared" si="51"/>
        <v>00 0</v>
      </c>
      <c r="AG551" s="85" t="str">
        <f t="shared" si="52"/>
        <v xml:space="preserve">002 </v>
      </c>
      <c r="AH551" s="85" t="str">
        <f t="shared" si="53"/>
        <v xml:space="preserve">AT97  362 6 80 00 0 002 </v>
      </c>
    </row>
    <row r="552" spans="1:34" ht="15" customHeight="1" x14ac:dyDescent="0.25">
      <c r="A552" s="86">
        <v>702476</v>
      </c>
      <c r="B552" s="86" t="s">
        <v>820</v>
      </c>
      <c r="C552" s="86" t="s">
        <v>1920</v>
      </c>
      <c r="D552" s="86" t="s">
        <v>1920</v>
      </c>
      <c r="E552" s="86">
        <v>70203</v>
      </c>
      <c r="F552" s="86">
        <v>6460</v>
      </c>
      <c r="G552" s="86" t="s">
        <v>1011</v>
      </c>
      <c r="H552" s="86" t="s">
        <v>2993</v>
      </c>
      <c r="I552" s="86" t="s">
        <v>2565</v>
      </c>
      <c r="J552" s="86" t="s">
        <v>6830</v>
      </c>
      <c r="K552" s="86" t="s">
        <v>2844</v>
      </c>
      <c r="L552" s="86" t="s">
        <v>1</v>
      </c>
      <c r="M552" s="86" t="s">
        <v>2996</v>
      </c>
      <c r="N552" s="86" t="s">
        <v>7282</v>
      </c>
      <c r="O552" s="86" t="s">
        <v>2052</v>
      </c>
      <c r="P552" s="87">
        <v>36770</v>
      </c>
      <c r="Q552" s="87">
        <v>401768</v>
      </c>
      <c r="R552" s="86" t="s">
        <v>2416</v>
      </c>
      <c r="S552" s="86" t="s">
        <v>1778</v>
      </c>
      <c r="T552" s="86">
        <v>401300</v>
      </c>
      <c r="U552" s="86">
        <v>6460</v>
      </c>
      <c r="V552" s="86" t="s">
        <v>1011</v>
      </c>
      <c r="W552" s="86" t="s">
        <v>2999</v>
      </c>
      <c r="X552" s="86" t="s">
        <v>2693</v>
      </c>
      <c r="Y552" s="86" t="s">
        <v>6017</v>
      </c>
      <c r="Z552" s="86" t="s">
        <v>6831</v>
      </c>
      <c r="AB552" s="85" t="s">
        <v>2052</v>
      </c>
      <c r="AC552" s="85" t="str">
        <f t="shared" si="48"/>
        <v>AT57</v>
      </c>
      <c r="AD552" s="85" t="str">
        <f t="shared" si="49"/>
        <v xml:space="preserve"> 205</v>
      </c>
      <c r="AE552" s="85" t="str">
        <f t="shared" si="50"/>
        <v>0 20</v>
      </c>
      <c r="AF552" s="85" t="str">
        <f t="shared" si="51"/>
        <v>00 0</v>
      </c>
      <c r="AG552" s="85" t="str">
        <f t="shared" si="52"/>
        <v xml:space="preserve">002 </v>
      </c>
      <c r="AH552" s="85" t="str">
        <f t="shared" si="53"/>
        <v xml:space="preserve">AT57  205 0 20 00 0 002 </v>
      </c>
    </row>
    <row r="553" spans="1:34" ht="15" customHeight="1" x14ac:dyDescent="0.25">
      <c r="A553" s="86">
        <v>703006</v>
      </c>
      <c r="B553" s="86" t="s">
        <v>232</v>
      </c>
      <c r="C553" s="86" t="s">
        <v>1920</v>
      </c>
      <c r="D553" s="86" t="s">
        <v>1920</v>
      </c>
      <c r="E553" s="86">
        <v>70348</v>
      </c>
      <c r="F553" s="86">
        <v>6108</v>
      </c>
      <c r="G553" s="86" t="s">
        <v>1035</v>
      </c>
      <c r="H553" s="86" t="s">
        <v>3458</v>
      </c>
      <c r="I553" s="86" t="s">
        <v>3459</v>
      </c>
      <c r="J553" s="86" t="s">
        <v>6832</v>
      </c>
      <c r="K553" s="86" t="s">
        <v>3166</v>
      </c>
      <c r="L553" s="86" t="s">
        <v>3</v>
      </c>
      <c r="M553" s="86" t="s">
        <v>3460</v>
      </c>
      <c r="N553" s="86" t="s">
        <v>3461</v>
      </c>
      <c r="O553" s="86" t="s">
        <v>2056</v>
      </c>
      <c r="P553" s="87">
        <v>36770</v>
      </c>
      <c r="Q553" s="87">
        <v>401768</v>
      </c>
      <c r="R553" s="86" t="s">
        <v>2416</v>
      </c>
      <c r="S553" s="86" t="s">
        <v>233</v>
      </c>
      <c r="T553" s="86">
        <v>970348</v>
      </c>
      <c r="U553" s="86">
        <v>6108</v>
      </c>
      <c r="V553" s="86" t="s">
        <v>1035</v>
      </c>
      <c r="W553" s="86" t="s">
        <v>3463</v>
      </c>
      <c r="X553" s="86" t="s">
        <v>2814</v>
      </c>
      <c r="Y553" s="86" t="s">
        <v>234</v>
      </c>
      <c r="Z553" s="86" t="s">
        <v>6588</v>
      </c>
      <c r="AB553" s="85" t="s">
        <v>2056</v>
      </c>
      <c r="AC553" s="85" t="str">
        <f t="shared" si="48"/>
        <v>AT18</v>
      </c>
      <c r="AD553" s="85" t="str">
        <f t="shared" si="49"/>
        <v xml:space="preserve"> 363</v>
      </c>
      <c r="AE553" s="85" t="str">
        <f t="shared" si="50"/>
        <v>1 40</v>
      </c>
      <c r="AF553" s="85" t="str">
        <f t="shared" si="51"/>
        <v>00 0</v>
      </c>
      <c r="AG553" s="85" t="str">
        <f t="shared" si="52"/>
        <v xml:space="preserve">802 </v>
      </c>
      <c r="AH553" s="85" t="str">
        <f t="shared" si="53"/>
        <v xml:space="preserve">AT18  363 1 40 00 0 802 </v>
      </c>
    </row>
    <row r="554" spans="1:34" ht="15" customHeight="1" x14ac:dyDescent="0.25">
      <c r="A554" s="86">
        <v>703016</v>
      </c>
      <c r="B554" s="86" t="s">
        <v>798</v>
      </c>
      <c r="C554" s="86" t="s">
        <v>1920</v>
      </c>
      <c r="D554" s="86" t="s">
        <v>1920</v>
      </c>
      <c r="E554" s="86">
        <v>70335</v>
      </c>
      <c r="F554" s="86">
        <v>6406</v>
      </c>
      <c r="G554" s="86" t="s">
        <v>3392</v>
      </c>
      <c r="H554" s="86" t="s">
        <v>3393</v>
      </c>
      <c r="I554" s="86" t="s">
        <v>2727</v>
      </c>
      <c r="J554" s="86" t="s">
        <v>6833</v>
      </c>
      <c r="K554" s="86" t="s">
        <v>3166</v>
      </c>
      <c r="L554" s="86" t="s">
        <v>3</v>
      </c>
      <c r="M554" s="86" t="s">
        <v>3394</v>
      </c>
      <c r="N554" s="86" t="s">
        <v>6018</v>
      </c>
      <c r="O554" s="86" t="s">
        <v>6194</v>
      </c>
      <c r="P554" s="87">
        <v>36770</v>
      </c>
      <c r="Q554" s="87">
        <v>401768</v>
      </c>
      <c r="R554" s="86" t="s">
        <v>2416</v>
      </c>
      <c r="S554" s="86" t="s">
        <v>799</v>
      </c>
      <c r="T554" s="86">
        <v>970335</v>
      </c>
      <c r="U554" s="86">
        <v>6406</v>
      </c>
      <c r="V554" s="86" t="s">
        <v>5905</v>
      </c>
      <c r="W554" s="86" t="s">
        <v>3393</v>
      </c>
      <c r="X554" s="86" t="s">
        <v>2449</v>
      </c>
      <c r="Y554" s="86" t="s">
        <v>7241</v>
      </c>
      <c r="Z554" s="86" t="s">
        <v>6353</v>
      </c>
      <c r="AB554" s="85" t="s">
        <v>6194</v>
      </c>
      <c r="AC554" s="85" t="str">
        <f t="shared" si="48"/>
        <v>AT13</v>
      </c>
      <c r="AD554" s="85" t="str">
        <f t="shared" si="49"/>
        <v xml:space="preserve"> 363</v>
      </c>
      <c r="AE554" s="85" t="str">
        <f t="shared" si="50"/>
        <v>3 60</v>
      </c>
      <c r="AF554" s="85" t="str">
        <f t="shared" si="51"/>
        <v>00 0</v>
      </c>
      <c r="AG554" s="85" t="str">
        <f t="shared" si="52"/>
        <v xml:space="preserve">380 </v>
      </c>
      <c r="AH554" s="85" t="str">
        <f t="shared" si="53"/>
        <v xml:space="preserve">AT13  363 3 60 00 0 380 </v>
      </c>
    </row>
    <row r="555" spans="1:34" ht="15" customHeight="1" x14ac:dyDescent="0.25">
      <c r="A555" s="86">
        <v>703046</v>
      </c>
      <c r="B555" s="86" t="s">
        <v>93</v>
      </c>
      <c r="C555" s="86" t="s">
        <v>1920</v>
      </c>
      <c r="D555" s="86" t="s">
        <v>1920</v>
      </c>
      <c r="E555" s="86">
        <v>70301</v>
      </c>
      <c r="F555" s="86">
        <v>6067</v>
      </c>
      <c r="G555" s="86" t="s">
        <v>1042</v>
      </c>
      <c r="H555" s="86" t="s">
        <v>5694</v>
      </c>
      <c r="I555" s="86" t="s">
        <v>3564</v>
      </c>
      <c r="J555" s="86" t="s">
        <v>6693</v>
      </c>
      <c r="K555" s="86" t="s">
        <v>3166</v>
      </c>
      <c r="L555" s="86" t="s">
        <v>3</v>
      </c>
      <c r="M555" s="86" t="s">
        <v>5695</v>
      </c>
      <c r="N555" s="86" t="s">
        <v>5696</v>
      </c>
      <c r="O555" s="86" t="s">
        <v>2070</v>
      </c>
      <c r="P555" s="87">
        <v>36770</v>
      </c>
      <c r="Q555" s="87">
        <v>401768</v>
      </c>
      <c r="R555" s="86" t="s">
        <v>2416</v>
      </c>
      <c r="S555" s="86" t="s">
        <v>94</v>
      </c>
      <c r="T555" s="86">
        <v>970301</v>
      </c>
      <c r="U555" s="86">
        <v>6067</v>
      </c>
      <c r="V555" s="86" t="s">
        <v>1042</v>
      </c>
      <c r="W555" s="86" t="s">
        <v>5175</v>
      </c>
      <c r="X555" s="86" t="s">
        <v>3899</v>
      </c>
      <c r="Y555" s="86" t="s">
        <v>95</v>
      </c>
      <c r="Z555" s="86" t="s">
        <v>6657</v>
      </c>
      <c r="AB555" s="85" t="s">
        <v>2070</v>
      </c>
      <c r="AC555" s="85" t="str">
        <f t="shared" si="48"/>
        <v>AT58</v>
      </c>
      <c r="AD555" s="85" t="str">
        <f t="shared" si="49"/>
        <v xml:space="preserve"> 362</v>
      </c>
      <c r="AE555" s="85" t="str">
        <f t="shared" si="50"/>
        <v>0 00</v>
      </c>
      <c r="AF555" s="85" t="str">
        <f t="shared" si="51"/>
        <v>00 0</v>
      </c>
      <c r="AG555" s="85" t="str">
        <f t="shared" si="52"/>
        <v xml:space="preserve">002 </v>
      </c>
      <c r="AH555" s="85" t="str">
        <f t="shared" si="53"/>
        <v xml:space="preserve">AT58  362 0 00 00 0 002 </v>
      </c>
    </row>
    <row r="556" spans="1:34" ht="15" customHeight="1" x14ac:dyDescent="0.25">
      <c r="A556" s="86">
        <v>703056</v>
      </c>
      <c r="B556" s="86" t="s">
        <v>96</v>
      </c>
      <c r="C556" s="86" t="s">
        <v>1920</v>
      </c>
      <c r="D556" s="86" t="s">
        <v>1920</v>
      </c>
      <c r="E556" s="86">
        <v>70302</v>
      </c>
      <c r="F556" s="86">
        <v>6071</v>
      </c>
      <c r="G556" s="86" t="s">
        <v>1044</v>
      </c>
      <c r="H556" s="86" t="s">
        <v>3140</v>
      </c>
      <c r="I556" s="86" t="s">
        <v>3080</v>
      </c>
      <c r="J556" s="86" t="s">
        <v>6288</v>
      </c>
      <c r="K556" s="86" t="s">
        <v>3166</v>
      </c>
      <c r="L556" s="86" t="s">
        <v>3</v>
      </c>
      <c r="M556" s="86" t="s">
        <v>3167</v>
      </c>
      <c r="N556" s="86" t="s">
        <v>3168</v>
      </c>
      <c r="O556" s="86" t="s">
        <v>2072</v>
      </c>
      <c r="P556" s="87">
        <v>36770</v>
      </c>
      <c r="Q556" s="87">
        <v>401768</v>
      </c>
      <c r="R556" s="86" t="s">
        <v>2416</v>
      </c>
      <c r="S556" s="86" t="s">
        <v>97</v>
      </c>
      <c r="T556" s="86">
        <v>970302</v>
      </c>
      <c r="U556" s="86">
        <v>6071</v>
      </c>
      <c r="V556" s="86" t="s">
        <v>1044</v>
      </c>
      <c r="W556" s="86" t="s">
        <v>3140</v>
      </c>
      <c r="X556" s="86" t="s">
        <v>3001</v>
      </c>
      <c r="Y556" s="86" t="s">
        <v>98</v>
      </c>
      <c r="Z556" s="86" t="s">
        <v>6289</v>
      </c>
      <c r="AB556" s="85" t="s">
        <v>2072</v>
      </c>
      <c r="AC556" s="85" t="str">
        <f t="shared" si="48"/>
        <v>AT59</v>
      </c>
      <c r="AD556" s="85" t="str">
        <f t="shared" si="49"/>
        <v xml:space="preserve"> 360</v>
      </c>
      <c r="AE556" s="85" t="str">
        <f t="shared" si="50"/>
        <v>0 00</v>
      </c>
      <c r="AF556" s="85" t="str">
        <f t="shared" si="51"/>
        <v>00 0</v>
      </c>
      <c r="AG556" s="85" t="str">
        <f t="shared" si="52"/>
        <v xml:space="preserve">132 </v>
      </c>
      <c r="AH556" s="85" t="str">
        <f t="shared" si="53"/>
        <v xml:space="preserve">AT59  360 0 00 00 0 132 </v>
      </c>
    </row>
    <row r="557" spans="1:34" ht="15" customHeight="1" x14ac:dyDescent="0.25">
      <c r="A557" s="86">
        <v>703066</v>
      </c>
      <c r="B557" s="86" t="s">
        <v>3195</v>
      </c>
      <c r="C557" s="86" t="s">
        <v>1920</v>
      </c>
      <c r="D557" s="86" t="s">
        <v>1920</v>
      </c>
      <c r="E557" s="86">
        <v>70304</v>
      </c>
      <c r="F557" s="86">
        <v>6094</v>
      </c>
      <c r="G557" s="86" t="s">
        <v>1039</v>
      </c>
      <c r="H557" s="86" t="s">
        <v>3196</v>
      </c>
      <c r="I557" s="86" t="s">
        <v>2499</v>
      </c>
      <c r="J557" s="86" t="s">
        <v>6474</v>
      </c>
      <c r="K557" s="86" t="s">
        <v>3166</v>
      </c>
      <c r="L557" s="86" t="s">
        <v>1</v>
      </c>
      <c r="M557" s="86" t="s">
        <v>3197</v>
      </c>
      <c r="N557" s="86" t="s">
        <v>6019</v>
      </c>
      <c r="O557" s="86" t="s">
        <v>2062</v>
      </c>
      <c r="P557" s="87">
        <v>36770</v>
      </c>
      <c r="Q557" s="87">
        <v>401768</v>
      </c>
      <c r="R557" s="86" t="s">
        <v>2416</v>
      </c>
      <c r="S557" s="86" t="s">
        <v>22</v>
      </c>
      <c r="T557" s="86">
        <v>900130</v>
      </c>
      <c r="U557" s="86">
        <v>6094</v>
      </c>
      <c r="V557" s="86" t="s">
        <v>1039</v>
      </c>
      <c r="W557" s="86" t="s">
        <v>3196</v>
      </c>
      <c r="X557" s="86" t="s">
        <v>2499</v>
      </c>
      <c r="Y557" s="86" t="s">
        <v>1933</v>
      </c>
      <c r="Z557" s="86" t="s">
        <v>6474</v>
      </c>
      <c r="AB557" s="85" t="s">
        <v>2062</v>
      </c>
      <c r="AC557" s="85" t="str">
        <f t="shared" si="48"/>
        <v>AT45</v>
      </c>
      <c r="AD557" s="85" t="str">
        <f t="shared" si="49"/>
        <v xml:space="preserve"> 360</v>
      </c>
      <c r="AE557" s="85" t="str">
        <f t="shared" si="50"/>
        <v>0 00</v>
      </c>
      <c r="AF557" s="85" t="str">
        <f t="shared" si="51"/>
        <v>00 0</v>
      </c>
      <c r="AG557" s="85" t="str">
        <f t="shared" si="52"/>
        <v xml:space="preserve">072 </v>
      </c>
      <c r="AH557" s="85" t="str">
        <f t="shared" si="53"/>
        <v xml:space="preserve">AT45  360 0 00 00 0 072 </v>
      </c>
    </row>
    <row r="558" spans="1:34" ht="15" customHeight="1" x14ac:dyDescent="0.25">
      <c r="A558" s="86">
        <v>703076</v>
      </c>
      <c r="B558" s="86" t="s">
        <v>938</v>
      </c>
      <c r="C558" s="86" t="s">
        <v>1920</v>
      </c>
      <c r="D558" s="86" t="s">
        <v>1920</v>
      </c>
      <c r="E558" s="86">
        <v>70305</v>
      </c>
      <c r="F558" s="86">
        <v>6121</v>
      </c>
      <c r="G558" s="86" t="s">
        <v>1049</v>
      </c>
      <c r="H558" s="86" t="s">
        <v>3255</v>
      </c>
      <c r="I558" s="86" t="s">
        <v>2576</v>
      </c>
      <c r="J558" s="86" t="s">
        <v>6834</v>
      </c>
      <c r="K558" s="86" t="s">
        <v>3166</v>
      </c>
      <c r="L558" s="86" t="s">
        <v>1</v>
      </c>
      <c r="M558" s="86" t="s">
        <v>3256</v>
      </c>
      <c r="N558" s="86" t="s">
        <v>3257</v>
      </c>
      <c r="O558" s="86" t="s">
        <v>2078</v>
      </c>
      <c r="P558" s="87">
        <v>36770</v>
      </c>
      <c r="Q558" s="87">
        <v>401768</v>
      </c>
      <c r="R558" s="86" t="s">
        <v>2416</v>
      </c>
      <c r="S558" s="86" t="s">
        <v>75</v>
      </c>
      <c r="T558" s="86">
        <v>406146</v>
      </c>
      <c r="U558" s="86">
        <v>4840</v>
      </c>
      <c r="V558" s="86" t="s">
        <v>3041</v>
      </c>
      <c r="W558" s="86" t="s">
        <v>3042</v>
      </c>
      <c r="X558" s="86" t="s">
        <v>3043</v>
      </c>
      <c r="Y558" s="86" t="s">
        <v>76</v>
      </c>
      <c r="Z558" s="86" t="s">
        <v>6312</v>
      </c>
      <c r="AB558" s="85" t="s">
        <v>2078</v>
      </c>
      <c r="AC558" s="85" t="str">
        <f t="shared" ref="AC558:AC619" si="54">LEFT(AB558,4)</f>
        <v>AT61</v>
      </c>
      <c r="AD558" s="85" t="str">
        <f t="shared" ref="AD558:AD619" si="55">MID(AB558,5,4)</f>
        <v xml:space="preserve"> 360</v>
      </c>
      <c r="AE558" s="85" t="str">
        <f t="shared" ref="AE558:AE619" si="56">MID(AB558,9,4)</f>
        <v>0 00</v>
      </c>
      <c r="AF558" s="85" t="str">
        <f t="shared" ref="AF558:AF619" si="57">MID(AB558,13,4)</f>
        <v>00 0</v>
      </c>
      <c r="AG558" s="85" t="str">
        <f t="shared" ref="AG558:AG619" si="58">MID(AB558,17,4)</f>
        <v xml:space="preserve">074 </v>
      </c>
      <c r="AH558" s="85" t="str">
        <f t="shared" ref="AH558:AH619" si="59">AC558&amp;" "&amp;AD558&amp;" "&amp;AE558&amp;" "&amp;AF558&amp;" "&amp;AG558</f>
        <v xml:space="preserve">AT61  360 0 00 00 0 074 </v>
      </c>
    </row>
    <row r="559" spans="1:34" ht="15" customHeight="1" x14ac:dyDescent="0.25">
      <c r="A559" s="86">
        <v>703083</v>
      </c>
      <c r="B559" s="86" t="s">
        <v>973</v>
      </c>
      <c r="C559" s="86" t="s">
        <v>1920</v>
      </c>
      <c r="D559" s="86" t="s">
        <v>1920</v>
      </c>
      <c r="E559" s="86">
        <v>70311</v>
      </c>
      <c r="F559" s="86">
        <v>6069</v>
      </c>
      <c r="G559" s="86" t="s">
        <v>1050</v>
      </c>
      <c r="H559" s="86" t="s">
        <v>1050</v>
      </c>
      <c r="I559" s="86" t="s">
        <v>5253</v>
      </c>
      <c r="J559" s="86" t="s">
        <v>6498</v>
      </c>
      <c r="K559" s="86" t="s">
        <v>3166</v>
      </c>
      <c r="L559" s="86" t="s">
        <v>3</v>
      </c>
      <c r="M559" s="86" t="s">
        <v>5254</v>
      </c>
      <c r="N559" s="86" t="s">
        <v>5255</v>
      </c>
      <c r="O559" s="86" t="s">
        <v>2081</v>
      </c>
      <c r="P559" s="87">
        <v>36770</v>
      </c>
      <c r="Q559" s="87">
        <v>401768</v>
      </c>
      <c r="R559" s="86" t="s">
        <v>2416</v>
      </c>
      <c r="S559" s="86" t="s">
        <v>127</v>
      </c>
      <c r="T559" s="86">
        <v>970311</v>
      </c>
      <c r="U559" s="86">
        <v>6069</v>
      </c>
      <c r="V559" s="86" t="s">
        <v>1050</v>
      </c>
      <c r="W559" s="86" t="s">
        <v>1050</v>
      </c>
      <c r="X559" s="86" t="s">
        <v>2965</v>
      </c>
      <c r="Y559" s="86" t="s">
        <v>128</v>
      </c>
      <c r="Z559" s="86" t="s">
        <v>6499</v>
      </c>
      <c r="AB559" s="85" t="s">
        <v>2081</v>
      </c>
      <c r="AC559" s="85" t="str">
        <f t="shared" si="54"/>
        <v>AT57</v>
      </c>
      <c r="AD559" s="85" t="str">
        <f t="shared" si="55"/>
        <v xml:space="preserve"> 205</v>
      </c>
      <c r="AE559" s="85" t="str">
        <f t="shared" si="56"/>
        <v>0 30</v>
      </c>
      <c r="AF559" s="85" t="str">
        <f t="shared" si="57"/>
        <v>18 0</v>
      </c>
      <c r="AG559" s="85" t="str">
        <f t="shared" si="58"/>
        <v xml:space="preserve">000 </v>
      </c>
      <c r="AH559" s="85" t="str">
        <f t="shared" si="59"/>
        <v xml:space="preserve">AT57  205 0 30 18 0 000 </v>
      </c>
    </row>
    <row r="560" spans="1:34" ht="15" customHeight="1" x14ac:dyDescent="0.25">
      <c r="A560" s="86">
        <v>703086</v>
      </c>
      <c r="B560" s="86" t="s">
        <v>122</v>
      </c>
      <c r="C560" s="86" t="s">
        <v>1920</v>
      </c>
      <c r="D560" s="86" t="s">
        <v>1920</v>
      </c>
      <c r="E560" s="86">
        <v>70309</v>
      </c>
      <c r="F560" s="86">
        <v>6122</v>
      </c>
      <c r="G560" s="86" t="s">
        <v>1043</v>
      </c>
      <c r="H560" s="86" t="s">
        <v>2849</v>
      </c>
      <c r="I560" s="86" t="s">
        <v>2580</v>
      </c>
      <c r="J560" s="86" t="s">
        <v>6359</v>
      </c>
      <c r="K560" s="86" t="s">
        <v>3166</v>
      </c>
      <c r="L560" s="86" t="s">
        <v>3</v>
      </c>
      <c r="M560" s="86" t="s">
        <v>3260</v>
      </c>
      <c r="N560" s="86" t="s">
        <v>3261</v>
      </c>
      <c r="O560" s="86" t="s">
        <v>7242</v>
      </c>
      <c r="P560" s="87">
        <v>36770</v>
      </c>
      <c r="Q560" s="87">
        <v>401768</v>
      </c>
      <c r="R560" s="86" t="s">
        <v>2416</v>
      </c>
      <c r="S560" s="86" t="s">
        <v>123</v>
      </c>
      <c r="T560" s="86">
        <v>970309</v>
      </c>
      <c r="U560" s="86">
        <v>6122</v>
      </c>
      <c r="V560" s="86" t="s">
        <v>1043</v>
      </c>
      <c r="W560" s="86" t="s">
        <v>3263</v>
      </c>
      <c r="X560" s="86" t="s">
        <v>2499</v>
      </c>
      <c r="Y560" s="86" t="s">
        <v>124</v>
      </c>
      <c r="Z560" s="86" t="s">
        <v>6360</v>
      </c>
      <c r="AB560" s="85" t="s">
        <v>7242</v>
      </c>
      <c r="AC560" s="85" t="str">
        <f t="shared" si="54"/>
        <v>AT83</v>
      </c>
      <c r="AD560" s="85" t="str">
        <f t="shared" si="55"/>
        <v xml:space="preserve"> 363</v>
      </c>
      <c r="AE560" s="85" t="str">
        <f t="shared" si="56"/>
        <v>2 20</v>
      </c>
      <c r="AF560" s="85" t="str">
        <f t="shared" si="57"/>
        <v>00 0</v>
      </c>
      <c r="AG560" s="85" t="str">
        <f t="shared" si="58"/>
        <v xml:space="preserve">722 </v>
      </c>
      <c r="AH560" s="85" t="str">
        <f t="shared" si="59"/>
        <v xml:space="preserve">AT83  363 2 20 00 0 722 </v>
      </c>
    </row>
    <row r="561" spans="1:34" ht="15" customHeight="1" x14ac:dyDescent="0.25">
      <c r="A561" s="86">
        <v>703096</v>
      </c>
      <c r="B561" s="86" t="s">
        <v>784</v>
      </c>
      <c r="C561" s="86" t="s">
        <v>1920</v>
      </c>
      <c r="D561" s="86" t="s">
        <v>1920</v>
      </c>
      <c r="E561" s="86">
        <v>70310</v>
      </c>
      <c r="F561" s="86">
        <v>6166</v>
      </c>
      <c r="G561" s="86" t="s">
        <v>1034</v>
      </c>
      <c r="H561" s="86" t="s">
        <v>3268</v>
      </c>
      <c r="I561" s="86" t="s">
        <v>2647</v>
      </c>
      <c r="J561" s="86" t="s">
        <v>6835</v>
      </c>
      <c r="K561" s="86" t="s">
        <v>3166</v>
      </c>
      <c r="L561" s="86" t="s">
        <v>3</v>
      </c>
      <c r="M561" s="86" t="s">
        <v>3274</v>
      </c>
      <c r="N561" s="86" t="s">
        <v>3275</v>
      </c>
      <c r="O561" s="86" t="s">
        <v>2055</v>
      </c>
      <c r="P561" s="87">
        <v>36770</v>
      </c>
      <c r="Q561" s="87">
        <v>401768</v>
      </c>
      <c r="R561" s="86" t="s">
        <v>2416</v>
      </c>
      <c r="S561" s="86" t="s">
        <v>1780</v>
      </c>
      <c r="T561" s="86">
        <v>970310</v>
      </c>
      <c r="U561" s="86">
        <v>6166</v>
      </c>
      <c r="V561" s="86" t="s">
        <v>1034</v>
      </c>
      <c r="W561" s="86" t="s">
        <v>3232</v>
      </c>
      <c r="X561" s="86" t="s">
        <v>2609</v>
      </c>
      <c r="Y561" s="86" t="s">
        <v>138</v>
      </c>
      <c r="Z561" s="86" t="s">
        <v>7233</v>
      </c>
      <c r="AB561" s="85" t="s">
        <v>2055</v>
      </c>
      <c r="AC561" s="85" t="str">
        <f t="shared" si="54"/>
        <v>AT49</v>
      </c>
      <c r="AD561" s="85" t="str">
        <f t="shared" si="55"/>
        <v xml:space="preserve"> 570</v>
      </c>
      <c r="AE561" s="85" t="str">
        <f t="shared" si="56"/>
        <v>0 00</v>
      </c>
      <c r="AF561" s="85" t="str">
        <f t="shared" si="57"/>
        <v>02 7</v>
      </c>
      <c r="AG561" s="85" t="str">
        <f t="shared" si="58"/>
        <v xml:space="preserve">000 </v>
      </c>
      <c r="AH561" s="85" t="str">
        <f t="shared" si="59"/>
        <v xml:space="preserve">AT49  570 0 00 02 7 000 </v>
      </c>
    </row>
    <row r="562" spans="1:34" ht="15" customHeight="1" x14ac:dyDescent="0.25">
      <c r="A562" s="86">
        <v>703106</v>
      </c>
      <c r="B562" s="86" t="s">
        <v>1360</v>
      </c>
      <c r="C562" s="86" t="s">
        <v>1920</v>
      </c>
      <c r="D562" s="86" t="s">
        <v>1920</v>
      </c>
      <c r="E562" s="86">
        <v>70312</v>
      </c>
      <c r="F562" s="86">
        <v>6091</v>
      </c>
      <c r="G562" s="86" t="s">
        <v>1053</v>
      </c>
      <c r="H562" s="86" t="s">
        <v>3219</v>
      </c>
      <c r="I562" s="86" t="s">
        <v>2588</v>
      </c>
      <c r="J562" s="86" t="s">
        <v>6308</v>
      </c>
      <c r="K562" s="86" t="s">
        <v>3166</v>
      </c>
      <c r="L562" s="86" t="s">
        <v>3</v>
      </c>
      <c r="M562" s="86" t="s">
        <v>3220</v>
      </c>
      <c r="N562" s="86" t="s">
        <v>3221</v>
      </c>
      <c r="O562" s="86" t="s">
        <v>5893</v>
      </c>
      <c r="P562" s="87">
        <v>36770</v>
      </c>
      <c r="Q562" s="87">
        <v>401768</v>
      </c>
      <c r="R562" s="86" t="s">
        <v>2416</v>
      </c>
      <c r="S562" s="86" t="s">
        <v>117</v>
      </c>
      <c r="T562" s="86">
        <v>970312</v>
      </c>
      <c r="U562" s="86">
        <v>6091</v>
      </c>
      <c r="V562" s="86" t="s">
        <v>1053</v>
      </c>
      <c r="W562" s="86" t="s">
        <v>3223</v>
      </c>
      <c r="X562" s="86" t="s">
        <v>2470</v>
      </c>
      <c r="Y562" s="86" t="s">
        <v>977</v>
      </c>
      <c r="Z562" s="86" t="s">
        <v>6309</v>
      </c>
      <c r="AB562" s="85" t="s">
        <v>5893</v>
      </c>
      <c r="AC562" s="85" t="str">
        <f t="shared" si="54"/>
        <v>AT37</v>
      </c>
      <c r="AD562" s="85" t="str">
        <f t="shared" si="55"/>
        <v xml:space="preserve"> 363</v>
      </c>
      <c r="AE562" s="85" t="str">
        <f t="shared" si="56"/>
        <v>3 60</v>
      </c>
      <c r="AF562" s="85" t="str">
        <f t="shared" si="57"/>
        <v>00 0</v>
      </c>
      <c r="AG562" s="85" t="str">
        <f t="shared" si="58"/>
        <v xml:space="preserve">232 </v>
      </c>
      <c r="AH562" s="85" t="str">
        <f t="shared" si="59"/>
        <v xml:space="preserve">AT37  363 3 60 00 0 232 </v>
      </c>
    </row>
    <row r="563" spans="1:34" ht="15" customHeight="1" x14ac:dyDescent="0.25">
      <c r="A563" s="86">
        <v>703116</v>
      </c>
      <c r="B563" s="86" t="s">
        <v>106</v>
      </c>
      <c r="C563" s="86" t="s">
        <v>1920</v>
      </c>
      <c r="D563" s="86" t="s">
        <v>1920</v>
      </c>
      <c r="E563" s="86">
        <v>70313</v>
      </c>
      <c r="F563" s="86">
        <v>6156</v>
      </c>
      <c r="G563" s="86" t="s">
        <v>3294</v>
      </c>
      <c r="H563" s="86" t="s">
        <v>3295</v>
      </c>
      <c r="I563" s="86" t="s">
        <v>3296</v>
      </c>
      <c r="J563" s="86" t="s">
        <v>6836</v>
      </c>
      <c r="K563" s="86" t="s">
        <v>3166</v>
      </c>
      <c r="L563" s="86" t="s">
        <v>3</v>
      </c>
      <c r="M563" s="86" t="s">
        <v>3297</v>
      </c>
      <c r="N563" s="86" t="s">
        <v>3298</v>
      </c>
      <c r="O563" s="86" t="s">
        <v>2093</v>
      </c>
      <c r="P563" s="87">
        <v>36770</v>
      </c>
      <c r="Q563" s="87">
        <v>401768</v>
      </c>
      <c r="R563" s="86" t="s">
        <v>2416</v>
      </c>
      <c r="S563" s="86" t="s">
        <v>107</v>
      </c>
      <c r="T563" s="86">
        <v>970313</v>
      </c>
      <c r="U563" s="86">
        <v>6156</v>
      </c>
      <c r="V563" s="86" t="s">
        <v>3300</v>
      </c>
      <c r="W563" s="86" t="s">
        <v>3295</v>
      </c>
      <c r="X563" s="86" t="s">
        <v>3301</v>
      </c>
      <c r="Y563" s="86" t="s">
        <v>108</v>
      </c>
      <c r="Z563" s="86" t="s">
        <v>6837</v>
      </c>
      <c r="AB563" s="85" t="s">
        <v>2093</v>
      </c>
      <c r="AC563" s="85" t="str">
        <f t="shared" si="54"/>
        <v>AT17</v>
      </c>
      <c r="AD563" s="85" t="str">
        <f t="shared" si="55"/>
        <v xml:space="preserve"> 363</v>
      </c>
      <c r="AE563" s="85" t="str">
        <f t="shared" si="56"/>
        <v>2 90</v>
      </c>
      <c r="AF563" s="85" t="str">
        <f t="shared" si="57"/>
        <v>00 0</v>
      </c>
      <c r="AG563" s="85" t="str">
        <f t="shared" si="58"/>
        <v xml:space="preserve">082 </v>
      </c>
      <c r="AH563" s="85" t="str">
        <f t="shared" si="59"/>
        <v xml:space="preserve">AT17  363 2 90 00 0 082 </v>
      </c>
    </row>
    <row r="564" spans="1:34" ht="15" customHeight="1" x14ac:dyDescent="0.25">
      <c r="A564" s="86">
        <v>703126</v>
      </c>
      <c r="B564" s="86" t="s">
        <v>153</v>
      </c>
      <c r="C564" s="86" t="s">
        <v>1920</v>
      </c>
      <c r="D564" s="86" t="s">
        <v>1920</v>
      </c>
      <c r="E564" s="86">
        <v>70319</v>
      </c>
      <c r="F564" s="86">
        <v>6401</v>
      </c>
      <c r="G564" s="86" t="s">
        <v>1037</v>
      </c>
      <c r="H564" s="86" t="s">
        <v>2955</v>
      </c>
      <c r="I564" s="86" t="s">
        <v>2470</v>
      </c>
      <c r="J564" s="86" t="s">
        <v>6838</v>
      </c>
      <c r="K564" s="86" t="s">
        <v>3166</v>
      </c>
      <c r="L564" s="86" t="s">
        <v>3</v>
      </c>
      <c r="M564" s="86" t="s">
        <v>3323</v>
      </c>
      <c r="N564" s="86" t="s">
        <v>6020</v>
      </c>
      <c r="O564" s="86" t="s">
        <v>2059</v>
      </c>
      <c r="P564" s="87">
        <v>36770</v>
      </c>
      <c r="Q564" s="87">
        <v>401768</v>
      </c>
      <c r="R564" s="86" t="s">
        <v>2416</v>
      </c>
      <c r="S564" s="86" t="s">
        <v>143</v>
      </c>
      <c r="T564" s="86">
        <v>970319</v>
      </c>
      <c r="U564" s="86">
        <v>6401</v>
      </c>
      <c r="V564" s="86" t="s">
        <v>1037</v>
      </c>
      <c r="W564" s="86" t="s">
        <v>3280</v>
      </c>
      <c r="X564" s="86" t="s">
        <v>2499</v>
      </c>
      <c r="Y564" s="86" t="s">
        <v>5903</v>
      </c>
      <c r="Z564" s="86" t="s">
        <v>6346</v>
      </c>
      <c r="AB564" s="85" t="s">
        <v>2059</v>
      </c>
      <c r="AC564" s="85" t="str">
        <f t="shared" si="54"/>
        <v>AT36</v>
      </c>
      <c r="AD564" s="85" t="str">
        <f t="shared" si="55"/>
        <v xml:space="preserve"> 363</v>
      </c>
      <c r="AE564" s="85" t="str">
        <f t="shared" si="56"/>
        <v>3 60</v>
      </c>
      <c r="AF564" s="85" t="str">
        <f t="shared" si="57"/>
        <v>00 0</v>
      </c>
      <c r="AG564" s="85" t="str">
        <f t="shared" si="58"/>
        <v xml:space="preserve">772 </v>
      </c>
      <c r="AH564" s="85" t="str">
        <f t="shared" si="59"/>
        <v xml:space="preserve">AT36  363 3 60 00 0 772 </v>
      </c>
    </row>
    <row r="565" spans="1:34" ht="15" customHeight="1" x14ac:dyDescent="0.25">
      <c r="A565" s="86">
        <v>703136</v>
      </c>
      <c r="B565" s="86" t="s">
        <v>152</v>
      </c>
      <c r="C565" s="86" t="s">
        <v>1920</v>
      </c>
      <c r="D565" s="86" t="s">
        <v>1920</v>
      </c>
      <c r="E565" s="86">
        <v>70320</v>
      </c>
      <c r="F565" s="86">
        <v>6175</v>
      </c>
      <c r="G565" s="86" t="s">
        <v>3306</v>
      </c>
      <c r="H565" s="86" t="s">
        <v>3307</v>
      </c>
      <c r="I565" s="86" t="s">
        <v>2580</v>
      </c>
      <c r="J565" s="86" t="s">
        <v>6839</v>
      </c>
      <c r="K565" s="86" t="s">
        <v>3166</v>
      </c>
      <c r="L565" s="86" t="s">
        <v>3</v>
      </c>
      <c r="M565" s="86" t="s">
        <v>3308</v>
      </c>
      <c r="N565" s="86" t="s">
        <v>3309</v>
      </c>
      <c r="O565" s="86" t="s">
        <v>5890</v>
      </c>
      <c r="P565" s="87">
        <v>36770</v>
      </c>
      <c r="Q565" s="87">
        <v>401768</v>
      </c>
      <c r="R565" s="86" t="s">
        <v>2416</v>
      </c>
      <c r="S565" s="86" t="s">
        <v>150</v>
      </c>
      <c r="T565" s="86">
        <v>970320</v>
      </c>
      <c r="U565" s="86">
        <v>6175</v>
      </c>
      <c r="V565" s="86" t="s">
        <v>3311</v>
      </c>
      <c r="W565" s="86" t="s">
        <v>3218</v>
      </c>
      <c r="X565" s="86" t="s">
        <v>2480</v>
      </c>
      <c r="Y565" s="86" t="s">
        <v>151</v>
      </c>
      <c r="Z565" s="86" t="s">
        <v>6299</v>
      </c>
      <c r="AB565" s="85" t="s">
        <v>5890</v>
      </c>
      <c r="AC565" s="85" t="str">
        <f t="shared" si="54"/>
        <v>AT06</v>
      </c>
      <c r="AD565" s="85" t="str">
        <f t="shared" si="55"/>
        <v xml:space="preserve"> 363</v>
      </c>
      <c r="AE565" s="85" t="str">
        <f t="shared" si="56"/>
        <v>3 60</v>
      </c>
      <c r="AF565" s="85" t="str">
        <f t="shared" si="57"/>
        <v>00 0</v>
      </c>
      <c r="AG565" s="85" t="str">
        <f t="shared" si="58"/>
        <v xml:space="preserve">111 </v>
      </c>
      <c r="AH565" s="85" t="str">
        <f t="shared" si="59"/>
        <v xml:space="preserve">AT06  363 3 60 00 0 111 </v>
      </c>
    </row>
    <row r="566" spans="1:34" ht="15" customHeight="1" x14ac:dyDescent="0.25">
      <c r="A566" s="86">
        <v>703146</v>
      </c>
      <c r="B566" s="86" t="s">
        <v>1362</v>
      </c>
      <c r="C566" s="86" t="s">
        <v>1920</v>
      </c>
      <c r="D566" s="86" t="s">
        <v>1920</v>
      </c>
      <c r="E566" s="86">
        <v>70370</v>
      </c>
      <c r="F566" s="86">
        <v>6143</v>
      </c>
      <c r="G566" s="86" t="s">
        <v>3381</v>
      </c>
      <c r="H566" s="86" t="s">
        <v>3382</v>
      </c>
      <c r="I566" s="86" t="s">
        <v>2488</v>
      </c>
      <c r="J566" s="86" t="s">
        <v>6497</v>
      </c>
      <c r="K566" s="86" t="s">
        <v>3166</v>
      </c>
      <c r="L566" s="86" t="s">
        <v>3</v>
      </c>
      <c r="M566" s="86" t="s">
        <v>3387</v>
      </c>
      <c r="N566" s="86"/>
      <c r="O566" s="86" t="s">
        <v>5908</v>
      </c>
      <c r="P566" s="87">
        <v>44562</v>
      </c>
      <c r="Q566" s="87">
        <v>401768</v>
      </c>
      <c r="R566" s="86" t="s">
        <v>2416</v>
      </c>
      <c r="S566" s="86" t="s">
        <v>5909</v>
      </c>
      <c r="T566" s="86">
        <v>970962</v>
      </c>
      <c r="U566" s="86">
        <v>6143</v>
      </c>
      <c r="V566" s="86" t="s">
        <v>5907</v>
      </c>
      <c r="W566" s="86" t="s">
        <v>3386</v>
      </c>
      <c r="X566" s="86" t="s">
        <v>3136</v>
      </c>
      <c r="Y566" s="86" t="s">
        <v>5910</v>
      </c>
      <c r="Z566" s="86" t="s">
        <v>6356</v>
      </c>
      <c r="AB566" s="85" t="s">
        <v>5908</v>
      </c>
      <c r="AC566" s="85" t="str">
        <f t="shared" si="54"/>
        <v>AT79</v>
      </c>
      <c r="AD566" s="85" t="str">
        <f t="shared" si="55"/>
        <v xml:space="preserve"> 362</v>
      </c>
      <c r="AE566" s="85" t="str">
        <f t="shared" si="56"/>
        <v>7 30</v>
      </c>
      <c r="AF566" s="85" t="str">
        <f t="shared" si="57"/>
        <v>00 0</v>
      </c>
      <c r="AG566" s="85" t="str">
        <f t="shared" si="58"/>
        <v xml:space="preserve">016 </v>
      </c>
      <c r="AH566" s="85" t="str">
        <f t="shared" si="59"/>
        <v xml:space="preserve">AT79  362 7 30 00 0 016 </v>
      </c>
    </row>
    <row r="567" spans="1:34" ht="15" customHeight="1" x14ac:dyDescent="0.25">
      <c r="A567" s="86">
        <v>703156</v>
      </c>
      <c r="B567" s="86" t="s">
        <v>140</v>
      </c>
      <c r="C567" s="86" t="s">
        <v>1920</v>
      </c>
      <c r="D567" s="86" t="s">
        <v>1920</v>
      </c>
      <c r="E567" s="86">
        <v>70328</v>
      </c>
      <c r="F567" s="86">
        <v>6142</v>
      </c>
      <c r="G567" s="86" t="s">
        <v>1055</v>
      </c>
      <c r="H567" s="86" t="s">
        <v>2849</v>
      </c>
      <c r="I567" s="86" t="s">
        <v>2727</v>
      </c>
      <c r="J567" s="86" t="s">
        <v>6840</v>
      </c>
      <c r="K567" s="86" t="s">
        <v>3166</v>
      </c>
      <c r="L567" s="86" t="s">
        <v>3</v>
      </c>
      <c r="M567" s="86" t="s">
        <v>3332</v>
      </c>
      <c r="N567" s="86" t="s">
        <v>3333</v>
      </c>
      <c r="O567" s="86" t="s">
        <v>2095</v>
      </c>
      <c r="P567" s="87">
        <v>36770</v>
      </c>
      <c r="Q567" s="87">
        <v>401768</v>
      </c>
      <c r="R567" s="86" t="s">
        <v>2416</v>
      </c>
      <c r="S567" s="86" t="s">
        <v>141</v>
      </c>
      <c r="T567" s="86">
        <v>970328</v>
      </c>
      <c r="U567" s="86">
        <v>6142</v>
      </c>
      <c r="V567" s="86" t="s">
        <v>1055</v>
      </c>
      <c r="W567" s="86" t="s">
        <v>2849</v>
      </c>
      <c r="X567" s="86" t="s">
        <v>2588</v>
      </c>
      <c r="Y567" s="86" t="s">
        <v>1566</v>
      </c>
      <c r="Z567" s="86" t="s">
        <v>6707</v>
      </c>
      <c r="AB567" s="85" t="s">
        <v>2095</v>
      </c>
      <c r="AC567" s="85" t="str">
        <f t="shared" si="54"/>
        <v>AT70</v>
      </c>
      <c r="AD567" s="85" t="str">
        <f t="shared" si="55"/>
        <v xml:space="preserve"> 362</v>
      </c>
      <c r="AE567" s="85" t="str">
        <f t="shared" si="56"/>
        <v>8 50</v>
      </c>
      <c r="AF567" s="85" t="str">
        <f t="shared" si="57"/>
        <v>00 0</v>
      </c>
      <c r="AG567" s="85" t="str">
        <f t="shared" si="58"/>
        <v xml:space="preserve">102 </v>
      </c>
      <c r="AH567" s="85" t="str">
        <f t="shared" si="59"/>
        <v xml:space="preserve">AT70  362 8 50 00 0 102 </v>
      </c>
    </row>
    <row r="568" spans="1:34" ht="15" customHeight="1" x14ac:dyDescent="0.25">
      <c r="A568" s="86">
        <v>703166</v>
      </c>
      <c r="B568" s="86" t="s">
        <v>1418</v>
      </c>
      <c r="C568" s="86" t="s">
        <v>1920</v>
      </c>
      <c r="D568" s="86" t="s">
        <v>1920</v>
      </c>
      <c r="E568" s="86">
        <v>70329</v>
      </c>
      <c r="F568" s="86">
        <v>6068</v>
      </c>
      <c r="G568" s="86" t="s">
        <v>1051</v>
      </c>
      <c r="H568" s="86" t="s">
        <v>3373</v>
      </c>
      <c r="I568" s="86" t="s">
        <v>2576</v>
      </c>
      <c r="J568" s="86" t="s">
        <v>6841</v>
      </c>
      <c r="K568" s="86" t="s">
        <v>3166</v>
      </c>
      <c r="L568" s="86" t="s">
        <v>3</v>
      </c>
      <c r="M568" s="86" t="s">
        <v>3374</v>
      </c>
      <c r="N568" s="86" t="s">
        <v>6021</v>
      </c>
      <c r="O568" s="86" t="s">
        <v>2084</v>
      </c>
      <c r="P568" s="87">
        <v>36770</v>
      </c>
      <c r="Q568" s="87">
        <v>401768</v>
      </c>
      <c r="R568" s="86" t="s">
        <v>2416</v>
      </c>
      <c r="S568" s="86" t="s">
        <v>156</v>
      </c>
      <c r="T568" s="86">
        <v>970329</v>
      </c>
      <c r="U568" s="86">
        <v>6068</v>
      </c>
      <c r="V568" s="86" t="s">
        <v>1051</v>
      </c>
      <c r="W568" s="86" t="s">
        <v>3183</v>
      </c>
      <c r="X568" s="86" t="s">
        <v>2576</v>
      </c>
      <c r="Y568" s="86" t="s">
        <v>157</v>
      </c>
      <c r="Z568" s="86" t="s">
        <v>6301</v>
      </c>
      <c r="AB568" s="85" t="s">
        <v>2084</v>
      </c>
      <c r="AC568" s="85" t="str">
        <f t="shared" si="54"/>
        <v>AT59</v>
      </c>
      <c r="AD568" s="85" t="str">
        <f t="shared" si="55"/>
        <v xml:space="preserve"> 363</v>
      </c>
      <c r="AE568" s="85" t="str">
        <f t="shared" si="56"/>
        <v>6 20</v>
      </c>
      <c r="AF568" s="85" t="str">
        <f t="shared" si="57"/>
        <v>00 0</v>
      </c>
      <c r="AG568" s="85" t="str">
        <f t="shared" si="58"/>
        <v xml:space="preserve">500 </v>
      </c>
      <c r="AH568" s="85" t="str">
        <f t="shared" si="59"/>
        <v xml:space="preserve">AT59  363 6 20 00 0 500 </v>
      </c>
    </row>
    <row r="569" spans="1:34" ht="15" customHeight="1" x14ac:dyDescent="0.25">
      <c r="A569" s="86">
        <v>703186</v>
      </c>
      <c r="B569" s="86" t="s">
        <v>903</v>
      </c>
      <c r="C569" s="86" t="s">
        <v>1920</v>
      </c>
      <c r="D569" s="86" t="s">
        <v>1920</v>
      </c>
      <c r="E569" s="86">
        <v>70340</v>
      </c>
      <c r="F569" s="86">
        <v>6405</v>
      </c>
      <c r="G569" s="86" t="s">
        <v>1041</v>
      </c>
      <c r="H569" s="86" t="s">
        <v>3218</v>
      </c>
      <c r="I569" s="86" t="s">
        <v>4350</v>
      </c>
      <c r="J569" s="86" t="s">
        <v>6354</v>
      </c>
      <c r="K569" s="86" t="s">
        <v>3166</v>
      </c>
      <c r="L569" s="86" t="s">
        <v>3</v>
      </c>
      <c r="M569" s="86" t="s">
        <v>5320</v>
      </c>
      <c r="N569" s="86" t="s">
        <v>5321</v>
      </c>
      <c r="O569" s="86" t="s">
        <v>2098</v>
      </c>
      <c r="P569" s="87">
        <v>36770</v>
      </c>
      <c r="Q569" s="87">
        <v>401768</v>
      </c>
      <c r="R569" s="86" t="s">
        <v>2416</v>
      </c>
      <c r="S569" s="86" t="s">
        <v>904</v>
      </c>
      <c r="T569" s="86">
        <v>970340</v>
      </c>
      <c r="U569" s="86">
        <v>6405</v>
      </c>
      <c r="V569" s="86" t="s">
        <v>1041</v>
      </c>
      <c r="W569" s="86" t="s">
        <v>5323</v>
      </c>
      <c r="X569" s="86" t="s">
        <v>2480</v>
      </c>
      <c r="Y569" s="86" t="s">
        <v>905</v>
      </c>
      <c r="Z569" s="86" t="s">
        <v>6355</v>
      </c>
      <c r="AB569" s="85" t="s">
        <v>2098</v>
      </c>
      <c r="AC569" s="85" t="str">
        <f t="shared" si="54"/>
        <v>AT08</v>
      </c>
      <c r="AD569" s="85" t="str">
        <f t="shared" si="55"/>
        <v xml:space="preserve"> 363</v>
      </c>
      <c r="AE569" s="85" t="str">
        <f t="shared" si="56"/>
        <v>3 60</v>
      </c>
      <c r="AF569" s="85" t="str">
        <f t="shared" si="57"/>
        <v>00 0</v>
      </c>
      <c r="AG569" s="85" t="str">
        <f t="shared" si="58"/>
        <v xml:space="preserve">034 </v>
      </c>
      <c r="AH569" s="85" t="str">
        <f t="shared" si="59"/>
        <v xml:space="preserve">AT08  363 3 60 00 0 034 </v>
      </c>
    </row>
    <row r="570" spans="1:34" ht="15" customHeight="1" x14ac:dyDescent="0.25">
      <c r="A570" s="86">
        <v>703196</v>
      </c>
      <c r="B570" s="86" t="s">
        <v>964</v>
      </c>
      <c r="C570" s="86" t="s">
        <v>1920</v>
      </c>
      <c r="D570" s="86" t="s">
        <v>1920</v>
      </c>
      <c r="E570" s="86">
        <v>70346</v>
      </c>
      <c r="F570" s="86">
        <v>6063</v>
      </c>
      <c r="G570" s="86" t="s">
        <v>1056</v>
      </c>
      <c r="H570" s="86" t="s">
        <v>3451</v>
      </c>
      <c r="I570" s="86" t="s">
        <v>2933</v>
      </c>
      <c r="J570" s="86" t="s">
        <v>6315</v>
      </c>
      <c r="K570" s="86" t="s">
        <v>3166</v>
      </c>
      <c r="L570" s="86" t="s">
        <v>3</v>
      </c>
      <c r="M570" s="86" t="s">
        <v>3452</v>
      </c>
      <c r="N570" s="86" t="s">
        <v>3453</v>
      </c>
      <c r="O570" s="86" t="s">
        <v>2099</v>
      </c>
      <c r="P570" s="87">
        <v>36770</v>
      </c>
      <c r="Q570" s="87">
        <v>401768</v>
      </c>
      <c r="R570" s="86" t="s">
        <v>2416</v>
      </c>
      <c r="S570" s="86" t="s">
        <v>186</v>
      </c>
      <c r="T570" s="86">
        <v>970346</v>
      </c>
      <c r="U570" s="86">
        <v>6063</v>
      </c>
      <c r="V570" s="86" t="s">
        <v>1056</v>
      </c>
      <c r="W570" s="86" t="s">
        <v>3455</v>
      </c>
      <c r="X570" s="86" t="s">
        <v>2480</v>
      </c>
      <c r="Y570" s="86" t="s">
        <v>187</v>
      </c>
      <c r="Z570" s="86" t="s">
        <v>6316</v>
      </c>
      <c r="AB570" s="85" t="s">
        <v>2099</v>
      </c>
      <c r="AC570" s="85" t="str">
        <f t="shared" si="54"/>
        <v>AT83</v>
      </c>
      <c r="AD570" s="85" t="str">
        <f t="shared" si="55"/>
        <v xml:space="preserve"> 363</v>
      </c>
      <c r="AE570" s="85" t="str">
        <f t="shared" si="56"/>
        <v>1 00</v>
      </c>
      <c r="AF570" s="85" t="str">
        <f t="shared" si="57"/>
        <v>00 0</v>
      </c>
      <c r="AG570" s="85" t="str">
        <f t="shared" si="58"/>
        <v xml:space="preserve">002 </v>
      </c>
      <c r="AH570" s="85" t="str">
        <f t="shared" si="59"/>
        <v xml:space="preserve">AT83  363 1 00 00 0 002 </v>
      </c>
    </row>
    <row r="571" spans="1:34" ht="15" customHeight="1" x14ac:dyDescent="0.25">
      <c r="A571" s="86">
        <v>703206</v>
      </c>
      <c r="B571" s="86" t="s">
        <v>196</v>
      </c>
      <c r="C571" s="86" t="s">
        <v>1920</v>
      </c>
      <c r="D571" s="86" t="s">
        <v>1920</v>
      </c>
      <c r="E571" s="86">
        <v>70346</v>
      </c>
      <c r="F571" s="86">
        <v>6063</v>
      </c>
      <c r="G571" s="86" t="s">
        <v>1056</v>
      </c>
      <c r="H571" s="86" t="s">
        <v>3477</v>
      </c>
      <c r="I571" s="86" t="s">
        <v>2668</v>
      </c>
      <c r="J571" s="86" t="s">
        <v>6620</v>
      </c>
      <c r="K571" s="86" t="s">
        <v>3166</v>
      </c>
      <c r="L571" s="86" t="s">
        <v>3</v>
      </c>
      <c r="M571" s="86" t="s">
        <v>3478</v>
      </c>
      <c r="N571" s="86" t="s">
        <v>3479</v>
      </c>
      <c r="O571" s="86" t="s">
        <v>2099</v>
      </c>
      <c r="P571" s="87">
        <v>36770</v>
      </c>
      <c r="Q571" s="87">
        <v>401768</v>
      </c>
      <c r="R571" s="86" t="s">
        <v>2416</v>
      </c>
      <c r="S571" s="86" t="s">
        <v>186</v>
      </c>
      <c r="T571" s="86">
        <v>970346</v>
      </c>
      <c r="U571" s="86">
        <v>6063</v>
      </c>
      <c r="V571" s="86" t="s">
        <v>1056</v>
      </c>
      <c r="W571" s="86" t="s">
        <v>3455</v>
      </c>
      <c r="X571" s="86" t="s">
        <v>2480</v>
      </c>
      <c r="Y571" s="86" t="s">
        <v>187</v>
      </c>
      <c r="Z571" s="86" t="s">
        <v>6316</v>
      </c>
      <c r="AB571" s="85" t="s">
        <v>2099</v>
      </c>
      <c r="AC571" s="85" t="str">
        <f t="shared" si="54"/>
        <v>AT83</v>
      </c>
      <c r="AD571" s="85" t="str">
        <f t="shared" si="55"/>
        <v xml:space="preserve"> 363</v>
      </c>
      <c r="AE571" s="85" t="str">
        <f t="shared" si="56"/>
        <v>1 00</v>
      </c>
      <c r="AF571" s="85" t="str">
        <f t="shared" si="57"/>
        <v>00 0</v>
      </c>
      <c r="AG571" s="85" t="str">
        <f t="shared" si="58"/>
        <v xml:space="preserve">002 </v>
      </c>
      <c r="AH571" s="85" t="str">
        <f t="shared" si="59"/>
        <v xml:space="preserve">AT83  363 1 00 00 0 002 </v>
      </c>
    </row>
    <row r="572" spans="1:34" ht="15" customHeight="1" x14ac:dyDescent="0.25">
      <c r="A572" s="86">
        <v>703236</v>
      </c>
      <c r="B572" s="86" t="s">
        <v>209</v>
      </c>
      <c r="C572" s="86" t="s">
        <v>1920</v>
      </c>
      <c r="D572" s="86" t="s">
        <v>1920</v>
      </c>
      <c r="E572" s="86">
        <v>70339</v>
      </c>
      <c r="F572" s="86">
        <v>6408</v>
      </c>
      <c r="G572" s="86" t="s">
        <v>1057</v>
      </c>
      <c r="H572" s="86" t="s">
        <v>3415</v>
      </c>
      <c r="I572" s="86" t="s">
        <v>3416</v>
      </c>
      <c r="J572" s="86" t="s">
        <v>6765</v>
      </c>
      <c r="K572" s="86" t="s">
        <v>3166</v>
      </c>
      <c r="L572" s="86" t="s">
        <v>3</v>
      </c>
      <c r="M572" s="86" t="s">
        <v>3417</v>
      </c>
      <c r="N572" s="86" t="s">
        <v>3418</v>
      </c>
      <c r="O572" s="86" t="s">
        <v>2101</v>
      </c>
      <c r="P572" s="87">
        <v>36770</v>
      </c>
      <c r="Q572" s="87">
        <v>401768</v>
      </c>
      <c r="R572" s="86" t="s">
        <v>2416</v>
      </c>
      <c r="S572" s="86" t="s">
        <v>210</v>
      </c>
      <c r="T572" s="86">
        <v>970339</v>
      </c>
      <c r="U572" s="86">
        <v>6408</v>
      </c>
      <c r="V572" s="86" t="s">
        <v>1057</v>
      </c>
      <c r="W572" s="86" t="s">
        <v>3415</v>
      </c>
      <c r="X572" s="86" t="s">
        <v>3416</v>
      </c>
      <c r="Y572" s="86" t="s">
        <v>211</v>
      </c>
      <c r="Z572" s="86" t="s">
        <v>6765</v>
      </c>
      <c r="AB572" s="85" t="s">
        <v>2101</v>
      </c>
      <c r="AC572" s="85" t="str">
        <f t="shared" si="54"/>
        <v>AT92</v>
      </c>
      <c r="AD572" s="85" t="str">
        <f t="shared" si="55"/>
        <v xml:space="preserve"> 363</v>
      </c>
      <c r="AE572" s="85" t="str">
        <f t="shared" si="56"/>
        <v>3 60</v>
      </c>
      <c r="AF572" s="85" t="str">
        <f t="shared" si="57"/>
        <v>00 0</v>
      </c>
      <c r="AG572" s="85" t="str">
        <f t="shared" si="58"/>
        <v xml:space="preserve">160 </v>
      </c>
      <c r="AH572" s="85" t="str">
        <f t="shared" si="59"/>
        <v xml:space="preserve">AT92  363 3 60 00 0 160 </v>
      </c>
    </row>
    <row r="573" spans="1:34" ht="15" customHeight="1" x14ac:dyDescent="0.25">
      <c r="A573" s="86">
        <v>703246</v>
      </c>
      <c r="B573" s="86" t="s">
        <v>228</v>
      </c>
      <c r="C573" s="86" t="s">
        <v>1920</v>
      </c>
      <c r="D573" s="86" t="s">
        <v>1920</v>
      </c>
      <c r="E573" s="86">
        <v>70350</v>
      </c>
      <c r="F573" s="86">
        <v>6141</v>
      </c>
      <c r="G573" s="86" t="s">
        <v>3498</v>
      </c>
      <c r="H573" s="86" t="s">
        <v>3499</v>
      </c>
      <c r="I573" s="86" t="s">
        <v>2470</v>
      </c>
      <c r="J573" s="86" t="s">
        <v>6502</v>
      </c>
      <c r="K573" s="86" t="s">
        <v>3166</v>
      </c>
      <c r="L573" s="86" t="s">
        <v>3</v>
      </c>
      <c r="M573" s="86" t="s">
        <v>3500</v>
      </c>
      <c r="N573" s="86" t="s">
        <v>3501</v>
      </c>
      <c r="O573" s="86" t="s">
        <v>2090</v>
      </c>
      <c r="P573" s="87">
        <v>36770</v>
      </c>
      <c r="Q573" s="87">
        <v>401768</v>
      </c>
      <c r="R573" s="86" t="s">
        <v>2416</v>
      </c>
      <c r="S573" s="86" t="s">
        <v>229</v>
      </c>
      <c r="T573" s="86">
        <v>970350</v>
      </c>
      <c r="U573" s="86">
        <v>6141</v>
      </c>
      <c r="V573" s="86" t="s">
        <v>1275</v>
      </c>
      <c r="W573" s="86" t="s">
        <v>3186</v>
      </c>
      <c r="X573" s="86" t="s">
        <v>2480</v>
      </c>
      <c r="Y573" s="86" t="s">
        <v>230</v>
      </c>
      <c r="Z573" s="86" t="s">
        <v>6503</v>
      </c>
      <c r="AB573" s="85" t="s">
        <v>2090</v>
      </c>
      <c r="AC573" s="85" t="str">
        <f t="shared" si="54"/>
        <v>AT36</v>
      </c>
      <c r="AD573" s="85" t="str">
        <f t="shared" si="55"/>
        <v xml:space="preserve"> 362</v>
      </c>
      <c r="AE573" s="85" t="str">
        <f t="shared" si="56"/>
        <v>8 50</v>
      </c>
      <c r="AF573" s="85" t="str">
        <f t="shared" si="57"/>
        <v>00 0</v>
      </c>
      <c r="AG573" s="85" t="str">
        <f t="shared" si="58"/>
        <v xml:space="preserve">112 </v>
      </c>
      <c r="AH573" s="85" t="str">
        <f t="shared" si="59"/>
        <v xml:space="preserve">AT36  362 8 50 00 0 112 </v>
      </c>
    </row>
    <row r="574" spans="1:34" ht="15" customHeight="1" x14ac:dyDescent="0.25">
      <c r="A574" s="86">
        <v>703256</v>
      </c>
      <c r="B574" s="86" t="s">
        <v>207</v>
      </c>
      <c r="C574" s="86" t="s">
        <v>1920</v>
      </c>
      <c r="D574" s="86" t="s">
        <v>1920</v>
      </c>
      <c r="E574" s="86">
        <v>70353</v>
      </c>
      <c r="F574" s="86">
        <v>6073</v>
      </c>
      <c r="G574" s="86" t="s">
        <v>1058</v>
      </c>
      <c r="H574" s="86" t="s">
        <v>3554</v>
      </c>
      <c r="I574" s="86" t="s">
        <v>3555</v>
      </c>
      <c r="J574" s="86" t="s">
        <v>6506</v>
      </c>
      <c r="K574" s="86" t="s">
        <v>3166</v>
      </c>
      <c r="L574" s="86" t="s">
        <v>3</v>
      </c>
      <c r="M574" s="86" t="s">
        <v>3556</v>
      </c>
      <c r="N574" s="86" t="s">
        <v>3557</v>
      </c>
      <c r="O574" s="86" t="s">
        <v>2102</v>
      </c>
      <c r="P574" s="87">
        <v>36770</v>
      </c>
      <c r="Q574" s="87">
        <v>401768</v>
      </c>
      <c r="R574" s="86" t="s">
        <v>2416</v>
      </c>
      <c r="S574" s="86" t="s">
        <v>205</v>
      </c>
      <c r="T574" s="86">
        <v>970353</v>
      </c>
      <c r="U574" s="86">
        <v>6073</v>
      </c>
      <c r="V574" s="86" t="s">
        <v>1058</v>
      </c>
      <c r="W574" s="86" t="s">
        <v>3183</v>
      </c>
      <c r="X574" s="86" t="s">
        <v>2588</v>
      </c>
      <c r="Y574" s="86" t="s">
        <v>5950</v>
      </c>
      <c r="Z574" s="86" t="s">
        <v>6507</v>
      </c>
      <c r="AB574" s="85" t="s">
        <v>2102</v>
      </c>
      <c r="AC574" s="85" t="str">
        <f t="shared" si="54"/>
        <v>AT66</v>
      </c>
      <c r="AD574" s="85" t="str">
        <f t="shared" si="55"/>
        <v xml:space="preserve"> 363</v>
      </c>
      <c r="AE574" s="85" t="str">
        <f t="shared" si="56"/>
        <v>6 20</v>
      </c>
      <c r="AF574" s="85" t="str">
        <f t="shared" si="57"/>
        <v>00 0</v>
      </c>
      <c r="AG574" s="85" t="str">
        <f t="shared" si="58"/>
        <v xml:space="preserve">802 </v>
      </c>
      <c r="AH574" s="85" t="str">
        <f t="shared" si="59"/>
        <v xml:space="preserve">AT66  363 6 20 00 0 802 </v>
      </c>
    </row>
    <row r="575" spans="1:34" ht="15" customHeight="1" x14ac:dyDescent="0.25">
      <c r="A575" s="86">
        <v>703266</v>
      </c>
      <c r="B575" s="86" t="s">
        <v>796</v>
      </c>
      <c r="C575" s="86" t="s">
        <v>1920</v>
      </c>
      <c r="D575" s="86" t="s">
        <v>1920</v>
      </c>
      <c r="E575" s="86">
        <v>70354</v>
      </c>
      <c r="F575" s="86">
        <v>6060</v>
      </c>
      <c r="G575" s="86" t="s">
        <v>3509</v>
      </c>
      <c r="H575" s="86" t="s">
        <v>3532</v>
      </c>
      <c r="I575" s="86" t="s">
        <v>2588</v>
      </c>
      <c r="J575" s="86" t="s">
        <v>6842</v>
      </c>
      <c r="K575" s="86" t="s">
        <v>3166</v>
      </c>
      <c r="L575" s="86" t="s">
        <v>3</v>
      </c>
      <c r="M575" s="86" t="s">
        <v>3533</v>
      </c>
      <c r="N575" s="86" t="s">
        <v>3534</v>
      </c>
      <c r="O575" s="86" t="s">
        <v>2104</v>
      </c>
      <c r="P575" s="87">
        <v>36770</v>
      </c>
      <c r="Q575" s="87">
        <v>401768</v>
      </c>
      <c r="R575" s="86" t="s">
        <v>2416</v>
      </c>
      <c r="S575" s="86" t="s">
        <v>200</v>
      </c>
      <c r="T575" s="86">
        <v>970354</v>
      </c>
      <c r="U575" s="86">
        <v>6060</v>
      </c>
      <c r="V575" s="86" t="s">
        <v>3513</v>
      </c>
      <c r="W575" s="86" t="s">
        <v>3514</v>
      </c>
      <c r="X575" s="86" t="s">
        <v>2480</v>
      </c>
      <c r="Y575" s="86" t="s">
        <v>201</v>
      </c>
      <c r="Z575" s="86" t="s">
        <v>6555</v>
      </c>
      <c r="AB575" s="85" t="s">
        <v>2104</v>
      </c>
      <c r="AC575" s="85" t="str">
        <f t="shared" si="54"/>
        <v>AT41</v>
      </c>
      <c r="AD575" s="85" t="str">
        <f t="shared" si="55"/>
        <v xml:space="preserve"> 205</v>
      </c>
      <c r="AE575" s="85" t="str">
        <f t="shared" si="56"/>
        <v>0 30</v>
      </c>
      <c r="AF575" s="85" t="str">
        <f t="shared" si="57"/>
        <v>18 0</v>
      </c>
      <c r="AG575" s="85" t="str">
        <f t="shared" si="58"/>
        <v xml:space="preserve">000 </v>
      </c>
      <c r="AH575" s="85" t="str">
        <f t="shared" si="59"/>
        <v xml:space="preserve">AT41  205 0 30 18 0 000 </v>
      </c>
    </row>
    <row r="576" spans="1:34" ht="15" customHeight="1" x14ac:dyDescent="0.25">
      <c r="A576" s="86">
        <v>703276</v>
      </c>
      <c r="B576" s="86" t="s">
        <v>277</v>
      </c>
      <c r="C576" s="86" t="s">
        <v>1920</v>
      </c>
      <c r="D576" s="86" t="s">
        <v>1920</v>
      </c>
      <c r="E576" s="86">
        <v>70368</v>
      </c>
      <c r="F576" s="86">
        <v>6413</v>
      </c>
      <c r="G576" s="86" t="s">
        <v>1059</v>
      </c>
      <c r="H576" s="86" t="s">
        <v>5686</v>
      </c>
      <c r="I576" s="86" t="s">
        <v>5236</v>
      </c>
      <c r="J576" s="86" t="s">
        <v>6843</v>
      </c>
      <c r="K576" s="86" t="s">
        <v>3166</v>
      </c>
      <c r="L576" s="86" t="s">
        <v>3</v>
      </c>
      <c r="M576" s="86" t="s">
        <v>5687</v>
      </c>
      <c r="N576" s="86" t="s">
        <v>5688</v>
      </c>
      <c r="O576" s="86" t="s">
        <v>2105</v>
      </c>
      <c r="P576" s="87">
        <v>36770</v>
      </c>
      <c r="Q576" s="87">
        <v>401768</v>
      </c>
      <c r="R576" s="86" t="s">
        <v>2416</v>
      </c>
      <c r="S576" s="86" t="s">
        <v>278</v>
      </c>
      <c r="T576" s="86">
        <v>970368</v>
      </c>
      <c r="U576" s="86">
        <v>6413</v>
      </c>
      <c r="V576" s="86" t="s">
        <v>1059</v>
      </c>
      <c r="W576" s="86" t="s">
        <v>2849</v>
      </c>
      <c r="X576" s="86" t="s">
        <v>2499</v>
      </c>
      <c r="Y576" s="86" t="s">
        <v>279</v>
      </c>
      <c r="Z576" s="86" t="s">
        <v>6844</v>
      </c>
      <c r="AB576" s="85" t="s">
        <v>2105</v>
      </c>
      <c r="AC576" s="85" t="str">
        <f t="shared" si="54"/>
        <v>AT38</v>
      </c>
      <c r="AD576" s="85" t="str">
        <f t="shared" si="55"/>
        <v xml:space="preserve"> 363</v>
      </c>
      <c r="AE576" s="85" t="str">
        <f t="shared" si="56"/>
        <v>3 60</v>
      </c>
      <c r="AF576" s="85" t="str">
        <f t="shared" si="57"/>
        <v>00 0</v>
      </c>
      <c r="AG576" s="85" t="str">
        <f t="shared" si="58"/>
        <v xml:space="preserve">252 </v>
      </c>
      <c r="AH576" s="85" t="str">
        <f t="shared" si="59"/>
        <v xml:space="preserve">AT38  363 3 60 00 0 252 </v>
      </c>
    </row>
    <row r="577" spans="1:34" ht="15" customHeight="1" x14ac:dyDescent="0.25">
      <c r="A577" s="86">
        <v>703286</v>
      </c>
      <c r="B577" s="86" t="s">
        <v>118</v>
      </c>
      <c r="C577" s="86" t="s">
        <v>1920</v>
      </c>
      <c r="D577" s="86" t="s">
        <v>1920</v>
      </c>
      <c r="E577" s="86">
        <v>70306</v>
      </c>
      <c r="F577" s="86">
        <v>6092</v>
      </c>
      <c r="G577" s="86" t="s">
        <v>1060</v>
      </c>
      <c r="H577" s="86" t="s">
        <v>5988</v>
      </c>
      <c r="I577" s="86" t="s">
        <v>2499</v>
      </c>
      <c r="J577" s="86" t="s">
        <v>6845</v>
      </c>
      <c r="K577" s="86" t="s">
        <v>3166</v>
      </c>
      <c r="L577" s="86" t="s">
        <v>3</v>
      </c>
      <c r="M577" s="86" t="s">
        <v>3258</v>
      </c>
      <c r="N577" s="86" t="s">
        <v>6022</v>
      </c>
      <c r="O577" s="86" t="s">
        <v>5989</v>
      </c>
      <c r="P577" s="87">
        <v>36770</v>
      </c>
      <c r="Q577" s="87">
        <v>401768</v>
      </c>
      <c r="R577" s="86" t="s">
        <v>2416</v>
      </c>
      <c r="S577" s="86" t="s">
        <v>119</v>
      </c>
      <c r="T577" s="86">
        <v>970306</v>
      </c>
      <c r="U577" s="86">
        <v>6092</v>
      </c>
      <c r="V577" s="86" t="s">
        <v>1060</v>
      </c>
      <c r="W577" s="86" t="s">
        <v>3218</v>
      </c>
      <c r="X577" s="86" t="s">
        <v>2480</v>
      </c>
      <c r="Y577" s="86" t="s">
        <v>120</v>
      </c>
      <c r="Z577" s="86" t="s">
        <v>6711</v>
      </c>
      <c r="AB577" s="85" t="s">
        <v>5989</v>
      </c>
      <c r="AC577" s="85" t="str">
        <f t="shared" si="54"/>
        <v>AT59</v>
      </c>
      <c r="AD577" s="85" t="str">
        <f t="shared" si="55"/>
        <v xml:space="preserve"> 363</v>
      </c>
      <c r="AE577" s="85" t="str">
        <f t="shared" si="56"/>
        <v>3 60</v>
      </c>
      <c r="AF577" s="85" t="str">
        <f t="shared" si="57"/>
        <v>00 0</v>
      </c>
      <c r="AG577" s="85" t="str">
        <f t="shared" si="58"/>
        <v xml:space="preserve">282 </v>
      </c>
      <c r="AH577" s="85" t="str">
        <f t="shared" si="59"/>
        <v xml:space="preserve">AT59  363 3 60 00 0 282 </v>
      </c>
    </row>
    <row r="578" spans="1:34" ht="15" customHeight="1" x14ac:dyDescent="0.25">
      <c r="A578" s="86">
        <v>703296</v>
      </c>
      <c r="B578" s="86" t="s">
        <v>754</v>
      </c>
      <c r="C578" s="86" t="s">
        <v>1920</v>
      </c>
      <c r="D578" s="86" t="s">
        <v>1920</v>
      </c>
      <c r="E578" s="86">
        <v>70360</v>
      </c>
      <c r="F578" s="86">
        <v>6075</v>
      </c>
      <c r="G578" s="86" t="s">
        <v>1061</v>
      </c>
      <c r="H578" s="86" t="s">
        <v>3641</v>
      </c>
      <c r="I578" s="86" t="s">
        <v>2480</v>
      </c>
      <c r="J578" s="86" t="s">
        <v>6846</v>
      </c>
      <c r="K578" s="86" t="s">
        <v>3166</v>
      </c>
      <c r="L578" s="86" t="s">
        <v>3</v>
      </c>
      <c r="M578" s="86" t="s">
        <v>3642</v>
      </c>
      <c r="N578" s="86" t="s">
        <v>3643</v>
      </c>
      <c r="O578" s="86" t="s">
        <v>2107</v>
      </c>
      <c r="P578" s="87">
        <v>36770</v>
      </c>
      <c r="Q578" s="87">
        <v>401768</v>
      </c>
      <c r="R578" s="86" t="s">
        <v>2416</v>
      </c>
      <c r="S578" s="86" t="s">
        <v>255</v>
      </c>
      <c r="T578" s="86">
        <v>970360</v>
      </c>
      <c r="U578" s="86">
        <v>6075</v>
      </c>
      <c r="V578" s="86" t="s">
        <v>1061</v>
      </c>
      <c r="W578" s="86" t="s">
        <v>6007</v>
      </c>
      <c r="X578" s="86" t="s">
        <v>2474</v>
      </c>
      <c r="Y578" s="86" t="s">
        <v>256</v>
      </c>
      <c r="Z578" s="86" t="s">
        <v>6787</v>
      </c>
      <c r="AB578" s="85" t="s">
        <v>2107</v>
      </c>
      <c r="AC578" s="85" t="str">
        <f t="shared" si="54"/>
        <v>AT95</v>
      </c>
      <c r="AD578" s="85" t="str">
        <f t="shared" si="55"/>
        <v xml:space="preserve"> 363</v>
      </c>
      <c r="AE578" s="85" t="str">
        <f t="shared" si="56"/>
        <v>6 20</v>
      </c>
      <c r="AF578" s="85" t="str">
        <f t="shared" si="57"/>
        <v>00 0</v>
      </c>
      <c r="AG578" s="85" t="str">
        <f t="shared" si="58"/>
        <v xml:space="preserve">402 </v>
      </c>
      <c r="AH578" s="85" t="str">
        <f t="shared" si="59"/>
        <v xml:space="preserve">AT95  363 6 20 00 0 402 </v>
      </c>
    </row>
    <row r="579" spans="1:34" ht="15" customHeight="1" x14ac:dyDescent="0.25">
      <c r="A579" s="86">
        <v>703306</v>
      </c>
      <c r="B579" s="86" t="s">
        <v>944</v>
      </c>
      <c r="C579" s="86" t="s">
        <v>1920</v>
      </c>
      <c r="D579" s="86" t="s">
        <v>1920</v>
      </c>
      <c r="E579" s="86">
        <v>70303</v>
      </c>
      <c r="F579" s="86">
        <v>6070</v>
      </c>
      <c r="G579" s="86" t="s">
        <v>1045</v>
      </c>
      <c r="H579" s="86" t="s">
        <v>3186</v>
      </c>
      <c r="I579" s="86" t="s">
        <v>2665</v>
      </c>
      <c r="J579" s="86" t="s">
        <v>6508</v>
      </c>
      <c r="K579" s="86" t="s">
        <v>3166</v>
      </c>
      <c r="L579" s="86" t="s">
        <v>3</v>
      </c>
      <c r="M579" s="86" t="s">
        <v>3190</v>
      </c>
      <c r="N579" s="86" t="s">
        <v>6023</v>
      </c>
      <c r="O579" s="86" t="s">
        <v>2108</v>
      </c>
      <c r="P579" s="87">
        <v>36770</v>
      </c>
      <c r="Q579" s="87">
        <v>401768</v>
      </c>
      <c r="R579" s="86" t="s">
        <v>2416</v>
      </c>
      <c r="S579" s="86" t="s">
        <v>942</v>
      </c>
      <c r="T579" s="86">
        <v>970303</v>
      </c>
      <c r="U579" s="86">
        <v>6070</v>
      </c>
      <c r="V579" s="86" t="s">
        <v>1045</v>
      </c>
      <c r="W579" s="86" t="s">
        <v>3186</v>
      </c>
      <c r="X579" s="86" t="s">
        <v>3062</v>
      </c>
      <c r="Y579" s="86" t="s">
        <v>943</v>
      </c>
      <c r="Z579" s="86" t="s">
        <v>6368</v>
      </c>
      <c r="AB579" s="85" t="s">
        <v>2108</v>
      </c>
      <c r="AC579" s="85" t="str">
        <f t="shared" si="54"/>
        <v>AT77</v>
      </c>
      <c r="AD579" s="85" t="str">
        <f t="shared" si="55"/>
        <v xml:space="preserve"> 363</v>
      </c>
      <c r="AE579" s="85" t="str">
        <f t="shared" si="56"/>
        <v>6 20</v>
      </c>
      <c r="AF579" s="85" t="str">
        <f t="shared" si="57"/>
        <v>00 0</v>
      </c>
      <c r="AG579" s="85" t="str">
        <f t="shared" si="58"/>
        <v xml:space="preserve">702 </v>
      </c>
      <c r="AH579" s="85" t="str">
        <f t="shared" si="59"/>
        <v xml:space="preserve">AT77  363 6 20 00 0 702 </v>
      </c>
    </row>
    <row r="580" spans="1:34" ht="15" customHeight="1" x14ac:dyDescent="0.25">
      <c r="A580" s="86">
        <v>703316</v>
      </c>
      <c r="B580" s="86" t="s">
        <v>1667</v>
      </c>
      <c r="C580" s="86" t="s">
        <v>1920</v>
      </c>
      <c r="D580" s="86" t="s">
        <v>1920</v>
      </c>
      <c r="E580" s="86">
        <v>70329</v>
      </c>
      <c r="F580" s="86">
        <v>6068</v>
      </c>
      <c r="G580" s="86" t="s">
        <v>1051</v>
      </c>
      <c r="H580" s="86" t="s">
        <v>3357</v>
      </c>
      <c r="I580" s="86" t="s">
        <v>2560</v>
      </c>
      <c r="J580" s="86" t="s">
        <v>6847</v>
      </c>
      <c r="K580" s="86" t="s">
        <v>3166</v>
      </c>
      <c r="L580" s="86" t="s">
        <v>3</v>
      </c>
      <c r="M580" s="86" t="s">
        <v>3358</v>
      </c>
      <c r="N580" s="86" t="s">
        <v>3359</v>
      </c>
      <c r="O580" s="86" t="s">
        <v>2084</v>
      </c>
      <c r="P580" s="87">
        <v>36770</v>
      </c>
      <c r="Q580" s="87">
        <v>401768</v>
      </c>
      <c r="R580" s="86" t="s">
        <v>2416</v>
      </c>
      <c r="S580" s="86" t="s">
        <v>156</v>
      </c>
      <c r="T580" s="86">
        <v>970329</v>
      </c>
      <c r="U580" s="86">
        <v>6068</v>
      </c>
      <c r="V580" s="86" t="s">
        <v>1051</v>
      </c>
      <c r="W580" s="86" t="s">
        <v>3183</v>
      </c>
      <c r="X580" s="86" t="s">
        <v>2576</v>
      </c>
      <c r="Y580" s="86" t="s">
        <v>157</v>
      </c>
      <c r="Z580" s="86" t="s">
        <v>6301</v>
      </c>
      <c r="AB580" s="85" t="s">
        <v>2084</v>
      </c>
      <c r="AC580" s="85" t="str">
        <f t="shared" si="54"/>
        <v>AT59</v>
      </c>
      <c r="AD580" s="85" t="str">
        <f t="shared" si="55"/>
        <v xml:space="preserve"> 363</v>
      </c>
      <c r="AE580" s="85" t="str">
        <f t="shared" si="56"/>
        <v>6 20</v>
      </c>
      <c r="AF580" s="85" t="str">
        <f t="shared" si="57"/>
        <v>00 0</v>
      </c>
      <c r="AG580" s="85" t="str">
        <f t="shared" si="58"/>
        <v xml:space="preserve">500 </v>
      </c>
      <c r="AH580" s="85" t="str">
        <f t="shared" si="59"/>
        <v xml:space="preserve">AT59  363 6 20 00 0 500 </v>
      </c>
    </row>
    <row r="581" spans="1:34" ht="15" customHeight="1" x14ac:dyDescent="0.25">
      <c r="A581" s="86">
        <v>703326</v>
      </c>
      <c r="B581" s="86" t="s">
        <v>215</v>
      </c>
      <c r="C581" s="86" t="s">
        <v>1920</v>
      </c>
      <c r="D581" s="86" t="s">
        <v>1920</v>
      </c>
      <c r="E581" s="86">
        <v>70332</v>
      </c>
      <c r="F581" s="86">
        <v>6161</v>
      </c>
      <c r="G581" s="86" t="s">
        <v>1062</v>
      </c>
      <c r="H581" s="86" t="s">
        <v>3307</v>
      </c>
      <c r="I581" s="86" t="s">
        <v>2580</v>
      </c>
      <c r="J581" s="86" t="s">
        <v>6349</v>
      </c>
      <c r="K581" s="86" t="s">
        <v>3166</v>
      </c>
      <c r="L581" s="86" t="s">
        <v>3</v>
      </c>
      <c r="M581" s="86" t="s">
        <v>3345</v>
      </c>
      <c r="N581" s="86" t="s">
        <v>3346</v>
      </c>
      <c r="O581" s="86" t="s">
        <v>2064</v>
      </c>
      <c r="P581" s="87">
        <v>36770</v>
      </c>
      <c r="Q581" s="87">
        <v>401768</v>
      </c>
      <c r="R581" s="86" t="s">
        <v>2416</v>
      </c>
      <c r="S581" s="86" t="s">
        <v>216</v>
      </c>
      <c r="T581" s="86">
        <v>970332</v>
      </c>
      <c r="U581" s="86">
        <v>6161</v>
      </c>
      <c r="V581" s="86" t="s">
        <v>1062</v>
      </c>
      <c r="W581" s="86" t="s">
        <v>3173</v>
      </c>
      <c r="X581" s="86" t="s">
        <v>2576</v>
      </c>
      <c r="Y581" s="86" t="s">
        <v>217</v>
      </c>
      <c r="Z581" s="86" t="s">
        <v>6350</v>
      </c>
      <c r="AB581" s="85" t="s">
        <v>2064</v>
      </c>
      <c r="AC581" s="85" t="str">
        <f t="shared" si="54"/>
        <v>AT71</v>
      </c>
      <c r="AD581" s="85" t="str">
        <f t="shared" si="55"/>
        <v xml:space="preserve"> 362</v>
      </c>
      <c r="AE581" s="85" t="str">
        <f t="shared" si="56"/>
        <v>8 10</v>
      </c>
      <c r="AF581" s="85" t="str">
        <f t="shared" si="57"/>
        <v>00 0</v>
      </c>
      <c r="AG581" s="85" t="str">
        <f t="shared" si="58"/>
        <v xml:space="preserve">012 </v>
      </c>
      <c r="AH581" s="85" t="str">
        <f t="shared" si="59"/>
        <v xml:space="preserve">AT71  362 8 10 00 0 012 </v>
      </c>
    </row>
    <row r="582" spans="1:34" ht="15" customHeight="1" x14ac:dyDescent="0.25">
      <c r="A582" s="86">
        <v>703336</v>
      </c>
      <c r="B582" s="86" t="s">
        <v>5798</v>
      </c>
      <c r="C582" s="86" t="s">
        <v>1920</v>
      </c>
      <c r="D582" s="86" t="s">
        <v>1920</v>
      </c>
      <c r="E582" s="86">
        <v>70351</v>
      </c>
      <c r="F582" s="86">
        <v>6100</v>
      </c>
      <c r="G582" s="86" t="s">
        <v>3579</v>
      </c>
      <c r="H582" s="86" t="s">
        <v>3580</v>
      </c>
      <c r="I582" s="86" t="s">
        <v>3581</v>
      </c>
      <c r="J582" s="86" t="s">
        <v>6310</v>
      </c>
      <c r="K582" s="86" t="s">
        <v>3166</v>
      </c>
      <c r="L582" s="86" t="s">
        <v>3</v>
      </c>
      <c r="M582" s="86" t="s">
        <v>3582</v>
      </c>
      <c r="N582" s="86" t="s">
        <v>3583</v>
      </c>
      <c r="O582" s="86" t="s">
        <v>2085</v>
      </c>
      <c r="P582" s="87">
        <v>36770</v>
      </c>
      <c r="Q582" s="87">
        <v>401768</v>
      </c>
      <c r="R582" s="86" t="s">
        <v>2416</v>
      </c>
      <c r="S582" s="86" t="s">
        <v>1786</v>
      </c>
      <c r="T582" s="86">
        <v>970351</v>
      </c>
      <c r="U582" s="86">
        <v>6100</v>
      </c>
      <c r="V582" s="86" t="s">
        <v>3579</v>
      </c>
      <c r="W582" s="86" t="s">
        <v>3586</v>
      </c>
      <c r="X582" s="86" t="s">
        <v>2623</v>
      </c>
      <c r="Y582" s="86" t="s">
        <v>5891</v>
      </c>
      <c r="Z582" s="86" t="s">
        <v>6303</v>
      </c>
      <c r="AB582" s="85" t="s">
        <v>2085</v>
      </c>
      <c r="AC582" s="85" t="str">
        <f t="shared" si="54"/>
        <v>AT51</v>
      </c>
      <c r="AD582" s="85" t="str">
        <f t="shared" si="55"/>
        <v xml:space="preserve"> 363</v>
      </c>
      <c r="AE582" s="85" t="str">
        <f t="shared" si="56"/>
        <v>1 40</v>
      </c>
      <c r="AF582" s="85" t="str">
        <f t="shared" si="57"/>
        <v>00 0</v>
      </c>
      <c r="AG582" s="85" t="str">
        <f t="shared" si="58"/>
        <v xml:space="preserve">026 </v>
      </c>
      <c r="AH582" s="85" t="str">
        <f t="shared" si="59"/>
        <v xml:space="preserve">AT51  363 1 40 00 0 026 </v>
      </c>
    </row>
    <row r="583" spans="1:34" ht="15" customHeight="1" x14ac:dyDescent="0.25">
      <c r="A583" s="86">
        <v>703346</v>
      </c>
      <c r="B583" s="86" t="s">
        <v>242</v>
      </c>
      <c r="C583" s="86" t="s">
        <v>1920</v>
      </c>
      <c r="D583" s="86" t="s">
        <v>1920</v>
      </c>
      <c r="E583" s="86">
        <v>70354</v>
      </c>
      <c r="F583" s="86">
        <v>6060</v>
      </c>
      <c r="G583" s="86" t="s">
        <v>3509</v>
      </c>
      <c r="H583" s="86" t="s">
        <v>3535</v>
      </c>
      <c r="I583" s="86" t="s">
        <v>2435</v>
      </c>
      <c r="J583" s="86" t="s">
        <v>6848</v>
      </c>
      <c r="K583" s="86" t="s">
        <v>3166</v>
      </c>
      <c r="L583" s="86" t="s">
        <v>3</v>
      </c>
      <c r="M583" s="86" t="s">
        <v>3536</v>
      </c>
      <c r="N583" s="86" t="s">
        <v>3537</v>
      </c>
      <c r="O583" s="86" t="s">
        <v>2104</v>
      </c>
      <c r="P583" s="87">
        <v>36770</v>
      </c>
      <c r="Q583" s="87">
        <v>401768</v>
      </c>
      <c r="R583" s="86" t="s">
        <v>2416</v>
      </c>
      <c r="S583" s="86" t="s">
        <v>200</v>
      </c>
      <c r="T583" s="86">
        <v>970354</v>
      </c>
      <c r="U583" s="86">
        <v>6060</v>
      </c>
      <c r="V583" s="86" t="s">
        <v>3513</v>
      </c>
      <c r="W583" s="86" t="s">
        <v>3514</v>
      </c>
      <c r="X583" s="86" t="s">
        <v>2480</v>
      </c>
      <c r="Y583" s="86" t="s">
        <v>201</v>
      </c>
      <c r="Z583" s="86" t="s">
        <v>6555</v>
      </c>
      <c r="AB583" s="85" t="s">
        <v>2104</v>
      </c>
      <c r="AC583" s="85" t="str">
        <f t="shared" si="54"/>
        <v>AT41</v>
      </c>
      <c r="AD583" s="85" t="str">
        <f t="shared" si="55"/>
        <v xml:space="preserve"> 205</v>
      </c>
      <c r="AE583" s="85" t="str">
        <f t="shared" si="56"/>
        <v>0 30</v>
      </c>
      <c r="AF583" s="85" t="str">
        <f t="shared" si="57"/>
        <v>18 0</v>
      </c>
      <c r="AG583" s="85" t="str">
        <f t="shared" si="58"/>
        <v xml:space="preserve">000 </v>
      </c>
      <c r="AH583" s="85" t="str">
        <f t="shared" si="59"/>
        <v xml:space="preserve">AT41  205 0 30 18 0 000 </v>
      </c>
    </row>
    <row r="584" spans="1:34" ht="15" customHeight="1" x14ac:dyDescent="0.25">
      <c r="A584" s="86">
        <v>703356</v>
      </c>
      <c r="B584" s="86" t="s">
        <v>199</v>
      </c>
      <c r="C584" s="86" t="s">
        <v>1920</v>
      </c>
      <c r="D584" s="86" t="s">
        <v>1920</v>
      </c>
      <c r="E584" s="86">
        <v>70354</v>
      </c>
      <c r="F584" s="86">
        <v>6060</v>
      </c>
      <c r="G584" s="86" t="s">
        <v>3509</v>
      </c>
      <c r="H584" s="86" t="s">
        <v>2453</v>
      </c>
      <c r="I584" s="86" t="s">
        <v>2480</v>
      </c>
      <c r="J584" s="86" t="s">
        <v>6849</v>
      </c>
      <c r="K584" s="86" t="s">
        <v>3166</v>
      </c>
      <c r="L584" s="86" t="s">
        <v>3</v>
      </c>
      <c r="M584" s="86" t="s">
        <v>3510</v>
      </c>
      <c r="N584" s="86" t="s">
        <v>3511</v>
      </c>
      <c r="O584" s="86" t="s">
        <v>2104</v>
      </c>
      <c r="P584" s="87">
        <v>36770</v>
      </c>
      <c r="Q584" s="87">
        <v>401768</v>
      </c>
      <c r="R584" s="86" t="s">
        <v>2416</v>
      </c>
      <c r="S584" s="86" t="s">
        <v>200</v>
      </c>
      <c r="T584" s="86">
        <v>970354</v>
      </c>
      <c r="U584" s="86">
        <v>6060</v>
      </c>
      <c r="V584" s="86" t="s">
        <v>3513</v>
      </c>
      <c r="W584" s="86" t="s">
        <v>3514</v>
      </c>
      <c r="X584" s="86" t="s">
        <v>2480</v>
      </c>
      <c r="Y584" s="86" t="s">
        <v>201</v>
      </c>
      <c r="Z584" s="86" t="s">
        <v>6555</v>
      </c>
      <c r="AB584" s="85" t="s">
        <v>2104</v>
      </c>
      <c r="AC584" s="85" t="str">
        <f t="shared" si="54"/>
        <v>AT41</v>
      </c>
      <c r="AD584" s="85" t="str">
        <f t="shared" si="55"/>
        <v xml:space="preserve"> 205</v>
      </c>
      <c r="AE584" s="85" t="str">
        <f t="shared" si="56"/>
        <v>0 30</v>
      </c>
      <c r="AF584" s="85" t="str">
        <f t="shared" si="57"/>
        <v>18 0</v>
      </c>
      <c r="AG584" s="85" t="str">
        <f t="shared" si="58"/>
        <v xml:space="preserve">000 </v>
      </c>
      <c r="AH584" s="85" t="str">
        <f t="shared" si="59"/>
        <v xml:space="preserve">AT41  205 0 30 18 0 000 </v>
      </c>
    </row>
    <row r="585" spans="1:34" ht="15" customHeight="1" x14ac:dyDescent="0.25">
      <c r="A585" s="86">
        <v>703376</v>
      </c>
      <c r="B585" s="86" t="s">
        <v>1367</v>
      </c>
      <c r="C585" s="86" t="s">
        <v>1920</v>
      </c>
      <c r="D585" s="86" t="s">
        <v>1920</v>
      </c>
      <c r="E585" s="86">
        <v>70364</v>
      </c>
      <c r="F585" s="86">
        <v>6176</v>
      </c>
      <c r="G585" s="86" t="s">
        <v>1033</v>
      </c>
      <c r="H585" s="86" t="s">
        <v>3307</v>
      </c>
      <c r="I585" s="86" t="s">
        <v>2411</v>
      </c>
      <c r="J585" s="86" t="s">
        <v>6850</v>
      </c>
      <c r="K585" s="86" t="s">
        <v>3166</v>
      </c>
      <c r="L585" s="86" t="s">
        <v>3</v>
      </c>
      <c r="M585" s="86" t="s">
        <v>3667</v>
      </c>
      <c r="N585" s="86" t="s">
        <v>3668</v>
      </c>
      <c r="O585" s="86" t="s">
        <v>6024</v>
      </c>
      <c r="P585" s="87">
        <v>36770</v>
      </c>
      <c r="Q585" s="87">
        <v>401768</v>
      </c>
      <c r="R585" s="86" t="s">
        <v>2416</v>
      </c>
      <c r="S585" s="86" t="s">
        <v>280</v>
      </c>
      <c r="T585" s="86">
        <v>970364</v>
      </c>
      <c r="U585" s="86">
        <v>6176</v>
      </c>
      <c r="V585" s="86" t="s">
        <v>1033</v>
      </c>
      <c r="W585" s="86" t="s">
        <v>2849</v>
      </c>
      <c r="X585" s="86" t="s">
        <v>2778</v>
      </c>
      <c r="Y585" s="86" t="s">
        <v>281</v>
      </c>
      <c r="Z585" s="86" t="s">
        <v>6365</v>
      </c>
      <c r="AB585" s="85" t="s">
        <v>6024</v>
      </c>
      <c r="AC585" s="85" t="str">
        <f t="shared" si="54"/>
        <v>AT26</v>
      </c>
      <c r="AD585" s="85" t="str">
        <f t="shared" si="55"/>
        <v xml:space="preserve"> 363</v>
      </c>
      <c r="AE585" s="85" t="str">
        <f t="shared" si="56"/>
        <v>3 60</v>
      </c>
      <c r="AF585" s="85" t="str">
        <f t="shared" si="57"/>
        <v>00 0</v>
      </c>
      <c r="AG585" s="85" t="str">
        <f t="shared" si="58"/>
        <v xml:space="preserve">132 </v>
      </c>
      <c r="AH585" s="85" t="str">
        <f t="shared" si="59"/>
        <v xml:space="preserve">AT26  363 3 60 00 0 132 </v>
      </c>
    </row>
    <row r="586" spans="1:34" ht="15" customHeight="1" x14ac:dyDescent="0.25">
      <c r="A586" s="86">
        <v>703396</v>
      </c>
      <c r="B586" s="86" t="s">
        <v>1477</v>
      </c>
      <c r="C586" s="86" t="s">
        <v>1920</v>
      </c>
      <c r="D586" s="86" t="s">
        <v>1920</v>
      </c>
      <c r="E586" s="86">
        <v>70367</v>
      </c>
      <c r="F586" s="86">
        <v>6112</v>
      </c>
      <c r="G586" s="86" t="s">
        <v>1031</v>
      </c>
      <c r="H586" s="86" t="s">
        <v>3707</v>
      </c>
      <c r="I586" s="86" t="s">
        <v>2719</v>
      </c>
      <c r="J586" s="86" t="s">
        <v>6851</v>
      </c>
      <c r="K586" s="86" t="s">
        <v>3166</v>
      </c>
      <c r="L586" s="86" t="s">
        <v>3</v>
      </c>
      <c r="M586" s="86" t="s">
        <v>3708</v>
      </c>
      <c r="N586" s="86" t="s">
        <v>3709</v>
      </c>
      <c r="O586" s="86" t="s">
        <v>7257</v>
      </c>
      <c r="P586" s="87">
        <v>36770</v>
      </c>
      <c r="Q586" s="87">
        <v>401768</v>
      </c>
      <c r="R586" s="86" t="s">
        <v>2416</v>
      </c>
      <c r="S586" s="86" t="s">
        <v>288</v>
      </c>
      <c r="T586" s="86">
        <v>970367</v>
      </c>
      <c r="U586" s="86">
        <v>6112</v>
      </c>
      <c r="V586" s="86" t="s">
        <v>1031</v>
      </c>
      <c r="W586" s="86" t="s">
        <v>3173</v>
      </c>
      <c r="X586" s="86" t="s">
        <v>2470</v>
      </c>
      <c r="Y586" s="86" t="s">
        <v>5940</v>
      </c>
      <c r="Z586" s="86" t="s">
        <v>6471</v>
      </c>
      <c r="AB586" s="85" t="s">
        <v>7257</v>
      </c>
      <c r="AC586" s="85" t="str">
        <f t="shared" si="54"/>
        <v>AT83</v>
      </c>
      <c r="AD586" s="85" t="str">
        <f t="shared" si="55"/>
        <v xml:space="preserve"> 363</v>
      </c>
      <c r="AE586" s="85" t="str">
        <f t="shared" si="56"/>
        <v>2 20</v>
      </c>
      <c r="AF586" s="85" t="str">
        <f t="shared" si="57"/>
        <v>00 0</v>
      </c>
      <c r="AG586" s="85" t="str">
        <f t="shared" si="58"/>
        <v xml:space="preserve">722 </v>
      </c>
      <c r="AH586" s="85" t="str">
        <f t="shared" si="59"/>
        <v xml:space="preserve">AT83  363 2 20 00 0 722 </v>
      </c>
    </row>
    <row r="587" spans="1:34" ht="15" customHeight="1" x14ac:dyDescent="0.25">
      <c r="A587" s="86">
        <v>703406</v>
      </c>
      <c r="B587" s="86" t="s">
        <v>257</v>
      </c>
      <c r="C587" s="86" t="s">
        <v>1920</v>
      </c>
      <c r="D587" s="86" t="s">
        <v>1920</v>
      </c>
      <c r="E587" s="86">
        <v>70354</v>
      </c>
      <c r="F587" s="86">
        <v>6060</v>
      </c>
      <c r="G587" s="86" t="s">
        <v>3509</v>
      </c>
      <c r="H587" s="86" t="s">
        <v>3563</v>
      </c>
      <c r="I587" s="86" t="s">
        <v>3564</v>
      </c>
      <c r="J587" s="86" t="s">
        <v>6852</v>
      </c>
      <c r="K587" s="86" t="s">
        <v>3166</v>
      </c>
      <c r="L587" s="86" t="s">
        <v>3</v>
      </c>
      <c r="M587" s="86" t="s">
        <v>3565</v>
      </c>
      <c r="N587" s="86" t="s">
        <v>3566</v>
      </c>
      <c r="O587" s="86" t="s">
        <v>2104</v>
      </c>
      <c r="P587" s="87">
        <v>36770</v>
      </c>
      <c r="Q587" s="87">
        <v>401768</v>
      </c>
      <c r="R587" s="86" t="s">
        <v>2416</v>
      </c>
      <c r="S587" s="86" t="s">
        <v>200</v>
      </c>
      <c r="T587" s="86">
        <v>970354</v>
      </c>
      <c r="U587" s="86">
        <v>6060</v>
      </c>
      <c r="V587" s="86" t="s">
        <v>3513</v>
      </c>
      <c r="W587" s="86" t="s">
        <v>3514</v>
      </c>
      <c r="X587" s="86" t="s">
        <v>2480</v>
      </c>
      <c r="Y587" s="86" t="s">
        <v>201</v>
      </c>
      <c r="Z587" s="86" t="s">
        <v>6555</v>
      </c>
      <c r="AB587" s="85" t="s">
        <v>2104</v>
      </c>
      <c r="AC587" s="85" t="str">
        <f t="shared" si="54"/>
        <v>AT41</v>
      </c>
      <c r="AD587" s="85" t="str">
        <f t="shared" si="55"/>
        <v xml:space="preserve"> 205</v>
      </c>
      <c r="AE587" s="85" t="str">
        <f t="shared" si="56"/>
        <v>0 30</v>
      </c>
      <c r="AF587" s="85" t="str">
        <f t="shared" si="57"/>
        <v>18 0</v>
      </c>
      <c r="AG587" s="85" t="str">
        <f t="shared" si="58"/>
        <v xml:space="preserve">000 </v>
      </c>
      <c r="AH587" s="85" t="str">
        <f t="shared" si="59"/>
        <v xml:space="preserve">AT41  205 0 30 18 0 000 </v>
      </c>
    </row>
    <row r="588" spans="1:34" ht="15" customHeight="1" x14ac:dyDescent="0.25">
      <c r="A588" s="86">
        <v>703416</v>
      </c>
      <c r="B588" s="86" t="s">
        <v>243</v>
      </c>
      <c r="C588" s="86" t="s">
        <v>1920</v>
      </c>
      <c r="D588" s="86" t="s">
        <v>1920</v>
      </c>
      <c r="E588" s="86">
        <v>70357</v>
      </c>
      <c r="F588" s="86">
        <v>6410</v>
      </c>
      <c r="G588" s="86" t="s">
        <v>1032</v>
      </c>
      <c r="H588" s="86" t="s">
        <v>3618</v>
      </c>
      <c r="I588" s="86" t="s">
        <v>3619</v>
      </c>
      <c r="J588" s="86" t="s">
        <v>6853</v>
      </c>
      <c r="K588" s="86" t="s">
        <v>3166</v>
      </c>
      <c r="L588" s="86" t="s">
        <v>3</v>
      </c>
      <c r="M588" s="86" t="s">
        <v>3620</v>
      </c>
      <c r="N588" s="86" t="s">
        <v>3621</v>
      </c>
      <c r="O588" s="86" t="s">
        <v>2109</v>
      </c>
      <c r="P588" s="87">
        <v>36770</v>
      </c>
      <c r="Q588" s="87">
        <v>401768</v>
      </c>
      <c r="R588" s="86" t="s">
        <v>2416</v>
      </c>
      <c r="S588" s="86" t="s">
        <v>239</v>
      </c>
      <c r="T588" s="86">
        <v>970357</v>
      </c>
      <c r="U588" s="86">
        <v>6410</v>
      </c>
      <c r="V588" s="86" t="s">
        <v>1032</v>
      </c>
      <c r="W588" s="86" t="s">
        <v>3601</v>
      </c>
      <c r="X588" s="86" t="s">
        <v>2509</v>
      </c>
      <c r="Y588" s="86" t="s">
        <v>240</v>
      </c>
      <c r="Z588" s="86" t="s">
        <v>6695</v>
      </c>
      <c r="AB588" s="85" t="s">
        <v>2109</v>
      </c>
      <c r="AC588" s="85" t="str">
        <f t="shared" si="54"/>
        <v>AT62</v>
      </c>
      <c r="AD588" s="85" t="str">
        <f t="shared" si="55"/>
        <v xml:space="preserve"> 363</v>
      </c>
      <c r="AE588" s="85" t="str">
        <f t="shared" si="56"/>
        <v>3 60</v>
      </c>
      <c r="AF588" s="85" t="str">
        <f t="shared" si="57"/>
        <v>00 0</v>
      </c>
      <c r="AG588" s="85" t="str">
        <f t="shared" si="58"/>
        <v xml:space="preserve">031 </v>
      </c>
      <c r="AH588" s="85" t="str">
        <f t="shared" si="59"/>
        <v xml:space="preserve">AT62  363 3 60 00 0 031 </v>
      </c>
    </row>
    <row r="589" spans="1:34" ht="15" customHeight="1" x14ac:dyDescent="0.25">
      <c r="A589" s="86">
        <v>703426</v>
      </c>
      <c r="B589" s="86" t="s">
        <v>190</v>
      </c>
      <c r="C589" s="86" t="s">
        <v>1920</v>
      </c>
      <c r="D589" s="86" t="s">
        <v>1920</v>
      </c>
      <c r="E589" s="86">
        <v>70331</v>
      </c>
      <c r="F589" s="86">
        <v>6162</v>
      </c>
      <c r="G589" s="86" t="s">
        <v>1063</v>
      </c>
      <c r="H589" s="86" t="s">
        <v>2730</v>
      </c>
      <c r="I589" s="86" t="s">
        <v>2617</v>
      </c>
      <c r="J589" s="86" t="s">
        <v>6854</v>
      </c>
      <c r="K589" s="86" t="s">
        <v>3166</v>
      </c>
      <c r="L589" s="86" t="s">
        <v>3</v>
      </c>
      <c r="M589" s="86" t="s">
        <v>3379</v>
      </c>
      <c r="N589" s="86" t="s">
        <v>6025</v>
      </c>
      <c r="O589" s="86" t="s">
        <v>2112</v>
      </c>
      <c r="P589" s="87">
        <v>36770</v>
      </c>
      <c r="Q589" s="87">
        <v>401768</v>
      </c>
      <c r="R589" s="86" t="s">
        <v>2416</v>
      </c>
      <c r="S589" s="86" t="s">
        <v>191</v>
      </c>
      <c r="T589" s="86">
        <v>970331</v>
      </c>
      <c r="U589" s="86">
        <v>6162</v>
      </c>
      <c r="V589" s="86" t="s">
        <v>1063</v>
      </c>
      <c r="W589" s="86" t="s">
        <v>2730</v>
      </c>
      <c r="X589" s="86" t="s">
        <v>2576</v>
      </c>
      <c r="Y589" s="86" t="s">
        <v>192</v>
      </c>
      <c r="Z589" s="86" t="s">
        <v>6610</v>
      </c>
      <c r="AB589" s="85" t="s">
        <v>2112</v>
      </c>
      <c r="AC589" s="85" t="str">
        <f t="shared" si="54"/>
        <v>AT84</v>
      </c>
      <c r="AD589" s="85" t="str">
        <f t="shared" si="55"/>
        <v xml:space="preserve"> 362</v>
      </c>
      <c r="AE589" s="85" t="str">
        <f t="shared" si="56"/>
        <v>8 10</v>
      </c>
      <c r="AF589" s="85" t="str">
        <f t="shared" si="57"/>
        <v>00 0</v>
      </c>
      <c r="AG589" s="85" t="str">
        <f t="shared" si="58"/>
        <v xml:space="preserve">002 </v>
      </c>
      <c r="AH589" s="85" t="str">
        <f t="shared" si="59"/>
        <v xml:space="preserve">AT84  362 8 10 00 0 002 </v>
      </c>
    </row>
    <row r="590" spans="1:34" ht="15" customHeight="1" x14ac:dyDescent="0.25">
      <c r="A590" s="86">
        <v>703436</v>
      </c>
      <c r="B590" s="86" t="s">
        <v>1659</v>
      </c>
      <c r="C590" s="86" t="s">
        <v>1920</v>
      </c>
      <c r="D590" s="86" t="s">
        <v>1920</v>
      </c>
      <c r="E590" s="86">
        <v>70358</v>
      </c>
      <c r="F590" s="86">
        <v>6065</v>
      </c>
      <c r="G590" s="86" t="s">
        <v>1064</v>
      </c>
      <c r="H590" s="86" t="s">
        <v>3356</v>
      </c>
      <c r="I590" s="86" t="s">
        <v>2480</v>
      </c>
      <c r="J590" s="86" t="s">
        <v>6363</v>
      </c>
      <c r="K590" s="86" t="s">
        <v>3166</v>
      </c>
      <c r="L590" s="86" t="s">
        <v>3</v>
      </c>
      <c r="M590" s="86" t="s">
        <v>3634</v>
      </c>
      <c r="N590" s="86" t="s">
        <v>3635</v>
      </c>
      <c r="O590" s="86" t="s">
        <v>5994</v>
      </c>
      <c r="P590" s="87">
        <v>36770</v>
      </c>
      <c r="Q590" s="87">
        <v>401768</v>
      </c>
      <c r="R590" s="86" t="s">
        <v>2416</v>
      </c>
      <c r="S590" s="86" t="s">
        <v>806</v>
      </c>
      <c r="T590" s="86">
        <v>970358</v>
      </c>
      <c r="U590" s="86">
        <v>6065</v>
      </c>
      <c r="V590" s="86" t="s">
        <v>1064</v>
      </c>
      <c r="W590" s="86" t="s">
        <v>3218</v>
      </c>
      <c r="X590" s="86" t="s">
        <v>2576</v>
      </c>
      <c r="Y590" s="86" t="s">
        <v>807</v>
      </c>
      <c r="Z590" s="86" t="s">
        <v>6735</v>
      </c>
      <c r="AB590" s="85" t="s">
        <v>5994</v>
      </c>
      <c r="AC590" s="85" t="str">
        <f t="shared" si="54"/>
        <v>AT28</v>
      </c>
      <c r="AD590" s="85" t="str">
        <f t="shared" si="55"/>
        <v xml:space="preserve"> 362</v>
      </c>
      <c r="AE590" s="85" t="str">
        <f t="shared" si="56"/>
        <v>0 00</v>
      </c>
      <c r="AF590" s="85" t="str">
        <f t="shared" si="57"/>
        <v>00 0</v>
      </c>
      <c r="AG590" s="85" t="str">
        <f t="shared" si="58"/>
        <v xml:space="preserve">022 </v>
      </c>
      <c r="AH590" s="85" t="str">
        <f t="shared" si="59"/>
        <v xml:space="preserve">AT28  362 0 00 00 0 022 </v>
      </c>
    </row>
    <row r="591" spans="1:34" ht="15" customHeight="1" x14ac:dyDescent="0.25">
      <c r="A591" s="86">
        <v>703446</v>
      </c>
      <c r="B591" s="86" t="s">
        <v>177</v>
      </c>
      <c r="C591" s="86" t="s">
        <v>1920</v>
      </c>
      <c r="D591" s="86" t="s">
        <v>1920</v>
      </c>
      <c r="E591" s="86">
        <v>70345</v>
      </c>
      <c r="F591" s="86">
        <v>6074</v>
      </c>
      <c r="G591" s="86" t="s">
        <v>1048</v>
      </c>
      <c r="H591" s="86" t="s">
        <v>2849</v>
      </c>
      <c r="I591" s="86" t="s">
        <v>2576</v>
      </c>
      <c r="J591" s="86" t="s">
        <v>6369</v>
      </c>
      <c r="K591" s="86" t="s">
        <v>3166</v>
      </c>
      <c r="L591" s="86" t="s">
        <v>3</v>
      </c>
      <c r="M591" s="86" t="s">
        <v>3464</v>
      </c>
      <c r="N591" s="86" t="s">
        <v>3465</v>
      </c>
      <c r="O591" s="86" t="s">
        <v>2077</v>
      </c>
      <c r="P591" s="87">
        <v>36770</v>
      </c>
      <c r="Q591" s="87">
        <v>401768</v>
      </c>
      <c r="R591" s="86" t="s">
        <v>2416</v>
      </c>
      <c r="S591" s="86" t="s">
        <v>178</v>
      </c>
      <c r="T591" s="86">
        <v>970345</v>
      </c>
      <c r="U591" s="86">
        <v>6074</v>
      </c>
      <c r="V591" s="86" t="s">
        <v>1048</v>
      </c>
      <c r="W591" s="86" t="s">
        <v>2849</v>
      </c>
      <c r="X591" s="86" t="s">
        <v>2647</v>
      </c>
      <c r="Y591" s="86" t="s">
        <v>179</v>
      </c>
      <c r="Z591" s="86" t="s">
        <v>6370</v>
      </c>
      <c r="AB591" s="85" t="s">
        <v>2077</v>
      </c>
      <c r="AC591" s="85" t="str">
        <f t="shared" si="54"/>
        <v>AT44</v>
      </c>
      <c r="AD591" s="85" t="str">
        <f t="shared" si="55"/>
        <v xml:space="preserve"> 363</v>
      </c>
      <c r="AE591" s="85" t="str">
        <f t="shared" si="56"/>
        <v>6 20</v>
      </c>
      <c r="AF591" s="85" t="str">
        <f t="shared" si="57"/>
        <v>00 0</v>
      </c>
      <c r="AG591" s="85" t="str">
        <f t="shared" si="58"/>
        <v xml:space="preserve">602 </v>
      </c>
      <c r="AH591" s="85" t="str">
        <f t="shared" si="59"/>
        <v xml:space="preserve">AT44  363 6 20 00 0 602 </v>
      </c>
    </row>
    <row r="592" spans="1:34" ht="15" customHeight="1" x14ac:dyDescent="0.25">
      <c r="A592" s="86">
        <v>703456</v>
      </c>
      <c r="B592" s="86" t="s">
        <v>134</v>
      </c>
      <c r="C592" s="86" t="s">
        <v>1920</v>
      </c>
      <c r="D592" s="86" t="s">
        <v>1920</v>
      </c>
      <c r="E592" s="86">
        <v>70318</v>
      </c>
      <c r="F592" s="86">
        <v>6402</v>
      </c>
      <c r="G592" s="86" t="s">
        <v>1065</v>
      </c>
      <c r="H592" s="86" t="s">
        <v>3302</v>
      </c>
      <c r="I592" s="86" t="s">
        <v>2509</v>
      </c>
      <c r="J592" s="86" t="s">
        <v>6855</v>
      </c>
      <c r="K592" s="86" t="s">
        <v>3166</v>
      </c>
      <c r="L592" s="86" t="s">
        <v>3</v>
      </c>
      <c r="M592" s="86" t="s">
        <v>3303</v>
      </c>
      <c r="N592" s="86"/>
      <c r="O592" s="86" t="s">
        <v>2114</v>
      </c>
      <c r="P592" s="87">
        <v>36770</v>
      </c>
      <c r="Q592" s="87">
        <v>401768</v>
      </c>
      <c r="R592" s="86" t="s">
        <v>2416</v>
      </c>
      <c r="S592" s="86" t="s">
        <v>135</v>
      </c>
      <c r="T592" s="86">
        <v>970318</v>
      </c>
      <c r="U592" s="86">
        <v>6402</v>
      </c>
      <c r="V592" s="86" t="s">
        <v>1065</v>
      </c>
      <c r="W592" s="86" t="s">
        <v>3232</v>
      </c>
      <c r="X592" s="86" t="s">
        <v>2499</v>
      </c>
      <c r="Y592" s="86" t="s">
        <v>136</v>
      </c>
      <c r="Z592" s="86" t="s">
        <v>6856</v>
      </c>
      <c r="AB592" s="85" t="s">
        <v>2114</v>
      </c>
      <c r="AC592" s="85" t="str">
        <f t="shared" si="54"/>
        <v>AT41</v>
      </c>
      <c r="AD592" s="85" t="str">
        <f t="shared" si="55"/>
        <v xml:space="preserve"> 363</v>
      </c>
      <c r="AE592" s="85" t="str">
        <f t="shared" si="56"/>
        <v>3 60</v>
      </c>
      <c r="AF592" s="85" t="str">
        <f t="shared" si="57"/>
        <v>00 0</v>
      </c>
      <c r="AG592" s="85" t="str">
        <f t="shared" si="58"/>
        <v xml:space="preserve">752 </v>
      </c>
      <c r="AH592" s="85" t="str">
        <f t="shared" si="59"/>
        <v xml:space="preserve">AT41  363 3 60 00 0 752 </v>
      </c>
    </row>
    <row r="593" spans="1:34" ht="15" customHeight="1" x14ac:dyDescent="0.25">
      <c r="A593" s="86">
        <v>703466</v>
      </c>
      <c r="B593" s="86" t="s">
        <v>962</v>
      </c>
      <c r="C593" s="86" t="s">
        <v>1920</v>
      </c>
      <c r="D593" s="86" t="s">
        <v>1920</v>
      </c>
      <c r="E593" s="86">
        <v>70334</v>
      </c>
      <c r="F593" s="86">
        <v>6167</v>
      </c>
      <c r="G593" s="86" t="s">
        <v>3424</v>
      </c>
      <c r="H593" s="86" t="s">
        <v>5263</v>
      </c>
      <c r="I593" s="86" t="s">
        <v>2480</v>
      </c>
      <c r="J593" s="86" t="s">
        <v>6351</v>
      </c>
      <c r="K593" s="86" t="s">
        <v>3166</v>
      </c>
      <c r="L593" s="86" t="s">
        <v>3</v>
      </c>
      <c r="M593" s="86" t="s">
        <v>5264</v>
      </c>
      <c r="N593" s="86" t="s">
        <v>5265</v>
      </c>
      <c r="O593" s="86" t="s">
        <v>2065</v>
      </c>
      <c r="P593" s="87">
        <v>36770</v>
      </c>
      <c r="Q593" s="87">
        <v>401768</v>
      </c>
      <c r="R593" s="86" t="s">
        <v>2416</v>
      </c>
      <c r="S593" s="86" t="s">
        <v>162</v>
      </c>
      <c r="T593" s="86">
        <v>970334</v>
      </c>
      <c r="U593" s="86">
        <v>6167</v>
      </c>
      <c r="V593" s="86" t="s">
        <v>3424</v>
      </c>
      <c r="W593" s="86" t="s">
        <v>3140</v>
      </c>
      <c r="X593" s="86" t="s">
        <v>2480</v>
      </c>
      <c r="Y593" s="86" t="s">
        <v>163</v>
      </c>
      <c r="Z593" s="86" t="s">
        <v>7240</v>
      </c>
      <c r="AB593" s="85" t="s">
        <v>2065</v>
      </c>
      <c r="AC593" s="85" t="str">
        <f t="shared" si="54"/>
        <v>AT56</v>
      </c>
      <c r="AD593" s="85" t="str">
        <f t="shared" si="55"/>
        <v xml:space="preserve"> 362</v>
      </c>
      <c r="AE593" s="85" t="str">
        <f t="shared" si="56"/>
        <v>8 50</v>
      </c>
      <c r="AF593" s="85" t="str">
        <f t="shared" si="57"/>
        <v>00 0</v>
      </c>
      <c r="AG593" s="85" t="str">
        <f t="shared" si="58"/>
        <v xml:space="preserve">004 </v>
      </c>
      <c r="AH593" s="85" t="str">
        <f t="shared" si="59"/>
        <v xml:space="preserve">AT56  362 8 50 00 0 004 </v>
      </c>
    </row>
    <row r="594" spans="1:34" ht="15" customHeight="1" x14ac:dyDescent="0.25">
      <c r="A594" s="86">
        <v>703476</v>
      </c>
      <c r="B594" s="86" t="s">
        <v>185</v>
      </c>
      <c r="C594" s="86" t="s">
        <v>1920</v>
      </c>
      <c r="D594" s="86" t="s">
        <v>1920</v>
      </c>
      <c r="E594" s="86">
        <v>70346</v>
      </c>
      <c r="F594" s="86">
        <v>6063</v>
      </c>
      <c r="G594" s="86" t="s">
        <v>1056</v>
      </c>
      <c r="H594" s="86" t="s">
        <v>3493</v>
      </c>
      <c r="I594" s="86" t="s">
        <v>2576</v>
      </c>
      <c r="J594" s="86" t="s">
        <v>6654</v>
      </c>
      <c r="K594" s="86" t="s">
        <v>3166</v>
      </c>
      <c r="L594" s="86" t="s">
        <v>3</v>
      </c>
      <c r="M594" s="86" t="s">
        <v>3494</v>
      </c>
      <c r="N594" s="86" t="s">
        <v>3495</v>
      </c>
      <c r="O594" s="86" t="s">
        <v>2099</v>
      </c>
      <c r="P594" s="87">
        <v>36770</v>
      </c>
      <c r="Q594" s="87">
        <v>401768</v>
      </c>
      <c r="R594" s="86" t="s">
        <v>2416</v>
      </c>
      <c r="S594" s="86" t="s">
        <v>186</v>
      </c>
      <c r="T594" s="86">
        <v>970346</v>
      </c>
      <c r="U594" s="86">
        <v>6063</v>
      </c>
      <c r="V594" s="86" t="s">
        <v>1056</v>
      </c>
      <c r="W594" s="86" t="s">
        <v>3455</v>
      </c>
      <c r="X594" s="86" t="s">
        <v>2480</v>
      </c>
      <c r="Y594" s="86" t="s">
        <v>187</v>
      </c>
      <c r="Z594" s="86" t="s">
        <v>6316</v>
      </c>
      <c r="AB594" s="85" t="s">
        <v>2099</v>
      </c>
      <c r="AC594" s="85" t="str">
        <f t="shared" si="54"/>
        <v>AT83</v>
      </c>
      <c r="AD594" s="85" t="str">
        <f t="shared" si="55"/>
        <v xml:space="preserve"> 363</v>
      </c>
      <c r="AE594" s="85" t="str">
        <f t="shared" si="56"/>
        <v>1 00</v>
      </c>
      <c r="AF594" s="85" t="str">
        <f t="shared" si="57"/>
        <v>00 0</v>
      </c>
      <c r="AG594" s="85" t="str">
        <f t="shared" si="58"/>
        <v xml:space="preserve">002 </v>
      </c>
      <c r="AH594" s="85" t="str">
        <f t="shared" si="59"/>
        <v xml:space="preserve">AT83  363 1 00 00 0 002 </v>
      </c>
    </row>
    <row r="595" spans="1:34" ht="15" customHeight="1" x14ac:dyDescent="0.25">
      <c r="A595" s="86">
        <v>703486</v>
      </c>
      <c r="B595" s="86" t="s">
        <v>212</v>
      </c>
      <c r="C595" s="86" t="s">
        <v>1920</v>
      </c>
      <c r="D595" s="86" t="s">
        <v>1920</v>
      </c>
      <c r="E595" s="86">
        <v>70349</v>
      </c>
      <c r="F595" s="86">
        <v>6154</v>
      </c>
      <c r="G595" s="86" t="s">
        <v>3482</v>
      </c>
      <c r="H595" s="86" t="s">
        <v>1228</v>
      </c>
      <c r="I595" s="86" t="s">
        <v>3483</v>
      </c>
      <c r="J595" s="86" t="s">
        <v>6857</v>
      </c>
      <c r="K595" s="86" t="s">
        <v>3166</v>
      </c>
      <c r="L595" s="86" t="s">
        <v>3</v>
      </c>
      <c r="M595" s="86" t="s">
        <v>3484</v>
      </c>
      <c r="N595" s="86" t="s">
        <v>3485</v>
      </c>
      <c r="O595" s="86" t="s">
        <v>2115</v>
      </c>
      <c r="P595" s="87">
        <v>36770</v>
      </c>
      <c r="Q595" s="87">
        <v>401768</v>
      </c>
      <c r="R595" s="86" t="s">
        <v>2416</v>
      </c>
      <c r="S595" s="86" t="s">
        <v>213</v>
      </c>
      <c r="T595" s="86">
        <v>970349</v>
      </c>
      <c r="U595" s="86">
        <v>6154</v>
      </c>
      <c r="V595" s="86" t="s">
        <v>1228</v>
      </c>
      <c r="W595" s="86" t="s">
        <v>1228</v>
      </c>
      <c r="X595" s="86" t="s">
        <v>3487</v>
      </c>
      <c r="Y595" s="86" t="s">
        <v>214</v>
      </c>
      <c r="Z595" s="86" t="s">
        <v>6858</v>
      </c>
      <c r="AB595" s="85" t="s">
        <v>2115</v>
      </c>
      <c r="AC595" s="85" t="str">
        <f t="shared" si="54"/>
        <v>AT24</v>
      </c>
      <c r="AD595" s="85" t="str">
        <f t="shared" si="55"/>
        <v xml:space="preserve"> 363</v>
      </c>
      <c r="AE595" s="85" t="str">
        <f t="shared" si="56"/>
        <v>2 90</v>
      </c>
      <c r="AF595" s="85" t="str">
        <f t="shared" si="57"/>
        <v>00 0</v>
      </c>
      <c r="AG595" s="85" t="str">
        <f t="shared" si="58"/>
        <v xml:space="preserve">022 </v>
      </c>
      <c r="AH595" s="85" t="str">
        <f t="shared" si="59"/>
        <v xml:space="preserve">AT24  363 2 90 00 0 022 </v>
      </c>
    </row>
    <row r="596" spans="1:34" ht="15" customHeight="1" x14ac:dyDescent="0.25">
      <c r="A596" s="86">
        <v>703496</v>
      </c>
      <c r="B596" s="91" t="s">
        <v>857</v>
      </c>
      <c r="C596" s="86" t="s">
        <v>1920</v>
      </c>
      <c r="D596" s="86" t="s">
        <v>1920</v>
      </c>
      <c r="E596" s="86">
        <v>70337</v>
      </c>
      <c r="F596" s="86">
        <v>6173</v>
      </c>
      <c r="G596" s="86" t="s">
        <v>1066</v>
      </c>
      <c r="H596" s="86" t="s">
        <v>3433</v>
      </c>
      <c r="I596" s="86" t="s">
        <v>2576</v>
      </c>
      <c r="J596" s="86" t="s">
        <v>6683</v>
      </c>
      <c r="K596" s="86" t="s">
        <v>3166</v>
      </c>
      <c r="L596" s="86" t="s">
        <v>3</v>
      </c>
      <c r="M596" s="86" t="s">
        <v>3437</v>
      </c>
      <c r="N596" s="86" t="s">
        <v>3438</v>
      </c>
      <c r="O596" s="86" t="s">
        <v>5961</v>
      </c>
      <c r="P596" s="87">
        <v>36770</v>
      </c>
      <c r="Q596" s="87">
        <v>401768</v>
      </c>
      <c r="R596" s="86" t="s">
        <v>2416</v>
      </c>
      <c r="S596" s="86" t="s">
        <v>858</v>
      </c>
      <c r="T596" s="91">
        <v>970337</v>
      </c>
      <c r="U596" s="86">
        <v>6173</v>
      </c>
      <c r="V596" s="86" t="s">
        <v>1066</v>
      </c>
      <c r="W596" s="86" t="s">
        <v>3433</v>
      </c>
      <c r="X596" s="86" t="s">
        <v>2480</v>
      </c>
      <c r="Y596" s="86" t="s">
        <v>859</v>
      </c>
      <c r="Z596" s="91" t="s">
        <v>6553</v>
      </c>
      <c r="AB596" s="85" t="s">
        <v>5961</v>
      </c>
      <c r="AC596" s="85" t="str">
        <f t="shared" si="54"/>
        <v>AT77</v>
      </c>
      <c r="AD596" s="85" t="str">
        <f t="shared" si="55"/>
        <v xml:space="preserve"> 363</v>
      </c>
      <c r="AE596" s="85" t="str">
        <f t="shared" si="56"/>
        <v>3 60</v>
      </c>
      <c r="AF596" s="85" t="str">
        <f t="shared" si="57"/>
        <v>00 0</v>
      </c>
      <c r="AG596" s="85" t="str">
        <f t="shared" si="58"/>
        <v xml:space="preserve">172 </v>
      </c>
      <c r="AH596" s="85" t="str">
        <f t="shared" si="59"/>
        <v xml:space="preserve">AT77  363 3 60 00 0 172 </v>
      </c>
    </row>
    <row r="597" spans="1:34" ht="15" customHeight="1" x14ac:dyDescent="0.25">
      <c r="A597" s="86">
        <v>703506</v>
      </c>
      <c r="B597" s="86" t="s">
        <v>283</v>
      </c>
      <c r="C597" s="86" t="s">
        <v>1920</v>
      </c>
      <c r="D597" s="86" t="s">
        <v>1920</v>
      </c>
      <c r="E597" s="86">
        <v>70369</v>
      </c>
      <c r="F597" s="86">
        <v>6170</v>
      </c>
      <c r="G597" s="86" t="s">
        <v>1040</v>
      </c>
      <c r="H597" s="86" t="s">
        <v>2730</v>
      </c>
      <c r="I597" s="86" t="s">
        <v>2949</v>
      </c>
      <c r="J597" s="86" t="s">
        <v>6859</v>
      </c>
      <c r="K597" s="86" t="s">
        <v>3166</v>
      </c>
      <c r="L597" s="86" t="s">
        <v>3</v>
      </c>
      <c r="M597" s="86" t="s">
        <v>3729</v>
      </c>
      <c r="N597" s="86" t="s">
        <v>3730</v>
      </c>
      <c r="O597" s="86" t="s">
        <v>2063</v>
      </c>
      <c r="P597" s="87">
        <v>36770</v>
      </c>
      <c r="Q597" s="87">
        <v>401768</v>
      </c>
      <c r="R597" s="86" t="s">
        <v>2416</v>
      </c>
      <c r="S597" s="86" t="s">
        <v>264</v>
      </c>
      <c r="T597" s="86">
        <v>970369</v>
      </c>
      <c r="U597" s="86">
        <v>6170</v>
      </c>
      <c r="V597" s="86" t="s">
        <v>1040</v>
      </c>
      <c r="W597" s="86" t="s">
        <v>3718</v>
      </c>
      <c r="X597" s="86" t="s">
        <v>2480</v>
      </c>
      <c r="Y597" s="86" t="s">
        <v>1350</v>
      </c>
      <c r="Z597" s="86" t="s">
        <v>6285</v>
      </c>
      <c r="AB597" s="85" t="s">
        <v>2063</v>
      </c>
      <c r="AC597" s="85" t="str">
        <f t="shared" si="54"/>
        <v>AT15</v>
      </c>
      <c r="AD597" s="85" t="str">
        <f t="shared" si="55"/>
        <v xml:space="preserve"> 360</v>
      </c>
      <c r="AE597" s="85" t="str">
        <f t="shared" si="56"/>
        <v>0 00</v>
      </c>
      <c r="AF597" s="85" t="str">
        <f t="shared" si="57"/>
        <v>00 0</v>
      </c>
      <c r="AG597" s="85" t="str">
        <f t="shared" si="58"/>
        <v xml:space="preserve">410 </v>
      </c>
      <c r="AH597" s="85" t="str">
        <f t="shared" si="59"/>
        <v xml:space="preserve">AT15  360 0 00 00 0 410 </v>
      </c>
    </row>
    <row r="598" spans="1:34" ht="15" customHeight="1" x14ac:dyDescent="0.25">
      <c r="A598" s="86">
        <v>703516</v>
      </c>
      <c r="B598" s="86" t="s">
        <v>248</v>
      </c>
      <c r="C598" s="86" t="s">
        <v>1920</v>
      </c>
      <c r="D598" s="86" t="s">
        <v>1920</v>
      </c>
      <c r="E598" s="86">
        <v>70355</v>
      </c>
      <c r="F598" s="86">
        <v>6150</v>
      </c>
      <c r="G598" s="86" t="s">
        <v>3571</v>
      </c>
      <c r="H598" s="86" t="s">
        <v>3572</v>
      </c>
      <c r="I598" s="86" t="s">
        <v>2411</v>
      </c>
      <c r="J598" s="86" t="s">
        <v>6361</v>
      </c>
      <c r="K598" s="86" t="s">
        <v>3166</v>
      </c>
      <c r="L598" s="86" t="s">
        <v>3</v>
      </c>
      <c r="M598" s="86" t="s">
        <v>3573</v>
      </c>
      <c r="N598" s="86" t="s">
        <v>3574</v>
      </c>
      <c r="O598" s="86" t="s">
        <v>2069</v>
      </c>
      <c r="P598" s="87">
        <v>36770</v>
      </c>
      <c r="Q598" s="87">
        <v>401768</v>
      </c>
      <c r="R598" s="86" t="s">
        <v>2416</v>
      </c>
      <c r="S598" s="86" t="s">
        <v>1782</v>
      </c>
      <c r="T598" s="86">
        <v>970355</v>
      </c>
      <c r="U598" s="86">
        <v>6150</v>
      </c>
      <c r="V598" s="86" t="s">
        <v>3576</v>
      </c>
      <c r="W598" s="86" t="s">
        <v>3455</v>
      </c>
      <c r="X598" s="86" t="s">
        <v>2480</v>
      </c>
      <c r="Y598" s="86" t="s">
        <v>249</v>
      </c>
      <c r="Z598" s="86" t="s">
        <v>6362</v>
      </c>
      <c r="AB598" s="85" t="s">
        <v>2069</v>
      </c>
      <c r="AC598" s="85" t="str">
        <f t="shared" si="54"/>
        <v>AT96</v>
      </c>
      <c r="AD598" s="85" t="str">
        <f t="shared" si="55"/>
        <v xml:space="preserve"> 363</v>
      </c>
      <c r="AE598" s="85" t="str">
        <f t="shared" si="56"/>
        <v>2 90</v>
      </c>
      <c r="AF598" s="85" t="str">
        <f t="shared" si="57"/>
        <v>00 0</v>
      </c>
      <c r="AG598" s="85" t="str">
        <f t="shared" si="58"/>
        <v xml:space="preserve">002 </v>
      </c>
      <c r="AH598" s="85" t="str">
        <f t="shared" si="59"/>
        <v xml:space="preserve">AT96  363 2 90 00 0 002 </v>
      </c>
    </row>
    <row r="599" spans="1:34" ht="15" customHeight="1" x14ac:dyDescent="0.25">
      <c r="A599" s="86">
        <v>703526</v>
      </c>
      <c r="B599" s="86" t="s">
        <v>195</v>
      </c>
      <c r="C599" s="86" t="s">
        <v>1920</v>
      </c>
      <c r="D599" s="86" t="s">
        <v>1920</v>
      </c>
      <c r="E599" s="86">
        <v>70342</v>
      </c>
      <c r="F599" s="86">
        <v>6404</v>
      </c>
      <c r="G599" s="86" t="s">
        <v>3469</v>
      </c>
      <c r="H599" s="86" t="s">
        <v>3470</v>
      </c>
      <c r="I599" s="86" t="s">
        <v>3020</v>
      </c>
      <c r="J599" s="86" t="s">
        <v>6500</v>
      </c>
      <c r="K599" s="86" t="s">
        <v>3166</v>
      </c>
      <c r="L599" s="86" t="s">
        <v>3</v>
      </c>
      <c r="M599" s="86" t="s">
        <v>3471</v>
      </c>
      <c r="N599" s="86" t="s">
        <v>3472</v>
      </c>
      <c r="O599" s="86" t="s">
        <v>2089</v>
      </c>
      <c r="P599" s="87">
        <v>36770</v>
      </c>
      <c r="Q599" s="87">
        <v>401768</v>
      </c>
      <c r="R599" s="86" t="s">
        <v>2416</v>
      </c>
      <c r="S599" s="86" t="s">
        <v>1788</v>
      </c>
      <c r="T599" s="86">
        <v>970342</v>
      </c>
      <c r="U599" s="86">
        <v>6404</v>
      </c>
      <c r="V599" s="86" t="s">
        <v>3470</v>
      </c>
      <c r="W599" s="86" t="s">
        <v>3470</v>
      </c>
      <c r="X599" s="86" t="s">
        <v>3474</v>
      </c>
      <c r="Y599" s="86" t="s">
        <v>194</v>
      </c>
      <c r="Z599" s="86" t="s">
        <v>6501</v>
      </c>
      <c r="AB599" s="85" t="s">
        <v>2089</v>
      </c>
      <c r="AC599" s="85" t="str">
        <f t="shared" si="54"/>
        <v>AT59</v>
      </c>
      <c r="AD599" s="85" t="str">
        <f t="shared" si="55"/>
        <v xml:space="preserve"> 363</v>
      </c>
      <c r="AE599" s="85" t="str">
        <f t="shared" si="56"/>
        <v>3 60</v>
      </c>
      <c r="AF599" s="85" t="str">
        <f t="shared" si="57"/>
        <v>00 0</v>
      </c>
      <c r="AG599" s="85" t="str">
        <f t="shared" si="58"/>
        <v xml:space="preserve">490 </v>
      </c>
      <c r="AH599" s="85" t="str">
        <f t="shared" si="59"/>
        <v xml:space="preserve">AT59  363 3 60 00 0 490 </v>
      </c>
    </row>
    <row r="600" spans="1:34" ht="15" customHeight="1" x14ac:dyDescent="0.25">
      <c r="A600" s="86">
        <v>703536</v>
      </c>
      <c r="B600" s="86" t="s">
        <v>1368</v>
      </c>
      <c r="C600" s="86" t="s">
        <v>1920</v>
      </c>
      <c r="D600" s="86" t="s">
        <v>1920</v>
      </c>
      <c r="E600" s="86">
        <v>70364</v>
      </c>
      <c r="F600" s="86">
        <v>6176</v>
      </c>
      <c r="G600" s="86" t="s">
        <v>1033</v>
      </c>
      <c r="H600" s="86" t="s">
        <v>3307</v>
      </c>
      <c r="I600" s="86" t="s">
        <v>2647</v>
      </c>
      <c r="J600" s="86" t="s">
        <v>6860</v>
      </c>
      <c r="K600" s="86" t="s">
        <v>3166</v>
      </c>
      <c r="L600" s="86" t="s">
        <v>3</v>
      </c>
      <c r="M600" s="86" t="s">
        <v>3665</v>
      </c>
      <c r="N600" s="86" t="s">
        <v>6026</v>
      </c>
      <c r="O600" s="86" t="s">
        <v>6024</v>
      </c>
      <c r="P600" s="87">
        <v>36770</v>
      </c>
      <c r="Q600" s="87">
        <v>401768</v>
      </c>
      <c r="R600" s="86" t="s">
        <v>2416</v>
      </c>
      <c r="S600" s="86" t="s">
        <v>280</v>
      </c>
      <c r="T600" s="86">
        <v>970364</v>
      </c>
      <c r="U600" s="86">
        <v>6176</v>
      </c>
      <c r="V600" s="86" t="s">
        <v>1033</v>
      </c>
      <c r="W600" s="86" t="s">
        <v>2849</v>
      </c>
      <c r="X600" s="86" t="s">
        <v>2778</v>
      </c>
      <c r="Y600" s="86" t="s">
        <v>281</v>
      </c>
      <c r="Z600" s="86" t="s">
        <v>6365</v>
      </c>
      <c r="AB600" s="85" t="s">
        <v>6024</v>
      </c>
      <c r="AC600" s="85" t="str">
        <f t="shared" si="54"/>
        <v>AT26</v>
      </c>
      <c r="AD600" s="85" t="str">
        <f t="shared" si="55"/>
        <v xml:space="preserve"> 363</v>
      </c>
      <c r="AE600" s="85" t="str">
        <f t="shared" si="56"/>
        <v>3 60</v>
      </c>
      <c r="AF600" s="85" t="str">
        <f t="shared" si="57"/>
        <v>00 0</v>
      </c>
      <c r="AG600" s="85" t="str">
        <f t="shared" si="58"/>
        <v xml:space="preserve">132 </v>
      </c>
      <c r="AH600" s="85" t="str">
        <f t="shared" si="59"/>
        <v xml:space="preserve">AT26  363 3 60 00 0 132 </v>
      </c>
    </row>
    <row r="601" spans="1:34" ht="15" customHeight="1" x14ac:dyDescent="0.25">
      <c r="A601" s="86">
        <v>703546</v>
      </c>
      <c r="B601" s="86" t="s">
        <v>221</v>
      </c>
      <c r="C601" s="86" t="s">
        <v>1920</v>
      </c>
      <c r="D601" s="86" t="s">
        <v>1920</v>
      </c>
      <c r="E601" s="86">
        <v>70352</v>
      </c>
      <c r="F601" s="86">
        <v>6181</v>
      </c>
      <c r="G601" s="86" t="s">
        <v>1067</v>
      </c>
      <c r="H601" s="86" t="s">
        <v>1067</v>
      </c>
      <c r="I601" s="86" t="s">
        <v>3521</v>
      </c>
      <c r="J601" s="86" t="s">
        <v>6556</v>
      </c>
      <c r="K601" s="86" t="s">
        <v>3166</v>
      </c>
      <c r="L601" s="86" t="s">
        <v>3</v>
      </c>
      <c r="M601" s="86" t="s">
        <v>3522</v>
      </c>
      <c r="N601" s="86" t="s">
        <v>3523</v>
      </c>
      <c r="O601" s="86" t="s">
        <v>5962</v>
      </c>
      <c r="P601" s="87">
        <v>36770</v>
      </c>
      <c r="Q601" s="87">
        <v>401768</v>
      </c>
      <c r="R601" s="86" t="s">
        <v>2416</v>
      </c>
      <c r="S601" s="86" t="s">
        <v>219</v>
      </c>
      <c r="T601" s="86">
        <v>970352</v>
      </c>
      <c r="U601" s="86">
        <v>6181</v>
      </c>
      <c r="V601" s="86" t="s">
        <v>1067</v>
      </c>
      <c r="W601" s="86" t="s">
        <v>3525</v>
      </c>
      <c r="X601" s="86" t="s">
        <v>2492</v>
      </c>
      <c r="Y601" s="86" t="s">
        <v>220</v>
      </c>
      <c r="Z601" s="86" t="s">
        <v>6557</v>
      </c>
      <c r="AB601" s="85" t="s">
        <v>5962</v>
      </c>
      <c r="AC601" s="85" t="str">
        <f t="shared" si="54"/>
        <v>AT97</v>
      </c>
      <c r="AD601" s="85" t="str">
        <f t="shared" si="55"/>
        <v xml:space="preserve"> 363</v>
      </c>
      <c r="AE601" s="85" t="str">
        <f t="shared" si="56"/>
        <v>3 60</v>
      </c>
      <c r="AF601" s="85" t="str">
        <f t="shared" si="57"/>
        <v>00 0</v>
      </c>
      <c r="AG601" s="85" t="str">
        <f t="shared" si="58"/>
        <v xml:space="preserve">152 </v>
      </c>
      <c r="AH601" s="85" t="str">
        <f t="shared" si="59"/>
        <v xml:space="preserve">AT97  363 3 60 00 0 152 </v>
      </c>
    </row>
    <row r="602" spans="1:34" ht="15" customHeight="1" x14ac:dyDescent="0.25">
      <c r="A602" s="86">
        <v>703556</v>
      </c>
      <c r="B602" s="86" t="s">
        <v>183</v>
      </c>
      <c r="C602" s="86" t="s">
        <v>1920</v>
      </c>
      <c r="D602" s="86" t="s">
        <v>1920</v>
      </c>
      <c r="E602" s="86">
        <v>70343</v>
      </c>
      <c r="F602" s="86">
        <v>6179</v>
      </c>
      <c r="G602" s="86" t="s">
        <v>1052</v>
      </c>
      <c r="H602" s="86" t="s">
        <v>3088</v>
      </c>
      <c r="I602" s="86" t="s">
        <v>2488</v>
      </c>
      <c r="J602" s="86" t="s">
        <v>6414</v>
      </c>
      <c r="K602" s="86" t="s">
        <v>3166</v>
      </c>
      <c r="L602" s="86" t="s">
        <v>3</v>
      </c>
      <c r="M602" s="86" t="s">
        <v>3488</v>
      </c>
      <c r="N602" s="86" t="s">
        <v>3489</v>
      </c>
      <c r="O602" s="86" t="s">
        <v>5924</v>
      </c>
      <c r="P602" s="87">
        <v>36770</v>
      </c>
      <c r="Q602" s="87">
        <v>401768</v>
      </c>
      <c r="R602" s="86" t="s">
        <v>2416</v>
      </c>
      <c r="S602" s="86" t="s">
        <v>182</v>
      </c>
      <c r="T602" s="86">
        <v>970343</v>
      </c>
      <c r="U602" s="86">
        <v>6179</v>
      </c>
      <c r="V602" s="86" t="s">
        <v>1052</v>
      </c>
      <c r="W602" s="86" t="s">
        <v>3373</v>
      </c>
      <c r="X602" s="86" t="s">
        <v>2949</v>
      </c>
      <c r="Y602" s="86" t="s">
        <v>184</v>
      </c>
      <c r="Z602" s="86" t="s">
        <v>6415</v>
      </c>
      <c r="AB602" s="85" t="s">
        <v>5924</v>
      </c>
      <c r="AC602" s="85" t="str">
        <f t="shared" si="54"/>
        <v>AT73</v>
      </c>
      <c r="AD602" s="85" t="str">
        <f t="shared" si="55"/>
        <v xml:space="preserve"> 363</v>
      </c>
      <c r="AE602" s="85" t="str">
        <f t="shared" si="56"/>
        <v>3 60</v>
      </c>
      <c r="AF602" s="85" t="str">
        <f t="shared" si="57"/>
        <v>00 0</v>
      </c>
      <c r="AG602" s="85" t="str">
        <f t="shared" si="58"/>
        <v xml:space="preserve">181 </v>
      </c>
      <c r="AH602" s="85" t="str">
        <f t="shared" si="59"/>
        <v xml:space="preserve">AT73  363 3 60 00 0 181 </v>
      </c>
    </row>
    <row r="603" spans="1:34" ht="15" customHeight="1" x14ac:dyDescent="0.25">
      <c r="A603" s="86">
        <v>703566</v>
      </c>
      <c r="B603" s="86" t="s">
        <v>145</v>
      </c>
      <c r="C603" s="86" t="s">
        <v>1920</v>
      </c>
      <c r="D603" s="86" t="s">
        <v>1920</v>
      </c>
      <c r="E603" s="86">
        <v>70308</v>
      </c>
      <c r="F603" s="86">
        <v>6403</v>
      </c>
      <c r="G603" s="86" t="s">
        <v>1054</v>
      </c>
      <c r="H603" s="86" t="s">
        <v>3246</v>
      </c>
      <c r="I603" s="86" t="s">
        <v>2470</v>
      </c>
      <c r="J603" s="86" t="s">
        <v>6652</v>
      </c>
      <c r="K603" s="86" t="s">
        <v>3166</v>
      </c>
      <c r="L603" s="86" t="s">
        <v>3</v>
      </c>
      <c r="M603" s="86" t="s">
        <v>3247</v>
      </c>
      <c r="N603" s="86" t="s">
        <v>3248</v>
      </c>
      <c r="O603" s="86" t="s">
        <v>2094</v>
      </c>
      <c r="P603" s="87">
        <v>36770</v>
      </c>
      <c r="Q603" s="87">
        <v>401768</v>
      </c>
      <c r="R603" s="86" t="s">
        <v>2416</v>
      </c>
      <c r="S603" s="86" t="s">
        <v>146</v>
      </c>
      <c r="T603" s="86">
        <v>970308</v>
      </c>
      <c r="U603" s="86">
        <v>6403</v>
      </c>
      <c r="V603" s="86" t="s">
        <v>1054</v>
      </c>
      <c r="W603" s="86" t="s">
        <v>3250</v>
      </c>
      <c r="X603" s="86" t="s">
        <v>2457</v>
      </c>
      <c r="Y603" s="86" t="s">
        <v>147</v>
      </c>
      <c r="Z603" s="86" t="s">
        <v>6653</v>
      </c>
      <c r="AB603" s="85" t="s">
        <v>2094</v>
      </c>
      <c r="AC603" s="85" t="str">
        <f t="shared" si="54"/>
        <v>AT18</v>
      </c>
      <c r="AD603" s="85" t="str">
        <f t="shared" si="55"/>
        <v xml:space="preserve"> 363</v>
      </c>
      <c r="AE603" s="85" t="str">
        <f t="shared" si="56"/>
        <v>3 60</v>
      </c>
      <c r="AF603" s="85" t="str">
        <f t="shared" si="57"/>
        <v>00 0</v>
      </c>
      <c r="AG603" s="85" t="str">
        <f t="shared" si="58"/>
        <v xml:space="preserve">490 </v>
      </c>
      <c r="AH603" s="85" t="str">
        <f t="shared" si="59"/>
        <v xml:space="preserve">AT18  363 3 60 00 0 490 </v>
      </c>
    </row>
    <row r="604" spans="1:34" ht="15" customHeight="1" x14ac:dyDescent="0.25">
      <c r="A604" s="86">
        <v>703576</v>
      </c>
      <c r="B604" s="86" t="s">
        <v>978</v>
      </c>
      <c r="C604" s="86" t="s">
        <v>1920</v>
      </c>
      <c r="D604" s="86" t="s">
        <v>1920</v>
      </c>
      <c r="E604" s="86">
        <v>70364</v>
      </c>
      <c r="F604" s="86">
        <v>6176</v>
      </c>
      <c r="G604" s="86" t="s">
        <v>1033</v>
      </c>
      <c r="H604" s="86" t="s">
        <v>3652</v>
      </c>
      <c r="I604" s="86" t="s">
        <v>2588</v>
      </c>
      <c r="J604" s="86" t="s">
        <v>6861</v>
      </c>
      <c r="K604" s="86" t="s">
        <v>3166</v>
      </c>
      <c r="L604" s="86" t="s">
        <v>3</v>
      </c>
      <c r="M604" s="86" t="s">
        <v>3653</v>
      </c>
      <c r="N604" s="86" t="s">
        <v>6027</v>
      </c>
      <c r="O604" s="86" t="s">
        <v>6024</v>
      </c>
      <c r="P604" s="87">
        <v>36770</v>
      </c>
      <c r="Q604" s="87">
        <v>401768</v>
      </c>
      <c r="R604" s="86" t="s">
        <v>2416</v>
      </c>
      <c r="S604" s="86" t="s">
        <v>280</v>
      </c>
      <c r="T604" s="86">
        <v>970364</v>
      </c>
      <c r="U604" s="86">
        <v>6176</v>
      </c>
      <c r="V604" s="86" t="s">
        <v>1033</v>
      </c>
      <c r="W604" s="86" t="s">
        <v>2849</v>
      </c>
      <c r="X604" s="86" t="s">
        <v>2778</v>
      </c>
      <c r="Y604" s="86" t="s">
        <v>281</v>
      </c>
      <c r="Z604" s="86" t="s">
        <v>6365</v>
      </c>
      <c r="AB604" s="85" t="s">
        <v>6024</v>
      </c>
      <c r="AC604" s="85" t="str">
        <f t="shared" si="54"/>
        <v>AT26</v>
      </c>
      <c r="AD604" s="85" t="str">
        <f t="shared" si="55"/>
        <v xml:space="preserve"> 363</v>
      </c>
      <c r="AE604" s="85" t="str">
        <f t="shared" si="56"/>
        <v>3 60</v>
      </c>
      <c r="AF604" s="85" t="str">
        <f t="shared" si="57"/>
        <v>00 0</v>
      </c>
      <c r="AG604" s="85" t="str">
        <f t="shared" si="58"/>
        <v xml:space="preserve">132 </v>
      </c>
      <c r="AH604" s="85" t="str">
        <f t="shared" si="59"/>
        <v xml:space="preserve">AT26  363 3 60 00 0 132 </v>
      </c>
    </row>
    <row r="605" spans="1:34" ht="15" customHeight="1" x14ac:dyDescent="0.25">
      <c r="A605" s="86">
        <v>703586</v>
      </c>
      <c r="B605" s="86" t="s">
        <v>235</v>
      </c>
      <c r="C605" s="86" t="s">
        <v>1920</v>
      </c>
      <c r="D605" s="86" t="s">
        <v>1920</v>
      </c>
      <c r="E605" s="86">
        <v>70356</v>
      </c>
      <c r="F605" s="86">
        <v>6165</v>
      </c>
      <c r="G605" s="86" t="s">
        <v>3592</v>
      </c>
      <c r="H605" s="86" t="s">
        <v>3593</v>
      </c>
      <c r="I605" s="86" t="s">
        <v>2470</v>
      </c>
      <c r="J605" s="86" t="s">
        <v>6862</v>
      </c>
      <c r="K605" s="86" t="s">
        <v>3166</v>
      </c>
      <c r="L605" s="86" t="s">
        <v>3</v>
      </c>
      <c r="M605" s="86" t="s">
        <v>3594</v>
      </c>
      <c r="N605" s="86" t="s">
        <v>3595</v>
      </c>
      <c r="O605" s="86" t="s">
        <v>2118</v>
      </c>
      <c r="P605" s="87">
        <v>36770</v>
      </c>
      <c r="Q605" s="87">
        <v>401768</v>
      </c>
      <c r="R605" s="86" t="s">
        <v>2416</v>
      </c>
      <c r="S605" s="86" t="s">
        <v>236</v>
      </c>
      <c r="T605" s="86">
        <v>970356</v>
      </c>
      <c r="U605" s="86">
        <v>6165</v>
      </c>
      <c r="V605" s="86" t="s">
        <v>3592</v>
      </c>
      <c r="W605" s="86" t="s">
        <v>3232</v>
      </c>
      <c r="X605" s="86" t="s">
        <v>2480</v>
      </c>
      <c r="Y605" s="86" t="s">
        <v>237</v>
      </c>
      <c r="Z605" s="86" t="s">
        <v>6863</v>
      </c>
      <c r="AB605" s="85" t="s">
        <v>2118</v>
      </c>
      <c r="AC605" s="85" t="str">
        <f t="shared" si="54"/>
        <v>AT74</v>
      </c>
      <c r="AD605" s="85" t="str">
        <f t="shared" si="55"/>
        <v xml:space="preserve"> 570</v>
      </c>
      <c r="AE605" s="85" t="str">
        <f t="shared" si="56"/>
        <v>0 00</v>
      </c>
      <c r="AF605" s="85" t="str">
        <f t="shared" si="57"/>
        <v>02 7</v>
      </c>
      <c r="AG605" s="85" t="str">
        <f t="shared" si="58"/>
        <v xml:space="preserve">000 </v>
      </c>
      <c r="AH605" s="85" t="str">
        <f t="shared" si="59"/>
        <v xml:space="preserve">AT74  570 0 00 02 7 000 </v>
      </c>
    </row>
    <row r="606" spans="1:34" ht="15" customHeight="1" x14ac:dyDescent="0.25">
      <c r="A606" s="86">
        <v>703596</v>
      </c>
      <c r="B606" s="86" t="s">
        <v>772</v>
      </c>
      <c r="C606" s="86" t="s">
        <v>1920</v>
      </c>
      <c r="D606" s="86" t="s">
        <v>1920</v>
      </c>
      <c r="E606" s="86">
        <v>70369</v>
      </c>
      <c r="F606" s="86">
        <v>6170</v>
      </c>
      <c r="G606" s="86" t="s">
        <v>1040</v>
      </c>
      <c r="H606" s="86" t="s">
        <v>3714</v>
      </c>
      <c r="I606" s="86" t="s">
        <v>2428</v>
      </c>
      <c r="J606" s="86" t="s">
        <v>6864</v>
      </c>
      <c r="K606" s="86" t="s">
        <v>3166</v>
      </c>
      <c r="L606" s="86" t="s">
        <v>3</v>
      </c>
      <c r="M606" s="86" t="s">
        <v>3715</v>
      </c>
      <c r="N606" s="86" t="s">
        <v>3716</v>
      </c>
      <c r="O606" s="86" t="s">
        <v>2063</v>
      </c>
      <c r="P606" s="87">
        <v>36770</v>
      </c>
      <c r="Q606" s="87">
        <v>401768</v>
      </c>
      <c r="R606" s="86" t="s">
        <v>2416</v>
      </c>
      <c r="S606" s="86" t="s">
        <v>264</v>
      </c>
      <c r="T606" s="86">
        <v>970369</v>
      </c>
      <c r="U606" s="86">
        <v>6170</v>
      </c>
      <c r="V606" s="86" t="s">
        <v>1040</v>
      </c>
      <c r="W606" s="86" t="s">
        <v>3718</v>
      </c>
      <c r="X606" s="86" t="s">
        <v>2480</v>
      </c>
      <c r="Y606" s="86" t="s">
        <v>1350</v>
      </c>
      <c r="Z606" s="86" t="s">
        <v>6285</v>
      </c>
      <c r="AB606" s="85" t="s">
        <v>2063</v>
      </c>
      <c r="AC606" s="85" t="str">
        <f t="shared" si="54"/>
        <v>AT15</v>
      </c>
      <c r="AD606" s="85" t="str">
        <f t="shared" si="55"/>
        <v xml:space="preserve"> 360</v>
      </c>
      <c r="AE606" s="85" t="str">
        <f t="shared" si="56"/>
        <v>0 00</v>
      </c>
      <c r="AF606" s="85" t="str">
        <f t="shared" si="57"/>
        <v>00 0</v>
      </c>
      <c r="AG606" s="85" t="str">
        <f t="shared" si="58"/>
        <v xml:space="preserve">410 </v>
      </c>
      <c r="AH606" s="85" t="str">
        <f t="shared" si="59"/>
        <v xml:space="preserve">AT15  360 0 00 00 0 410 </v>
      </c>
    </row>
    <row r="607" spans="1:34" ht="15" customHeight="1" x14ac:dyDescent="0.25">
      <c r="A607" s="86">
        <v>703606</v>
      </c>
      <c r="B607" s="86" t="s">
        <v>835</v>
      </c>
      <c r="C607" s="86" t="s">
        <v>1920</v>
      </c>
      <c r="D607" s="86" t="s">
        <v>1920</v>
      </c>
      <c r="E607" s="86">
        <v>70315</v>
      </c>
      <c r="F607" s="86">
        <v>6095</v>
      </c>
      <c r="G607" s="86" t="s">
        <v>1036</v>
      </c>
      <c r="H607" s="86" t="s">
        <v>2955</v>
      </c>
      <c r="I607" s="86" t="s">
        <v>2509</v>
      </c>
      <c r="J607" s="86" t="s">
        <v>6343</v>
      </c>
      <c r="K607" s="86" t="s">
        <v>3166</v>
      </c>
      <c r="L607" s="86" t="s">
        <v>3</v>
      </c>
      <c r="M607" s="86" t="s">
        <v>3281</v>
      </c>
      <c r="N607" s="86" t="s">
        <v>3282</v>
      </c>
      <c r="O607" s="86" t="s">
        <v>5993</v>
      </c>
      <c r="P607" s="87">
        <v>36770</v>
      </c>
      <c r="Q607" s="87">
        <v>401768</v>
      </c>
      <c r="R607" s="86" t="s">
        <v>2416</v>
      </c>
      <c r="S607" s="86" t="s">
        <v>836</v>
      </c>
      <c r="T607" s="86">
        <v>970315</v>
      </c>
      <c r="U607" s="86">
        <v>6095</v>
      </c>
      <c r="V607" s="86" t="s">
        <v>1036</v>
      </c>
      <c r="W607" s="86" t="s">
        <v>2955</v>
      </c>
      <c r="X607" s="86" t="s">
        <v>2509</v>
      </c>
      <c r="Y607" s="86" t="s">
        <v>837</v>
      </c>
      <c r="Z607" s="86" t="s">
        <v>6343</v>
      </c>
      <c r="AB607" s="85" t="s">
        <v>5993</v>
      </c>
      <c r="AC607" s="85" t="str">
        <f t="shared" si="54"/>
        <v>AT74</v>
      </c>
      <c r="AD607" s="85" t="str">
        <f t="shared" si="55"/>
        <v xml:space="preserve"> 363</v>
      </c>
      <c r="AE607" s="85" t="str">
        <f t="shared" si="56"/>
        <v>3 60</v>
      </c>
      <c r="AF607" s="85" t="str">
        <f t="shared" si="57"/>
        <v>00 0</v>
      </c>
      <c r="AG607" s="85" t="str">
        <f t="shared" si="58"/>
        <v xml:space="preserve">242 </v>
      </c>
      <c r="AH607" s="85" t="str">
        <f t="shared" si="59"/>
        <v xml:space="preserve">AT74  363 3 60 00 0 242 </v>
      </c>
    </row>
    <row r="608" spans="1:34" ht="15" customHeight="1" x14ac:dyDescent="0.25">
      <c r="A608" s="86">
        <v>703616</v>
      </c>
      <c r="B608" s="86" t="s">
        <v>252</v>
      </c>
      <c r="C608" s="86" t="s">
        <v>1920</v>
      </c>
      <c r="D608" s="86" t="s">
        <v>1920</v>
      </c>
      <c r="E608" s="86">
        <v>70366</v>
      </c>
      <c r="F608" s="86">
        <v>6113</v>
      </c>
      <c r="G608" s="86" t="s">
        <v>1068</v>
      </c>
      <c r="H608" s="86" t="s">
        <v>1068</v>
      </c>
      <c r="I608" s="86" t="s">
        <v>3673</v>
      </c>
      <c r="J608" s="86" t="s">
        <v>6865</v>
      </c>
      <c r="K608" s="86" t="s">
        <v>3166</v>
      </c>
      <c r="L608" s="86" t="s">
        <v>3</v>
      </c>
      <c r="M608" s="86" t="s">
        <v>3674</v>
      </c>
      <c r="N608" s="86" t="s">
        <v>3675</v>
      </c>
      <c r="O608" s="86" t="s">
        <v>7277</v>
      </c>
      <c r="P608" s="87">
        <v>36770</v>
      </c>
      <c r="Q608" s="87">
        <v>401768</v>
      </c>
      <c r="R608" s="86" t="s">
        <v>2416</v>
      </c>
      <c r="S608" s="86" t="s">
        <v>253</v>
      </c>
      <c r="T608" s="86">
        <v>970366</v>
      </c>
      <c r="U608" s="86">
        <v>6113</v>
      </c>
      <c r="V608" s="86" t="s">
        <v>1068</v>
      </c>
      <c r="W608" s="86" t="s">
        <v>1068</v>
      </c>
      <c r="X608" s="86" t="s">
        <v>3672</v>
      </c>
      <c r="Y608" s="86" t="s">
        <v>7278</v>
      </c>
      <c r="Z608" s="86" t="s">
        <v>6745</v>
      </c>
      <c r="AB608" s="85" t="s">
        <v>7277</v>
      </c>
      <c r="AC608" s="85" t="str">
        <f t="shared" si="54"/>
        <v>AT10</v>
      </c>
      <c r="AD608" s="85" t="str">
        <f t="shared" si="55"/>
        <v xml:space="preserve"> 363</v>
      </c>
      <c r="AE608" s="85" t="str">
        <f t="shared" si="56"/>
        <v>2 20</v>
      </c>
      <c r="AF608" s="85" t="str">
        <f t="shared" si="57"/>
        <v>00 0</v>
      </c>
      <c r="AG608" s="85" t="str">
        <f t="shared" si="58"/>
        <v xml:space="preserve">722 </v>
      </c>
      <c r="AH608" s="85" t="str">
        <f t="shared" si="59"/>
        <v xml:space="preserve">AT10  363 2 20 00 0 722 </v>
      </c>
    </row>
    <row r="609" spans="1:34" ht="15" customHeight="1" x14ac:dyDescent="0.25">
      <c r="A609" s="86">
        <v>703626</v>
      </c>
      <c r="B609" s="86" t="s">
        <v>765</v>
      </c>
      <c r="C609" s="86" t="s">
        <v>1920</v>
      </c>
      <c r="D609" s="86" t="s">
        <v>1920</v>
      </c>
      <c r="E609" s="86">
        <v>70338</v>
      </c>
      <c r="F609" s="86">
        <v>6082</v>
      </c>
      <c r="G609" s="86" t="s">
        <v>1069</v>
      </c>
      <c r="H609" s="86" t="s">
        <v>3186</v>
      </c>
      <c r="I609" s="86" t="s">
        <v>2609</v>
      </c>
      <c r="J609" s="86" t="s">
        <v>6509</v>
      </c>
      <c r="K609" s="86" t="s">
        <v>3166</v>
      </c>
      <c r="L609" s="86" t="s">
        <v>3</v>
      </c>
      <c r="M609" s="86" t="s">
        <v>3403</v>
      </c>
      <c r="N609" s="86" t="s">
        <v>3404</v>
      </c>
      <c r="O609" s="86" t="s">
        <v>2120</v>
      </c>
      <c r="P609" s="87">
        <v>36770</v>
      </c>
      <c r="Q609" s="87">
        <v>401768</v>
      </c>
      <c r="R609" s="86" t="s">
        <v>2416</v>
      </c>
      <c r="S609" s="86" t="s">
        <v>763</v>
      </c>
      <c r="T609" s="86">
        <v>970338</v>
      </c>
      <c r="U609" s="86">
        <v>6082</v>
      </c>
      <c r="V609" s="86" t="s">
        <v>1069</v>
      </c>
      <c r="W609" s="86" t="s">
        <v>2849</v>
      </c>
      <c r="X609" s="86" t="s">
        <v>2665</v>
      </c>
      <c r="Y609" s="86" t="s">
        <v>764</v>
      </c>
      <c r="Z609" s="86" t="s">
        <v>6780</v>
      </c>
      <c r="AB609" s="85" t="s">
        <v>2120</v>
      </c>
      <c r="AC609" s="85" t="str">
        <f t="shared" si="54"/>
        <v>AT11</v>
      </c>
      <c r="AD609" s="85" t="str">
        <f t="shared" si="55"/>
        <v xml:space="preserve"> 360</v>
      </c>
      <c r="AE609" s="85" t="str">
        <f t="shared" si="56"/>
        <v>0 00</v>
      </c>
      <c r="AF609" s="85" t="str">
        <f t="shared" si="57"/>
        <v>00 0</v>
      </c>
      <c r="AG609" s="85" t="str">
        <f t="shared" si="58"/>
        <v xml:space="preserve">112 </v>
      </c>
      <c r="AH609" s="85" t="str">
        <f t="shared" si="59"/>
        <v xml:space="preserve">AT11  360 0 00 00 0 112 </v>
      </c>
    </row>
    <row r="610" spans="1:34" ht="15" customHeight="1" x14ac:dyDescent="0.25">
      <c r="A610" s="86">
        <v>703636</v>
      </c>
      <c r="B610" s="86" t="s">
        <v>167</v>
      </c>
      <c r="C610" s="86" t="s">
        <v>1920</v>
      </c>
      <c r="D610" s="86" t="s">
        <v>1920</v>
      </c>
      <c r="E610" s="86">
        <v>70326</v>
      </c>
      <c r="F610" s="86">
        <v>6105</v>
      </c>
      <c r="G610" s="86" t="s">
        <v>1070</v>
      </c>
      <c r="H610" s="86" t="s">
        <v>3335</v>
      </c>
      <c r="I610" s="86" t="s">
        <v>3336</v>
      </c>
      <c r="J610" s="86" t="s">
        <v>6728</v>
      </c>
      <c r="K610" s="86" t="s">
        <v>3166</v>
      </c>
      <c r="L610" s="86" t="s">
        <v>3</v>
      </c>
      <c r="M610" s="86" t="s">
        <v>3337</v>
      </c>
      <c r="N610" s="86" t="s">
        <v>6028</v>
      </c>
      <c r="O610" s="86" t="s">
        <v>2121</v>
      </c>
      <c r="P610" s="87">
        <v>36770</v>
      </c>
      <c r="Q610" s="87">
        <v>401768</v>
      </c>
      <c r="R610" s="86" t="s">
        <v>2416</v>
      </c>
      <c r="S610" s="86" t="s">
        <v>168</v>
      </c>
      <c r="T610" s="86">
        <v>970326</v>
      </c>
      <c r="U610" s="86">
        <v>6105</v>
      </c>
      <c r="V610" s="86" t="s">
        <v>1070</v>
      </c>
      <c r="W610" s="86" t="s">
        <v>3335</v>
      </c>
      <c r="X610" s="86" t="s">
        <v>3340</v>
      </c>
      <c r="Y610" s="86" t="s">
        <v>169</v>
      </c>
      <c r="Z610" s="86" t="s">
        <v>6727</v>
      </c>
      <c r="AB610" s="85" t="s">
        <v>2121</v>
      </c>
      <c r="AC610" s="85" t="str">
        <f t="shared" si="54"/>
        <v>AT84</v>
      </c>
      <c r="AD610" s="85" t="str">
        <f t="shared" si="55"/>
        <v xml:space="preserve"> 363</v>
      </c>
      <c r="AE610" s="85" t="str">
        <f t="shared" si="56"/>
        <v>1 40</v>
      </c>
      <c r="AF610" s="85" t="str">
        <f t="shared" si="57"/>
        <v>00 0</v>
      </c>
      <c r="AG610" s="85" t="str">
        <f t="shared" si="58"/>
        <v xml:space="preserve">502 </v>
      </c>
      <c r="AH610" s="85" t="str">
        <f t="shared" si="59"/>
        <v xml:space="preserve">AT84  363 1 40 00 0 502 </v>
      </c>
    </row>
    <row r="611" spans="1:34" ht="15" customHeight="1" x14ac:dyDescent="0.25">
      <c r="A611" s="86">
        <v>703646</v>
      </c>
      <c r="B611" s="86" t="s">
        <v>164</v>
      </c>
      <c r="C611" s="86" t="s">
        <v>1920</v>
      </c>
      <c r="D611" s="86" t="s">
        <v>1920</v>
      </c>
      <c r="E611" s="86">
        <v>70322</v>
      </c>
      <c r="F611" s="86">
        <v>6114</v>
      </c>
      <c r="G611" s="86" t="s">
        <v>1071</v>
      </c>
      <c r="H611" s="86" t="s">
        <v>3290</v>
      </c>
      <c r="I611" s="86" t="s">
        <v>2576</v>
      </c>
      <c r="J611" s="86" t="s">
        <v>6866</v>
      </c>
      <c r="K611" s="86" t="s">
        <v>3166</v>
      </c>
      <c r="L611" s="86" t="s">
        <v>3</v>
      </c>
      <c r="M611" s="86" t="s">
        <v>3291</v>
      </c>
      <c r="N611" s="86" t="s">
        <v>6029</v>
      </c>
      <c r="O611" s="86" t="s">
        <v>5966</v>
      </c>
      <c r="P611" s="87">
        <v>44805</v>
      </c>
      <c r="Q611" s="87">
        <v>401768</v>
      </c>
      <c r="R611" s="86" t="s">
        <v>2416</v>
      </c>
      <c r="S611" s="86" t="s">
        <v>5967</v>
      </c>
      <c r="T611" s="86">
        <v>941285</v>
      </c>
      <c r="U611" s="86">
        <v>6114</v>
      </c>
      <c r="V611" s="86" t="s">
        <v>1071</v>
      </c>
      <c r="W611" s="86" t="s">
        <v>3290</v>
      </c>
      <c r="X611" s="86" t="s">
        <v>2499</v>
      </c>
      <c r="Y611" s="86" t="s">
        <v>5968</v>
      </c>
      <c r="Z611" s="86" t="s">
        <v>6574</v>
      </c>
      <c r="AB611" s="85" t="s">
        <v>5966</v>
      </c>
      <c r="AC611" s="85" t="str">
        <f t="shared" si="54"/>
        <v>AT85</v>
      </c>
      <c r="AD611" s="85" t="str">
        <f t="shared" si="55"/>
        <v xml:space="preserve"> 205</v>
      </c>
      <c r="AE611" s="85" t="str">
        <f t="shared" si="56"/>
        <v>1 00</v>
      </c>
      <c r="AF611" s="85" t="str">
        <f t="shared" si="57"/>
        <v>00 0</v>
      </c>
      <c r="AG611" s="85" t="str">
        <f t="shared" si="58"/>
        <v xml:space="preserve">000 </v>
      </c>
      <c r="AH611" s="85" t="str">
        <f t="shared" si="59"/>
        <v xml:space="preserve">AT85  205 1 00 00 0 000 </v>
      </c>
    </row>
    <row r="612" spans="1:34" ht="15" customHeight="1" x14ac:dyDescent="0.25">
      <c r="A612" s="86">
        <v>703656</v>
      </c>
      <c r="B612" s="86" t="s">
        <v>259</v>
      </c>
      <c r="C612" s="86" t="s">
        <v>1920</v>
      </c>
      <c r="D612" s="86" t="s">
        <v>1920</v>
      </c>
      <c r="E612" s="86">
        <v>70365</v>
      </c>
      <c r="F612" s="86">
        <v>6111</v>
      </c>
      <c r="G612" s="86" t="s">
        <v>1046</v>
      </c>
      <c r="H612" s="86" t="s">
        <v>5680</v>
      </c>
      <c r="I612" s="86" t="s">
        <v>2480</v>
      </c>
      <c r="J612" s="86" t="s">
        <v>6777</v>
      </c>
      <c r="K612" s="86" t="s">
        <v>3166</v>
      </c>
      <c r="L612" s="86" t="s">
        <v>3</v>
      </c>
      <c r="M612" s="86" t="s">
        <v>5681</v>
      </c>
      <c r="N612" s="86" t="s">
        <v>5682</v>
      </c>
      <c r="O612" s="86" t="s">
        <v>7235</v>
      </c>
      <c r="P612" s="87">
        <v>36770</v>
      </c>
      <c r="Q612" s="87">
        <v>401768</v>
      </c>
      <c r="R612" s="86" t="s">
        <v>2416</v>
      </c>
      <c r="S612" s="86" t="s">
        <v>260</v>
      </c>
      <c r="T612" s="86">
        <v>970365</v>
      </c>
      <c r="U612" s="86">
        <v>6111</v>
      </c>
      <c r="V612" s="86" t="s">
        <v>1046</v>
      </c>
      <c r="W612" s="86" t="s">
        <v>3684</v>
      </c>
      <c r="X612" s="86" t="s">
        <v>2665</v>
      </c>
      <c r="Y612" s="86" t="s">
        <v>261</v>
      </c>
      <c r="Z612" s="86" t="s">
        <v>6287</v>
      </c>
      <c r="AB612" s="85" t="s">
        <v>7235</v>
      </c>
      <c r="AC612" s="85" t="str">
        <f t="shared" si="54"/>
        <v>AT45</v>
      </c>
      <c r="AD612" s="85" t="str">
        <f t="shared" si="55"/>
        <v xml:space="preserve"> 362</v>
      </c>
      <c r="AE612" s="85" t="str">
        <f t="shared" si="56"/>
        <v>0 00</v>
      </c>
      <c r="AF612" s="85" t="str">
        <f t="shared" si="57"/>
        <v>00 0</v>
      </c>
      <c r="AG612" s="85" t="str">
        <f t="shared" si="58"/>
        <v xml:space="preserve">032 </v>
      </c>
      <c r="AH612" s="85" t="str">
        <f t="shared" si="59"/>
        <v xml:space="preserve">AT45  362 0 00 00 0 032 </v>
      </c>
    </row>
    <row r="613" spans="1:34" ht="15" customHeight="1" x14ac:dyDescent="0.25">
      <c r="A613" s="86">
        <v>703666</v>
      </c>
      <c r="B613" s="86" t="s">
        <v>109</v>
      </c>
      <c r="C613" s="86" t="s">
        <v>1920</v>
      </c>
      <c r="D613" s="86" t="s">
        <v>1920</v>
      </c>
      <c r="E613" s="86">
        <v>70314</v>
      </c>
      <c r="F613" s="86">
        <v>6182</v>
      </c>
      <c r="G613" s="86" t="s">
        <v>3318</v>
      </c>
      <c r="H613" s="86" t="s">
        <v>3295</v>
      </c>
      <c r="I613" s="86" t="s">
        <v>2435</v>
      </c>
      <c r="J613" s="86" t="s">
        <v>6867</v>
      </c>
      <c r="K613" s="86" t="s">
        <v>3166</v>
      </c>
      <c r="L613" s="86" t="s">
        <v>3</v>
      </c>
      <c r="M613" s="86" t="s">
        <v>3319</v>
      </c>
      <c r="N613" s="86" t="s">
        <v>3320</v>
      </c>
      <c r="O613" s="86" t="s">
        <v>6030</v>
      </c>
      <c r="P613" s="87">
        <v>36770</v>
      </c>
      <c r="Q613" s="87">
        <v>401768</v>
      </c>
      <c r="R613" s="86" t="s">
        <v>2416</v>
      </c>
      <c r="S613" s="86" t="s">
        <v>110</v>
      </c>
      <c r="T613" s="86">
        <v>970314</v>
      </c>
      <c r="U613" s="86">
        <v>6182</v>
      </c>
      <c r="V613" s="86" t="s">
        <v>3322</v>
      </c>
      <c r="W613" s="86" t="s">
        <v>3295</v>
      </c>
      <c r="X613" s="86" t="s">
        <v>2727</v>
      </c>
      <c r="Y613" s="86" t="s">
        <v>111</v>
      </c>
      <c r="Z613" s="86" t="s">
        <v>6868</v>
      </c>
      <c r="AB613" s="85" t="s">
        <v>6030</v>
      </c>
      <c r="AC613" s="85" t="str">
        <f t="shared" si="54"/>
        <v>AT02</v>
      </c>
      <c r="AD613" s="85" t="str">
        <f t="shared" si="55"/>
        <v xml:space="preserve"> 363</v>
      </c>
      <c r="AE613" s="85" t="str">
        <f t="shared" si="56"/>
        <v>3 60</v>
      </c>
      <c r="AF613" s="85" t="str">
        <f t="shared" si="57"/>
        <v>00 0</v>
      </c>
      <c r="AG613" s="85" t="str">
        <f t="shared" si="58"/>
        <v xml:space="preserve">192 </v>
      </c>
      <c r="AH613" s="85" t="str">
        <f t="shared" si="59"/>
        <v xml:space="preserve">AT02  363 3 60 00 0 192 </v>
      </c>
    </row>
    <row r="614" spans="1:34" ht="15" customHeight="1" x14ac:dyDescent="0.25">
      <c r="A614" s="86">
        <v>703676</v>
      </c>
      <c r="B614" s="86" t="s">
        <v>105</v>
      </c>
      <c r="C614" s="86" t="s">
        <v>1920</v>
      </c>
      <c r="D614" s="86" t="s">
        <v>1920</v>
      </c>
      <c r="E614" s="86">
        <v>70304</v>
      </c>
      <c r="F614" s="86">
        <v>6094</v>
      </c>
      <c r="G614" s="86" t="s">
        <v>1039</v>
      </c>
      <c r="H614" s="86" t="s">
        <v>3173</v>
      </c>
      <c r="I614" s="86" t="s">
        <v>3001</v>
      </c>
      <c r="J614" s="86" t="s">
        <v>6869</v>
      </c>
      <c r="K614" s="86" t="s">
        <v>3166</v>
      </c>
      <c r="L614" s="86" t="s">
        <v>3</v>
      </c>
      <c r="M614" s="86" t="s">
        <v>3174</v>
      </c>
      <c r="N614" s="86" t="s">
        <v>3175</v>
      </c>
      <c r="O614" s="86" t="s">
        <v>6031</v>
      </c>
      <c r="P614" s="87">
        <v>36770</v>
      </c>
      <c r="Q614" s="87">
        <v>401768</v>
      </c>
      <c r="R614" s="86" t="s">
        <v>2416</v>
      </c>
      <c r="S614" s="86" t="s">
        <v>6032</v>
      </c>
      <c r="T614" s="86">
        <v>111111</v>
      </c>
      <c r="U614" s="86">
        <v>6020</v>
      </c>
      <c r="V614" s="86" t="s">
        <v>1009</v>
      </c>
      <c r="W614" s="86" t="s">
        <v>3177</v>
      </c>
      <c r="X614" s="86" t="s">
        <v>2470</v>
      </c>
      <c r="Y614" s="86" t="s">
        <v>1476</v>
      </c>
      <c r="Z614" s="86" t="s">
        <v>6476</v>
      </c>
      <c r="AB614" s="85" t="s">
        <v>6031</v>
      </c>
      <c r="AC614" s="85" t="str">
        <f t="shared" si="54"/>
        <v>AT98</v>
      </c>
      <c r="AD614" s="85" t="str">
        <f t="shared" si="55"/>
        <v xml:space="preserve"> 363</v>
      </c>
      <c r="AE614" s="85" t="str">
        <f t="shared" si="56"/>
        <v>3 60</v>
      </c>
      <c r="AF614" s="85" t="str">
        <f t="shared" si="57"/>
        <v>00 0</v>
      </c>
      <c r="AG614" s="85" t="str">
        <f t="shared" si="58"/>
        <v xml:space="preserve">222 </v>
      </c>
      <c r="AH614" s="85" t="str">
        <f t="shared" si="59"/>
        <v xml:space="preserve">AT98  363 3 60 00 0 222 </v>
      </c>
    </row>
    <row r="615" spans="1:34" ht="15" customHeight="1" x14ac:dyDescent="0.25">
      <c r="A615" s="86">
        <v>703686</v>
      </c>
      <c r="B615" s="86" t="s">
        <v>244</v>
      </c>
      <c r="C615" s="86" t="s">
        <v>1920</v>
      </c>
      <c r="D615" s="86" t="s">
        <v>1920</v>
      </c>
      <c r="E615" s="86">
        <v>70362</v>
      </c>
      <c r="F615" s="86">
        <v>6154</v>
      </c>
      <c r="G615" s="86" t="s">
        <v>1072</v>
      </c>
      <c r="H615" s="86" t="s">
        <v>3656</v>
      </c>
      <c r="I615" s="86" t="s">
        <v>2499</v>
      </c>
      <c r="J615" s="86" t="s">
        <v>6870</v>
      </c>
      <c r="K615" s="86" t="s">
        <v>3166</v>
      </c>
      <c r="L615" s="86" t="s">
        <v>3</v>
      </c>
      <c r="M615" s="86" t="s">
        <v>3657</v>
      </c>
      <c r="N615" s="86" t="s">
        <v>3658</v>
      </c>
      <c r="O615" s="86" t="s">
        <v>2125</v>
      </c>
      <c r="P615" s="87">
        <v>36770</v>
      </c>
      <c r="Q615" s="87">
        <v>401768</v>
      </c>
      <c r="R615" s="86" t="s">
        <v>2416</v>
      </c>
      <c r="S615" s="86" t="s">
        <v>245</v>
      </c>
      <c r="T615" s="86">
        <v>970362</v>
      </c>
      <c r="U615" s="86">
        <v>6154</v>
      </c>
      <c r="V615" s="86" t="s">
        <v>1072</v>
      </c>
      <c r="W615" s="86" t="s">
        <v>3656</v>
      </c>
      <c r="X615" s="86" t="s">
        <v>2499</v>
      </c>
      <c r="Y615" s="86" t="s">
        <v>246</v>
      </c>
      <c r="Z615" s="86" t="s">
        <v>6870</v>
      </c>
      <c r="AB615" s="85" t="s">
        <v>2125</v>
      </c>
      <c r="AC615" s="85" t="str">
        <f t="shared" si="54"/>
        <v>AT65</v>
      </c>
      <c r="AD615" s="85" t="str">
        <f t="shared" si="55"/>
        <v xml:space="preserve"> 363</v>
      </c>
      <c r="AE615" s="85" t="str">
        <f t="shared" si="56"/>
        <v>2 90</v>
      </c>
      <c r="AF615" s="85" t="str">
        <f t="shared" si="57"/>
        <v>00 0</v>
      </c>
      <c r="AG615" s="85" t="str">
        <f t="shared" si="58"/>
        <v xml:space="preserve">022 </v>
      </c>
      <c r="AH615" s="85" t="str">
        <f t="shared" si="59"/>
        <v xml:space="preserve">AT65  363 2 90 00 0 022 </v>
      </c>
    </row>
    <row r="616" spans="1:34" ht="15" customHeight="1" x14ac:dyDescent="0.25">
      <c r="A616" s="86">
        <v>703696</v>
      </c>
      <c r="B616" s="86" t="s">
        <v>1894</v>
      </c>
      <c r="C616" s="86" t="s">
        <v>1920</v>
      </c>
      <c r="D616" s="86" t="s">
        <v>1920</v>
      </c>
      <c r="E616" s="86">
        <v>70301</v>
      </c>
      <c r="F616" s="86">
        <v>6067</v>
      </c>
      <c r="G616" s="86" t="s">
        <v>1042</v>
      </c>
      <c r="H616" s="86" t="s">
        <v>5610</v>
      </c>
      <c r="I616" s="86" t="s">
        <v>2949</v>
      </c>
      <c r="J616" s="86" t="s">
        <v>6656</v>
      </c>
      <c r="K616" s="86" t="s">
        <v>3166</v>
      </c>
      <c r="L616" s="86" t="s">
        <v>3</v>
      </c>
      <c r="M616" s="86" t="s">
        <v>5611</v>
      </c>
      <c r="N616" s="86" t="s">
        <v>5612</v>
      </c>
      <c r="O616" s="86" t="s">
        <v>2070</v>
      </c>
      <c r="P616" s="87">
        <v>36770</v>
      </c>
      <c r="Q616" s="87">
        <v>401768</v>
      </c>
      <c r="R616" s="86" t="s">
        <v>2416</v>
      </c>
      <c r="S616" s="86" t="s">
        <v>94</v>
      </c>
      <c r="T616" s="86">
        <v>970301</v>
      </c>
      <c r="U616" s="86">
        <v>6067</v>
      </c>
      <c r="V616" s="86" t="s">
        <v>1042</v>
      </c>
      <c r="W616" s="86" t="s">
        <v>5175</v>
      </c>
      <c r="X616" s="86" t="s">
        <v>3899</v>
      </c>
      <c r="Y616" s="86" t="s">
        <v>95</v>
      </c>
      <c r="Z616" s="86" t="s">
        <v>6657</v>
      </c>
      <c r="AB616" s="85" t="s">
        <v>2070</v>
      </c>
      <c r="AC616" s="85" t="str">
        <f t="shared" si="54"/>
        <v>AT58</v>
      </c>
      <c r="AD616" s="85" t="str">
        <f t="shared" si="55"/>
        <v xml:space="preserve"> 362</v>
      </c>
      <c r="AE616" s="85" t="str">
        <f t="shared" si="56"/>
        <v>0 00</v>
      </c>
      <c r="AF616" s="85" t="str">
        <f t="shared" si="57"/>
        <v>00 0</v>
      </c>
      <c r="AG616" s="85" t="str">
        <f t="shared" si="58"/>
        <v xml:space="preserve">002 </v>
      </c>
      <c r="AH616" s="85" t="str">
        <f t="shared" si="59"/>
        <v xml:space="preserve">AT58  362 0 00 00 0 002 </v>
      </c>
    </row>
    <row r="617" spans="1:34" ht="15" customHeight="1" x14ac:dyDescent="0.25">
      <c r="A617" s="86">
        <v>703706</v>
      </c>
      <c r="B617" s="86" t="s">
        <v>834</v>
      </c>
      <c r="C617" s="86" t="s">
        <v>1920</v>
      </c>
      <c r="D617" s="86" t="s">
        <v>1920</v>
      </c>
      <c r="E617" s="86">
        <v>70304</v>
      </c>
      <c r="F617" s="86">
        <v>6094</v>
      </c>
      <c r="G617" s="86" t="s">
        <v>1039</v>
      </c>
      <c r="H617" s="86" t="s">
        <v>5357</v>
      </c>
      <c r="I617" s="86" t="s">
        <v>2485</v>
      </c>
      <c r="J617" s="86" t="s">
        <v>6871</v>
      </c>
      <c r="K617" s="86" t="s">
        <v>3166</v>
      </c>
      <c r="L617" s="86" t="s">
        <v>3</v>
      </c>
      <c r="M617" s="86" t="s">
        <v>5368</v>
      </c>
      <c r="N617" s="86" t="s">
        <v>5369</v>
      </c>
      <c r="O617" s="86" t="s">
        <v>2079</v>
      </c>
      <c r="P617" s="87">
        <v>36770</v>
      </c>
      <c r="Q617" s="87">
        <v>44439</v>
      </c>
      <c r="R617" s="86" t="s">
        <v>2592</v>
      </c>
      <c r="S617" s="86" t="s">
        <v>102</v>
      </c>
      <c r="T617" s="86">
        <v>970304</v>
      </c>
      <c r="U617" s="86">
        <v>6094</v>
      </c>
      <c r="V617" s="86" t="s">
        <v>1039</v>
      </c>
      <c r="W617" s="86" t="s">
        <v>5357</v>
      </c>
      <c r="X617" s="86" t="s">
        <v>2457</v>
      </c>
      <c r="Y617" s="86" t="s">
        <v>103</v>
      </c>
      <c r="Z617" s="86" t="s">
        <v>6291</v>
      </c>
      <c r="AB617" s="85" t="s">
        <v>2079</v>
      </c>
      <c r="AC617" s="85" t="str">
        <f t="shared" si="54"/>
        <v>AT71</v>
      </c>
      <c r="AD617" s="85" t="str">
        <f t="shared" si="55"/>
        <v xml:space="preserve"> 362</v>
      </c>
      <c r="AE617" s="85" t="str">
        <f t="shared" si="56"/>
        <v>0 90</v>
      </c>
      <c r="AF617" s="85" t="str">
        <f t="shared" si="57"/>
        <v>00 0</v>
      </c>
      <c r="AG617" s="85" t="str">
        <f t="shared" si="58"/>
        <v xml:space="preserve">002 </v>
      </c>
      <c r="AH617" s="85" t="str">
        <f t="shared" si="59"/>
        <v xml:space="preserve">AT71  362 0 90 00 0 002 </v>
      </c>
    </row>
    <row r="618" spans="1:34" ht="15" customHeight="1" x14ac:dyDescent="0.25">
      <c r="A618" s="86">
        <v>703716</v>
      </c>
      <c r="B618" s="86" t="s">
        <v>270</v>
      </c>
      <c r="C618" s="86" t="s">
        <v>1920</v>
      </c>
      <c r="D618" s="86" t="s">
        <v>1920</v>
      </c>
      <c r="E618" s="86">
        <v>70359</v>
      </c>
      <c r="F618" s="86">
        <v>6152</v>
      </c>
      <c r="G618" s="86" t="s">
        <v>1073</v>
      </c>
      <c r="H618" s="86" t="s">
        <v>1073</v>
      </c>
      <c r="I618" s="86" t="s">
        <v>3680</v>
      </c>
      <c r="J618" s="86" t="s">
        <v>6872</v>
      </c>
      <c r="K618" s="86" t="s">
        <v>3166</v>
      </c>
      <c r="L618" s="86" t="s">
        <v>3</v>
      </c>
      <c r="M618" s="86" t="s">
        <v>3681</v>
      </c>
      <c r="N618" s="86" t="s">
        <v>3682</v>
      </c>
      <c r="O618" s="86" t="s">
        <v>2126</v>
      </c>
      <c r="P618" s="87">
        <v>36770</v>
      </c>
      <c r="Q618" s="87">
        <v>401768</v>
      </c>
      <c r="R618" s="86" t="s">
        <v>2416</v>
      </c>
      <c r="S618" s="86" t="s">
        <v>271</v>
      </c>
      <c r="T618" s="86">
        <v>970359</v>
      </c>
      <c r="U618" s="86">
        <v>6152</v>
      </c>
      <c r="V618" s="86" t="s">
        <v>1073</v>
      </c>
      <c r="W618" s="86" t="s">
        <v>1073</v>
      </c>
      <c r="X618" s="86" t="s">
        <v>3679</v>
      </c>
      <c r="Y618" s="86" t="s">
        <v>272</v>
      </c>
      <c r="Z618" s="86" t="s">
        <v>6794</v>
      </c>
      <c r="AB618" s="85" t="s">
        <v>2126</v>
      </c>
      <c r="AC618" s="85" t="str">
        <f t="shared" si="54"/>
        <v>AT30</v>
      </c>
      <c r="AD618" s="85" t="str">
        <f t="shared" si="55"/>
        <v xml:space="preserve"> 363</v>
      </c>
      <c r="AE618" s="85" t="str">
        <f t="shared" si="56"/>
        <v>2 90</v>
      </c>
      <c r="AF618" s="85" t="str">
        <f t="shared" si="57"/>
        <v>00 0</v>
      </c>
      <c r="AG618" s="85" t="str">
        <f t="shared" si="58"/>
        <v xml:space="preserve">052 </v>
      </c>
      <c r="AH618" s="85" t="str">
        <f t="shared" si="59"/>
        <v xml:space="preserve">AT30  363 2 90 00 0 052 </v>
      </c>
    </row>
    <row r="619" spans="1:34" ht="15" customHeight="1" x14ac:dyDescent="0.25">
      <c r="A619" s="86">
        <v>703726</v>
      </c>
      <c r="B619" s="86" t="s">
        <v>133</v>
      </c>
      <c r="C619" s="86" t="s">
        <v>1920</v>
      </c>
      <c r="D619" s="86" t="s">
        <v>1920</v>
      </c>
      <c r="E619" s="86">
        <v>70325</v>
      </c>
      <c r="F619" s="86">
        <v>6072</v>
      </c>
      <c r="G619" s="86" t="s">
        <v>1038</v>
      </c>
      <c r="H619" s="86" t="s">
        <v>5721</v>
      </c>
      <c r="I619" s="86" t="s">
        <v>5726</v>
      </c>
      <c r="J619" s="86" t="s">
        <v>6347</v>
      </c>
      <c r="K619" s="86" t="s">
        <v>3166</v>
      </c>
      <c r="L619" s="86" t="s">
        <v>3</v>
      </c>
      <c r="M619" s="86" t="s">
        <v>5727</v>
      </c>
      <c r="N619" s="86" t="s">
        <v>6033</v>
      </c>
      <c r="O619" s="86" t="s">
        <v>2061</v>
      </c>
      <c r="P619" s="87">
        <v>36770</v>
      </c>
      <c r="Q619" s="87">
        <v>401768</v>
      </c>
      <c r="R619" s="86" t="s">
        <v>2416</v>
      </c>
      <c r="S619" s="86" t="s">
        <v>132</v>
      </c>
      <c r="T619" s="86">
        <v>970325</v>
      </c>
      <c r="U619" s="86">
        <v>6072</v>
      </c>
      <c r="V619" s="86" t="s">
        <v>1038</v>
      </c>
      <c r="W619" s="86" t="s">
        <v>2849</v>
      </c>
      <c r="X619" s="86" t="s">
        <v>2623</v>
      </c>
      <c r="Y619" s="86" t="s">
        <v>1349</v>
      </c>
      <c r="Z619" s="86" t="s">
        <v>6348</v>
      </c>
      <c r="AB619" s="85" t="s">
        <v>2061</v>
      </c>
      <c r="AC619" s="85" t="str">
        <f t="shared" si="54"/>
        <v>AT06</v>
      </c>
      <c r="AD619" s="85" t="str">
        <f t="shared" si="55"/>
        <v xml:space="preserve"> 205</v>
      </c>
      <c r="AE619" s="85" t="str">
        <f t="shared" si="56"/>
        <v>0 30</v>
      </c>
      <c r="AF619" s="85" t="str">
        <f t="shared" si="57"/>
        <v>07 0</v>
      </c>
      <c r="AG619" s="85" t="str">
        <f t="shared" si="58"/>
        <v xml:space="preserve">000 </v>
      </c>
      <c r="AH619" s="85" t="str">
        <f t="shared" si="59"/>
        <v xml:space="preserve">AT06  205 0 30 07 0 000 </v>
      </c>
    </row>
    <row r="620" spans="1:34" ht="15" customHeight="1" x14ac:dyDescent="0.25">
      <c r="A620" s="86">
        <v>703736</v>
      </c>
      <c r="B620" s="86" t="s">
        <v>1698</v>
      </c>
      <c r="C620" s="86" t="s">
        <v>1920</v>
      </c>
      <c r="D620" s="86" t="s">
        <v>1920</v>
      </c>
      <c r="E620" s="86">
        <v>70344</v>
      </c>
      <c r="F620" s="86">
        <v>6103</v>
      </c>
      <c r="G620" s="86" t="s">
        <v>3441</v>
      </c>
      <c r="H620" s="86" t="s">
        <v>3446</v>
      </c>
      <c r="I620" s="86" t="s">
        <v>2588</v>
      </c>
      <c r="J620" s="86" t="s">
        <v>6762</v>
      </c>
      <c r="K620" s="86" t="s">
        <v>3166</v>
      </c>
      <c r="L620" s="86" t="s">
        <v>3</v>
      </c>
      <c r="M620" s="86" t="s">
        <v>3447</v>
      </c>
      <c r="N620" s="86" t="s">
        <v>3448</v>
      </c>
      <c r="O620" s="86" t="s">
        <v>2067</v>
      </c>
      <c r="P620" s="87">
        <v>36770</v>
      </c>
      <c r="Q620" s="87">
        <v>401768</v>
      </c>
      <c r="R620" s="86" t="s">
        <v>2416</v>
      </c>
      <c r="S620" s="86" t="s">
        <v>173</v>
      </c>
      <c r="T620" s="86">
        <v>970344</v>
      </c>
      <c r="U620" s="86">
        <v>6103</v>
      </c>
      <c r="V620" s="86" t="s">
        <v>3441</v>
      </c>
      <c r="W620" s="86" t="s">
        <v>3186</v>
      </c>
      <c r="X620" s="86" t="s">
        <v>2565</v>
      </c>
      <c r="Y620" s="86" t="s">
        <v>1421</v>
      </c>
      <c r="Z620" s="86" t="s">
        <v>7266</v>
      </c>
      <c r="AB620" s="85" t="s">
        <v>2067</v>
      </c>
      <c r="AC620" s="85" t="str">
        <f t="shared" ref="AC620:AC682" si="60">LEFT(AB620,4)</f>
        <v>AT76</v>
      </c>
      <c r="AD620" s="85" t="str">
        <f t="shared" ref="AD620:AD682" si="61">MID(AB620,5,4)</f>
        <v xml:space="preserve"> 363</v>
      </c>
      <c r="AE620" s="85" t="str">
        <f t="shared" ref="AE620:AE682" si="62">MID(AB620,9,4)</f>
        <v>1 40</v>
      </c>
      <c r="AF620" s="85" t="str">
        <f t="shared" ref="AF620:AF682" si="63">MID(AB620,13,4)</f>
        <v>00 0</v>
      </c>
      <c r="AG620" s="85" t="str">
        <f t="shared" ref="AG620:AG682" si="64">MID(AB620,17,4)</f>
        <v xml:space="preserve">226 </v>
      </c>
      <c r="AH620" s="85" t="str">
        <f t="shared" ref="AH620:AH682" si="65">AC620&amp;" "&amp;AD620&amp;" "&amp;AE620&amp;" "&amp;AF620&amp;" "&amp;AG620</f>
        <v xml:space="preserve">AT76  363 1 40 00 0 226 </v>
      </c>
    </row>
    <row r="621" spans="1:34" ht="15" customHeight="1" x14ac:dyDescent="0.25">
      <c r="A621" s="86">
        <v>703746</v>
      </c>
      <c r="B621" s="86" t="s">
        <v>170</v>
      </c>
      <c r="C621" s="86" t="s">
        <v>1920</v>
      </c>
      <c r="D621" s="86" t="s">
        <v>1920</v>
      </c>
      <c r="E621" s="86">
        <v>70333</v>
      </c>
      <c r="F621" s="86">
        <v>6145</v>
      </c>
      <c r="G621" s="86" t="s">
        <v>5603</v>
      </c>
      <c r="H621" s="86" t="s">
        <v>5603</v>
      </c>
      <c r="I621" s="86" t="s">
        <v>2835</v>
      </c>
      <c r="J621" s="86" t="s">
        <v>6592</v>
      </c>
      <c r="K621" s="86" t="s">
        <v>3166</v>
      </c>
      <c r="L621" s="86" t="s">
        <v>3</v>
      </c>
      <c r="M621" s="86" t="s">
        <v>5604</v>
      </c>
      <c r="N621" s="86" t="s">
        <v>5605</v>
      </c>
      <c r="O621" s="86" t="s">
        <v>2074</v>
      </c>
      <c r="P621" s="87">
        <v>36770</v>
      </c>
      <c r="Q621" s="87">
        <v>401768</v>
      </c>
      <c r="R621" s="86" t="s">
        <v>2416</v>
      </c>
      <c r="S621" s="86" t="s">
        <v>171</v>
      </c>
      <c r="T621" s="86">
        <v>970333</v>
      </c>
      <c r="U621" s="86">
        <v>6145</v>
      </c>
      <c r="V621" s="86" t="s">
        <v>1227</v>
      </c>
      <c r="W621" s="86" t="s">
        <v>5607</v>
      </c>
      <c r="X621" s="86" t="s">
        <v>3989</v>
      </c>
      <c r="Y621" s="86" t="s">
        <v>172</v>
      </c>
      <c r="Z621" s="86" t="s">
        <v>6593</v>
      </c>
      <c r="AB621" s="85" t="s">
        <v>2074</v>
      </c>
      <c r="AC621" s="85" t="str">
        <f t="shared" si="60"/>
        <v>AT52</v>
      </c>
      <c r="AD621" s="85" t="str">
        <f t="shared" si="61"/>
        <v xml:space="preserve"> 362</v>
      </c>
      <c r="AE621" s="85" t="str">
        <f t="shared" si="62"/>
        <v>7 30</v>
      </c>
      <c r="AF621" s="85" t="str">
        <f t="shared" si="63"/>
        <v>00 0</v>
      </c>
      <c r="AG621" s="85" t="str">
        <f t="shared" si="64"/>
        <v xml:space="preserve">012 </v>
      </c>
      <c r="AH621" s="85" t="str">
        <f t="shared" si="65"/>
        <v xml:space="preserve">AT52  362 7 30 00 0 012 </v>
      </c>
    </row>
    <row r="622" spans="1:34" ht="15" customHeight="1" x14ac:dyDescent="0.25">
      <c r="A622" s="86">
        <v>703776</v>
      </c>
      <c r="B622" s="86" t="s">
        <v>227</v>
      </c>
      <c r="C622" s="86" t="s">
        <v>1920</v>
      </c>
      <c r="D622" s="86" t="s">
        <v>1920</v>
      </c>
      <c r="E622" s="86">
        <v>70354</v>
      </c>
      <c r="F622" s="86">
        <v>6060</v>
      </c>
      <c r="G622" s="86" t="s">
        <v>3509</v>
      </c>
      <c r="H622" s="86" t="s">
        <v>3588</v>
      </c>
      <c r="I622" s="86" t="s">
        <v>3136</v>
      </c>
      <c r="J622" s="86" t="s">
        <v>6319</v>
      </c>
      <c r="K622" s="86" t="s">
        <v>3166</v>
      </c>
      <c r="L622" s="86" t="s">
        <v>1</v>
      </c>
      <c r="M622" s="86" t="s">
        <v>3589</v>
      </c>
      <c r="N622" s="86" t="s">
        <v>3590</v>
      </c>
      <c r="O622" s="86" t="s">
        <v>2035</v>
      </c>
      <c r="P622" s="87">
        <v>36770</v>
      </c>
      <c r="Q622" s="87">
        <v>401768</v>
      </c>
      <c r="R622" s="86" t="s">
        <v>2416</v>
      </c>
      <c r="S622" s="86" t="s">
        <v>1791</v>
      </c>
      <c r="T622" s="86">
        <v>406178</v>
      </c>
      <c r="U622" s="86">
        <v>6020</v>
      </c>
      <c r="V622" s="86" t="s">
        <v>1009</v>
      </c>
      <c r="W622" s="86" t="s">
        <v>3106</v>
      </c>
      <c r="X622" s="86" t="s">
        <v>3107</v>
      </c>
      <c r="Y622" s="86" t="s">
        <v>226</v>
      </c>
      <c r="Z622" s="86" t="s">
        <v>6320</v>
      </c>
      <c r="AB622" s="85" t="s">
        <v>2035</v>
      </c>
      <c r="AC622" s="85" t="str">
        <f t="shared" si="60"/>
        <v>AT63</v>
      </c>
      <c r="AD622" s="85" t="str">
        <f t="shared" si="61"/>
        <v xml:space="preserve"> 140</v>
      </c>
      <c r="AE622" s="85" t="str">
        <f t="shared" si="62"/>
        <v>0 06</v>
      </c>
      <c r="AF622" s="85" t="str">
        <f t="shared" si="63"/>
        <v>68 1</v>
      </c>
      <c r="AG622" s="85" t="str">
        <f t="shared" si="64"/>
        <v xml:space="preserve">002 </v>
      </c>
      <c r="AH622" s="85" t="str">
        <f t="shared" si="65"/>
        <v xml:space="preserve">AT63  140 0 06 68 1 002 </v>
      </c>
    </row>
    <row r="623" spans="1:34" ht="15" customHeight="1" x14ac:dyDescent="0.25">
      <c r="A623" s="86">
        <v>703786</v>
      </c>
      <c r="B623" s="86" t="s">
        <v>174</v>
      </c>
      <c r="C623" s="86" t="s">
        <v>1920</v>
      </c>
      <c r="D623" s="86" t="s">
        <v>1920</v>
      </c>
      <c r="E623" s="86">
        <v>70336</v>
      </c>
      <c r="F623" s="86">
        <v>6157</v>
      </c>
      <c r="G623" s="86" t="s">
        <v>3408</v>
      </c>
      <c r="H623" s="86" t="s">
        <v>3409</v>
      </c>
      <c r="I623" s="86" t="s">
        <v>3179</v>
      </c>
      <c r="J623" s="86" t="s">
        <v>6873</v>
      </c>
      <c r="K623" s="86" t="s">
        <v>3166</v>
      </c>
      <c r="L623" s="86" t="s">
        <v>3</v>
      </c>
      <c r="M623" s="86" t="s">
        <v>3410</v>
      </c>
      <c r="N623" s="86" t="s">
        <v>3411</v>
      </c>
      <c r="O623" s="86" t="s">
        <v>2127</v>
      </c>
      <c r="P623" s="87">
        <v>36770</v>
      </c>
      <c r="Q623" s="87">
        <v>401768</v>
      </c>
      <c r="R623" s="86" t="s">
        <v>2416</v>
      </c>
      <c r="S623" s="86" t="s">
        <v>1792</v>
      </c>
      <c r="T623" s="86">
        <v>970336</v>
      </c>
      <c r="U623" s="86">
        <v>6157</v>
      </c>
      <c r="V623" s="86" t="s">
        <v>3413</v>
      </c>
      <c r="W623" s="86" t="s">
        <v>3409</v>
      </c>
      <c r="X623" s="86" t="s">
        <v>3414</v>
      </c>
      <c r="Y623" s="86" t="s">
        <v>175</v>
      </c>
      <c r="Z623" s="86" t="s">
        <v>6874</v>
      </c>
      <c r="AB623" s="85" t="s">
        <v>2127</v>
      </c>
      <c r="AC623" s="85" t="str">
        <f t="shared" si="60"/>
        <v>AT47</v>
      </c>
      <c r="AD623" s="85" t="str">
        <f t="shared" si="61"/>
        <v xml:space="preserve"> 363</v>
      </c>
      <c r="AE623" s="85" t="str">
        <f t="shared" si="62"/>
        <v>2 90</v>
      </c>
      <c r="AF623" s="85" t="str">
        <f t="shared" si="63"/>
        <v>00 0</v>
      </c>
      <c r="AG623" s="85" t="str">
        <f t="shared" si="64"/>
        <v xml:space="preserve">035 </v>
      </c>
      <c r="AH623" s="85" t="str">
        <f t="shared" si="65"/>
        <v xml:space="preserve">AT47  363 2 90 00 0 035 </v>
      </c>
    </row>
    <row r="624" spans="1:34" ht="15" customHeight="1" x14ac:dyDescent="0.25">
      <c r="A624" s="86">
        <v>703806</v>
      </c>
      <c r="B624" s="86" t="s">
        <v>238</v>
      </c>
      <c r="C624" s="86" t="s">
        <v>1920</v>
      </c>
      <c r="D624" s="86" t="s">
        <v>1920</v>
      </c>
      <c r="E624" s="86">
        <v>70357</v>
      </c>
      <c r="F624" s="86">
        <v>6410</v>
      </c>
      <c r="G624" s="86" t="s">
        <v>1032</v>
      </c>
      <c r="H624" s="86" t="s">
        <v>3622</v>
      </c>
      <c r="I624" s="86" t="s">
        <v>3623</v>
      </c>
      <c r="J624" s="86" t="s">
        <v>6875</v>
      </c>
      <c r="K624" s="86" t="s">
        <v>3166</v>
      </c>
      <c r="L624" s="86" t="s">
        <v>3</v>
      </c>
      <c r="M624" s="86" t="s">
        <v>3624</v>
      </c>
      <c r="N624" s="86" t="s">
        <v>3625</v>
      </c>
      <c r="O624" s="86" t="s">
        <v>2109</v>
      </c>
      <c r="P624" s="87">
        <v>36770</v>
      </c>
      <c r="Q624" s="87">
        <v>401768</v>
      </c>
      <c r="R624" s="86" t="s">
        <v>2416</v>
      </c>
      <c r="S624" s="86" t="s">
        <v>239</v>
      </c>
      <c r="T624" s="86">
        <v>970357</v>
      </c>
      <c r="U624" s="86">
        <v>6410</v>
      </c>
      <c r="V624" s="86" t="s">
        <v>1032</v>
      </c>
      <c r="W624" s="86" t="s">
        <v>3601</v>
      </c>
      <c r="X624" s="86" t="s">
        <v>2509</v>
      </c>
      <c r="Y624" s="86" t="s">
        <v>240</v>
      </c>
      <c r="Z624" s="86" t="s">
        <v>6695</v>
      </c>
      <c r="AB624" s="85" t="s">
        <v>2109</v>
      </c>
      <c r="AC624" s="85" t="str">
        <f t="shared" si="60"/>
        <v>AT62</v>
      </c>
      <c r="AD624" s="85" t="str">
        <f t="shared" si="61"/>
        <v xml:space="preserve"> 363</v>
      </c>
      <c r="AE624" s="85" t="str">
        <f t="shared" si="62"/>
        <v>3 60</v>
      </c>
      <c r="AF624" s="85" t="str">
        <f t="shared" si="63"/>
        <v>00 0</v>
      </c>
      <c r="AG624" s="85" t="str">
        <f t="shared" si="64"/>
        <v xml:space="preserve">031 </v>
      </c>
      <c r="AH624" s="85" t="str">
        <f t="shared" si="65"/>
        <v xml:space="preserve">AT62  363 3 60 00 0 031 </v>
      </c>
    </row>
    <row r="625" spans="1:34" ht="15" customHeight="1" x14ac:dyDescent="0.25">
      <c r="A625" s="86">
        <v>703816</v>
      </c>
      <c r="B625" s="86" t="s">
        <v>5807</v>
      </c>
      <c r="C625" s="86" t="s">
        <v>1920</v>
      </c>
      <c r="D625" s="86" t="s">
        <v>1920</v>
      </c>
      <c r="E625" s="86">
        <v>70357</v>
      </c>
      <c r="F625" s="86">
        <v>6410</v>
      </c>
      <c r="G625" s="86" t="s">
        <v>1032</v>
      </c>
      <c r="H625" s="86" t="s">
        <v>3356</v>
      </c>
      <c r="I625" s="86" t="s">
        <v>2428</v>
      </c>
      <c r="J625" s="86" t="s">
        <v>6876</v>
      </c>
      <c r="K625" s="86" t="s">
        <v>3166</v>
      </c>
      <c r="L625" s="86" t="s">
        <v>3</v>
      </c>
      <c r="M625" s="86" t="s">
        <v>3598</v>
      </c>
      <c r="N625" s="86" t="s">
        <v>6034</v>
      </c>
      <c r="O625" s="86" t="s">
        <v>2109</v>
      </c>
      <c r="P625" s="87">
        <v>36770</v>
      </c>
      <c r="Q625" s="87">
        <v>401768</v>
      </c>
      <c r="R625" s="86" t="s">
        <v>2416</v>
      </c>
      <c r="S625" s="86" t="s">
        <v>239</v>
      </c>
      <c r="T625" s="86">
        <v>970357</v>
      </c>
      <c r="U625" s="86">
        <v>6410</v>
      </c>
      <c r="V625" s="86" t="s">
        <v>1032</v>
      </c>
      <c r="W625" s="86" t="s">
        <v>3601</v>
      </c>
      <c r="X625" s="86" t="s">
        <v>2509</v>
      </c>
      <c r="Y625" s="86" t="s">
        <v>240</v>
      </c>
      <c r="Z625" s="86" t="s">
        <v>6695</v>
      </c>
      <c r="AB625" s="85" t="s">
        <v>2109</v>
      </c>
      <c r="AC625" s="85" t="str">
        <f t="shared" si="60"/>
        <v>AT62</v>
      </c>
      <c r="AD625" s="85" t="str">
        <f t="shared" si="61"/>
        <v xml:space="preserve"> 363</v>
      </c>
      <c r="AE625" s="85" t="str">
        <f t="shared" si="62"/>
        <v>3 60</v>
      </c>
      <c r="AF625" s="85" t="str">
        <f t="shared" si="63"/>
        <v>00 0</v>
      </c>
      <c r="AG625" s="85" t="str">
        <f t="shared" si="64"/>
        <v xml:space="preserve">031 </v>
      </c>
      <c r="AH625" s="85" t="str">
        <f t="shared" si="65"/>
        <v xml:space="preserve">AT62  363 3 60 00 0 031 </v>
      </c>
    </row>
    <row r="626" spans="1:34" ht="15" customHeight="1" x14ac:dyDescent="0.25">
      <c r="A626" s="86">
        <v>703836</v>
      </c>
      <c r="B626" s="86" t="s">
        <v>1701</v>
      </c>
      <c r="C626" s="86" t="s">
        <v>1920</v>
      </c>
      <c r="D626" s="86" t="s">
        <v>1920</v>
      </c>
      <c r="E626" s="86">
        <v>70357</v>
      </c>
      <c r="F626" s="86">
        <v>6410</v>
      </c>
      <c r="G626" s="86" t="s">
        <v>3606</v>
      </c>
      <c r="H626" s="86" t="s">
        <v>3606</v>
      </c>
      <c r="I626" s="86" t="s">
        <v>2499</v>
      </c>
      <c r="J626" s="86" t="s">
        <v>6877</v>
      </c>
      <c r="K626" s="86" t="s">
        <v>3166</v>
      </c>
      <c r="L626" s="86" t="s">
        <v>1</v>
      </c>
      <c r="M626" s="86" t="s">
        <v>3607</v>
      </c>
      <c r="N626" s="86" t="s">
        <v>3608</v>
      </c>
      <c r="O626" s="86" t="s">
        <v>2129</v>
      </c>
      <c r="P626" s="87">
        <v>36770</v>
      </c>
      <c r="Q626" s="87">
        <v>401768</v>
      </c>
      <c r="R626" s="86" t="s">
        <v>2416</v>
      </c>
      <c r="S626" s="86" t="s">
        <v>6035</v>
      </c>
      <c r="T626" s="86">
        <v>400377</v>
      </c>
      <c r="U626" s="86">
        <v>6410</v>
      </c>
      <c r="V626" s="86" t="s">
        <v>1032</v>
      </c>
      <c r="W626" s="86" t="s">
        <v>3606</v>
      </c>
      <c r="X626" s="86" t="s">
        <v>2499</v>
      </c>
      <c r="Y626" s="86" t="s">
        <v>1225</v>
      </c>
      <c r="Z626" s="86" t="s">
        <v>6878</v>
      </c>
      <c r="AB626" s="85" t="s">
        <v>2129</v>
      </c>
      <c r="AC626" s="85" t="str">
        <f t="shared" si="60"/>
        <v>AT74</v>
      </c>
      <c r="AD626" s="85" t="str">
        <f t="shared" si="61"/>
        <v xml:space="preserve"> 363</v>
      </c>
      <c r="AE626" s="85" t="str">
        <f t="shared" si="62"/>
        <v>3 60</v>
      </c>
      <c r="AF626" s="85" t="str">
        <f t="shared" si="63"/>
        <v>00 0</v>
      </c>
      <c r="AG626" s="85" t="str">
        <f t="shared" si="64"/>
        <v xml:space="preserve">840 </v>
      </c>
      <c r="AH626" s="85" t="str">
        <f t="shared" si="65"/>
        <v xml:space="preserve">AT74  363 3 60 00 0 840 </v>
      </c>
    </row>
    <row r="627" spans="1:34" ht="15" customHeight="1" x14ac:dyDescent="0.25">
      <c r="A627" s="86">
        <v>703846</v>
      </c>
      <c r="B627" s="86" t="s">
        <v>254</v>
      </c>
      <c r="C627" s="86" t="s">
        <v>1920</v>
      </c>
      <c r="D627" s="86" t="s">
        <v>1920</v>
      </c>
      <c r="E627" s="86">
        <v>70360</v>
      </c>
      <c r="F627" s="86">
        <v>6075</v>
      </c>
      <c r="G627" s="86" t="s">
        <v>3637</v>
      </c>
      <c r="H627" s="86" t="s">
        <v>3638</v>
      </c>
      <c r="I627" s="86" t="s">
        <v>2609</v>
      </c>
      <c r="J627" s="86" t="s">
        <v>6879</v>
      </c>
      <c r="K627" s="86" t="s">
        <v>3166</v>
      </c>
      <c r="L627" s="86" t="s">
        <v>3</v>
      </c>
      <c r="M627" s="86" t="s">
        <v>3639</v>
      </c>
      <c r="N627" s="86" t="s">
        <v>3640</v>
      </c>
      <c r="O627" s="86" t="s">
        <v>2107</v>
      </c>
      <c r="P627" s="87">
        <v>36770</v>
      </c>
      <c r="Q627" s="87">
        <v>401768</v>
      </c>
      <c r="R627" s="86" t="s">
        <v>2416</v>
      </c>
      <c r="S627" s="86" t="s">
        <v>255</v>
      </c>
      <c r="T627" s="86">
        <v>970360</v>
      </c>
      <c r="U627" s="86">
        <v>6075</v>
      </c>
      <c r="V627" s="86" t="s">
        <v>1061</v>
      </c>
      <c r="W627" s="86" t="s">
        <v>6007</v>
      </c>
      <c r="X627" s="86" t="s">
        <v>2474</v>
      </c>
      <c r="Y627" s="86" t="s">
        <v>256</v>
      </c>
      <c r="Z627" s="86" t="s">
        <v>6787</v>
      </c>
      <c r="AB627" s="85" t="s">
        <v>2107</v>
      </c>
      <c r="AC627" s="85" t="str">
        <f t="shared" si="60"/>
        <v>AT95</v>
      </c>
      <c r="AD627" s="85" t="str">
        <f t="shared" si="61"/>
        <v xml:space="preserve"> 363</v>
      </c>
      <c r="AE627" s="85" t="str">
        <f t="shared" si="62"/>
        <v>6 20</v>
      </c>
      <c r="AF627" s="85" t="str">
        <f t="shared" si="63"/>
        <v>00 0</v>
      </c>
      <c r="AG627" s="85" t="str">
        <f t="shared" si="64"/>
        <v xml:space="preserve">402 </v>
      </c>
      <c r="AH627" s="85" t="str">
        <f t="shared" si="65"/>
        <v xml:space="preserve">AT95  363 6 20 00 0 402 </v>
      </c>
    </row>
    <row r="628" spans="1:34" ht="15" customHeight="1" x14ac:dyDescent="0.25">
      <c r="A628" s="86">
        <v>703876</v>
      </c>
      <c r="B628" s="86" t="s">
        <v>866</v>
      </c>
      <c r="C628" s="86" t="s">
        <v>1920</v>
      </c>
      <c r="D628" s="86" t="s">
        <v>1920</v>
      </c>
      <c r="E628" s="86">
        <v>70307</v>
      </c>
      <c r="F628" s="86">
        <v>6083</v>
      </c>
      <c r="G628" s="86" t="s">
        <v>1047</v>
      </c>
      <c r="H628" s="86" t="s">
        <v>3226</v>
      </c>
      <c r="I628" s="86" t="s">
        <v>2778</v>
      </c>
      <c r="J628" s="86" t="s">
        <v>6655</v>
      </c>
      <c r="K628" s="86" t="s">
        <v>3166</v>
      </c>
      <c r="L628" s="86" t="s">
        <v>3</v>
      </c>
      <c r="M628" s="86" t="s">
        <v>3227</v>
      </c>
      <c r="N628" s="86" t="s">
        <v>3228</v>
      </c>
      <c r="O628" s="86" t="s">
        <v>2076</v>
      </c>
      <c r="P628" s="87">
        <v>36770</v>
      </c>
      <c r="Q628" s="87">
        <v>401768</v>
      </c>
      <c r="R628" s="86" t="s">
        <v>2416</v>
      </c>
      <c r="S628" s="86" t="s">
        <v>867</v>
      </c>
      <c r="T628" s="86">
        <v>970307</v>
      </c>
      <c r="U628" s="86">
        <v>6083</v>
      </c>
      <c r="V628" s="86" t="s">
        <v>1047</v>
      </c>
      <c r="W628" s="86" t="s">
        <v>3226</v>
      </c>
      <c r="X628" s="86" t="s">
        <v>2778</v>
      </c>
      <c r="Y628" s="86" t="s">
        <v>868</v>
      </c>
      <c r="Z628" s="86" t="s">
        <v>6655</v>
      </c>
      <c r="AB628" s="85" t="s">
        <v>2076</v>
      </c>
      <c r="AC628" s="85" t="str">
        <f t="shared" si="60"/>
        <v>AT91</v>
      </c>
      <c r="AD628" s="85" t="str">
        <f t="shared" si="61"/>
        <v xml:space="preserve"> 360</v>
      </c>
      <c r="AE628" s="85" t="str">
        <f t="shared" si="62"/>
        <v>0 00</v>
      </c>
      <c r="AF628" s="85" t="str">
        <f t="shared" si="63"/>
        <v>00 0</v>
      </c>
      <c r="AG628" s="85" t="str">
        <f t="shared" si="64"/>
        <v xml:space="preserve">122 </v>
      </c>
      <c r="AH628" s="85" t="str">
        <f t="shared" si="65"/>
        <v xml:space="preserve">AT91  360 0 00 00 0 122 </v>
      </c>
    </row>
    <row r="629" spans="1:34" ht="15" customHeight="1" x14ac:dyDescent="0.25">
      <c r="A629" s="86">
        <v>703886</v>
      </c>
      <c r="B629" s="86" t="s">
        <v>3610</v>
      </c>
      <c r="C629" s="86" t="s">
        <v>1920</v>
      </c>
      <c r="D629" s="86" t="s">
        <v>1920</v>
      </c>
      <c r="E629" s="86">
        <v>70357</v>
      </c>
      <c r="F629" s="86">
        <v>6410</v>
      </c>
      <c r="G629" s="86" t="s">
        <v>1032</v>
      </c>
      <c r="H629" s="86" t="s">
        <v>3307</v>
      </c>
      <c r="I629" s="86" t="s">
        <v>2644</v>
      </c>
      <c r="J629" s="86" t="s">
        <v>6311</v>
      </c>
      <c r="K629" s="86" t="s">
        <v>3166</v>
      </c>
      <c r="L629" s="86" t="s">
        <v>1</v>
      </c>
      <c r="M629" s="86" t="s">
        <v>3611</v>
      </c>
      <c r="N629" s="86" t="s">
        <v>3612</v>
      </c>
      <c r="O629" s="86" t="s">
        <v>5744</v>
      </c>
      <c r="P629" s="87">
        <v>36770</v>
      </c>
      <c r="Q629" s="87">
        <v>401768</v>
      </c>
      <c r="R629" s="86" t="s">
        <v>2416</v>
      </c>
      <c r="S629" s="86" t="s">
        <v>75</v>
      </c>
      <c r="T629" s="86">
        <v>406146</v>
      </c>
      <c r="U629" s="86">
        <v>4840</v>
      </c>
      <c r="V629" s="86" t="s">
        <v>3041</v>
      </c>
      <c r="W629" s="86" t="s">
        <v>3042</v>
      </c>
      <c r="X629" s="86" t="s">
        <v>3043</v>
      </c>
      <c r="Y629" s="86" t="s">
        <v>76</v>
      </c>
      <c r="Z629" s="86" t="s">
        <v>6312</v>
      </c>
      <c r="AB629" s="85" t="s">
        <v>5744</v>
      </c>
      <c r="AC629" s="85" t="str">
        <f t="shared" si="60"/>
        <v>AT47</v>
      </c>
      <c r="AD629" s="85" t="str">
        <f t="shared" si="61"/>
        <v xml:space="preserve"> 360</v>
      </c>
      <c r="AE629" s="85" t="str">
        <f t="shared" si="62"/>
        <v>0 00</v>
      </c>
      <c r="AF629" s="85" t="str">
        <f t="shared" si="63"/>
        <v>00 0</v>
      </c>
      <c r="AG629" s="85" t="str">
        <f t="shared" si="64"/>
        <v xml:space="preserve">092 </v>
      </c>
      <c r="AH629" s="85" t="str">
        <f t="shared" si="65"/>
        <v xml:space="preserve">AT47  360 0 00 00 0 092 </v>
      </c>
    </row>
    <row r="630" spans="1:34" ht="15" customHeight="1" x14ac:dyDescent="0.25">
      <c r="A630" s="86">
        <v>703906</v>
      </c>
      <c r="B630" s="86" t="s">
        <v>287</v>
      </c>
      <c r="C630" s="86" t="s">
        <v>1920</v>
      </c>
      <c r="D630" s="86" t="s">
        <v>1920</v>
      </c>
      <c r="E630" s="86">
        <v>70367</v>
      </c>
      <c r="F630" s="86">
        <v>6112</v>
      </c>
      <c r="G630" s="86" t="s">
        <v>1031</v>
      </c>
      <c r="H630" s="86" t="s">
        <v>3707</v>
      </c>
      <c r="I630" s="86" t="s">
        <v>3711</v>
      </c>
      <c r="J630" s="86" t="s">
        <v>6880</v>
      </c>
      <c r="K630" s="86" t="s">
        <v>3166</v>
      </c>
      <c r="L630" s="86" t="s">
        <v>3</v>
      </c>
      <c r="M630" s="86" t="s">
        <v>3712</v>
      </c>
      <c r="N630" s="86" t="s">
        <v>3713</v>
      </c>
      <c r="O630" s="86" t="s">
        <v>7257</v>
      </c>
      <c r="P630" s="87">
        <v>36770</v>
      </c>
      <c r="Q630" s="87">
        <v>401768</v>
      </c>
      <c r="R630" s="86" t="s">
        <v>2416</v>
      </c>
      <c r="S630" s="86" t="s">
        <v>288</v>
      </c>
      <c r="T630" s="86">
        <v>970367</v>
      </c>
      <c r="U630" s="86">
        <v>6112</v>
      </c>
      <c r="V630" s="86" t="s">
        <v>1031</v>
      </c>
      <c r="W630" s="86" t="s">
        <v>3173</v>
      </c>
      <c r="X630" s="86" t="s">
        <v>2470</v>
      </c>
      <c r="Y630" s="86" t="s">
        <v>5940</v>
      </c>
      <c r="Z630" s="86" t="s">
        <v>6471</v>
      </c>
      <c r="AB630" s="85" t="s">
        <v>7257</v>
      </c>
      <c r="AC630" s="85" t="str">
        <f t="shared" si="60"/>
        <v>AT83</v>
      </c>
      <c r="AD630" s="85" t="str">
        <f t="shared" si="61"/>
        <v xml:space="preserve"> 363</v>
      </c>
      <c r="AE630" s="85" t="str">
        <f t="shared" si="62"/>
        <v>2 20</v>
      </c>
      <c r="AF630" s="85" t="str">
        <f t="shared" si="63"/>
        <v>00 0</v>
      </c>
      <c r="AG630" s="85" t="str">
        <f t="shared" si="64"/>
        <v xml:space="preserve">722 </v>
      </c>
      <c r="AH630" s="85" t="str">
        <f t="shared" si="65"/>
        <v xml:space="preserve">AT83  363 2 20 00 0 722 </v>
      </c>
    </row>
    <row r="631" spans="1:34" ht="15" customHeight="1" x14ac:dyDescent="0.25">
      <c r="A631" s="86">
        <v>703946</v>
      </c>
      <c r="B631" s="86" t="s">
        <v>129</v>
      </c>
      <c r="C631" s="86" t="s">
        <v>1920</v>
      </c>
      <c r="D631" s="86" t="s">
        <v>1920</v>
      </c>
      <c r="E631" s="86">
        <v>70317</v>
      </c>
      <c r="F631" s="86">
        <v>6150</v>
      </c>
      <c r="G631" s="86" t="s">
        <v>1074</v>
      </c>
      <c r="H631" s="86" t="s">
        <v>1074</v>
      </c>
      <c r="I631" s="86" t="s">
        <v>3033</v>
      </c>
      <c r="J631" s="86" t="s">
        <v>6881</v>
      </c>
      <c r="K631" s="86" t="s">
        <v>3166</v>
      </c>
      <c r="L631" s="86" t="s">
        <v>3</v>
      </c>
      <c r="M631" s="86" t="s">
        <v>5249</v>
      </c>
      <c r="N631" s="86" t="s">
        <v>5250</v>
      </c>
      <c r="O631" s="86" t="s">
        <v>2133</v>
      </c>
      <c r="P631" s="87">
        <v>36770</v>
      </c>
      <c r="Q631" s="87">
        <v>401768</v>
      </c>
      <c r="R631" s="86" t="s">
        <v>2416</v>
      </c>
      <c r="S631" s="86" t="s">
        <v>130</v>
      </c>
      <c r="T631" s="86">
        <v>970317</v>
      </c>
      <c r="U631" s="86">
        <v>6150</v>
      </c>
      <c r="V631" s="86" t="s">
        <v>1074</v>
      </c>
      <c r="W631" s="86" t="s">
        <v>1074</v>
      </c>
      <c r="X631" s="86" t="s">
        <v>5252</v>
      </c>
      <c r="Y631" s="86" t="s">
        <v>131</v>
      </c>
      <c r="Z631" s="86" t="s">
        <v>6882</v>
      </c>
      <c r="AB631" s="85" t="s">
        <v>2133</v>
      </c>
      <c r="AC631" s="85" t="str">
        <f t="shared" si="60"/>
        <v>AT29</v>
      </c>
      <c r="AD631" s="85" t="str">
        <f t="shared" si="61"/>
        <v xml:space="preserve"> 363</v>
      </c>
      <c r="AE631" s="85" t="str">
        <f t="shared" si="62"/>
        <v>2 90</v>
      </c>
      <c r="AF631" s="85" t="str">
        <f t="shared" si="63"/>
        <v>00 0</v>
      </c>
      <c r="AG631" s="85" t="str">
        <f t="shared" si="64"/>
        <v xml:space="preserve">062 </v>
      </c>
      <c r="AH631" s="85" t="str">
        <f t="shared" si="65"/>
        <v xml:space="preserve">AT29  363 2 90 00 0 062 </v>
      </c>
    </row>
    <row r="632" spans="1:34" ht="15" customHeight="1" x14ac:dyDescent="0.25">
      <c r="A632" s="86">
        <v>703956</v>
      </c>
      <c r="B632" s="86" t="s">
        <v>158</v>
      </c>
      <c r="C632" s="86" t="s">
        <v>1920</v>
      </c>
      <c r="D632" s="86" t="s">
        <v>1920</v>
      </c>
      <c r="E632" s="86">
        <v>70323</v>
      </c>
      <c r="F632" s="86">
        <v>6115</v>
      </c>
      <c r="G632" s="86" t="s">
        <v>1075</v>
      </c>
      <c r="H632" s="86" t="s">
        <v>3314</v>
      </c>
      <c r="I632" s="86" t="s">
        <v>2668</v>
      </c>
      <c r="J632" s="86" t="s">
        <v>6883</v>
      </c>
      <c r="K632" s="86" t="s">
        <v>3166</v>
      </c>
      <c r="L632" s="86" t="s">
        <v>3</v>
      </c>
      <c r="M632" s="86" t="s">
        <v>3315</v>
      </c>
      <c r="N632" s="86" t="s">
        <v>6036</v>
      </c>
      <c r="O632" s="86" t="s">
        <v>5966</v>
      </c>
      <c r="P632" s="87">
        <v>44805</v>
      </c>
      <c r="Q632" s="87">
        <v>401768</v>
      </c>
      <c r="R632" s="86" t="s">
        <v>2416</v>
      </c>
      <c r="S632" s="86" t="s">
        <v>5967</v>
      </c>
      <c r="T632" s="86">
        <v>941285</v>
      </c>
      <c r="U632" s="86">
        <v>6114</v>
      </c>
      <c r="V632" s="86" t="s">
        <v>1071</v>
      </c>
      <c r="W632" s="86" t="s">
        <v>3290</v>
      </c>
      <c r="X632" s="86" t="s">
        <v>2499</v>
      </c>
      <c r="Y632" s="86" t="s">
        <v>5968</v>
      </c>
      <c r="Z632" s="86" t="s">
        <v>6574</v>
      </c>
      <c r="AB632" s="85" t="s">
        <v>5966</v>
      </c>
      <c r="AC632" s="85" t="str">
        <f t="shared" si="60"/>
        <v>AT85</v>
      </c>
      <c r="AD632" s="85" t="str">
        <f t="shared" si="61"/>
        <v xml:space="preserve"> 205</v>
      </c>
      <c r="AE632" s="85" t="str">
        <f t="shared" si="62"/>
        <v>1 00</v>
      </c>
      <c r="AF632" s="85" t="str">
        <f t="shared" si="63"/>
        <v>00 0</v>
      </c>
      <c r="AG632" s="85" t="str">
        <f t="shared" si="64"/>
        <v xml:space="preserve">000 </v>
      </c>
      <c r="AH632" s="85" t="str">
        <f t="shared" si="65"/>
        <v xml:space="preserve">AT85  205 1 00 00 0 000 </v>
      </c>
    </row>
    <row r="633" spans="1:34" ht="15" customHeight="1" x14ac:dyDescent="0.25">
      <c r="A633" s="86">
        <v>703966</v>
      </c>
      <c r="B633" s="86" t="s">
        <v>247</v>
      </c>
      <c r="C633" s="86" t="s">
        <v>1920</v>
      </c>
      <c r="D633" s="86" t="s">
        <v>1920</v>
      </c>
      <c r="E633" s="86">
        <v>70357</v>
      </c>
      <c r="F633" s="86">
        <v>6410</v>
      </c>
      <c r="G633" s="86" t="s">
        <v>1032</v>
      </c>
      <c r="H633" s="86" t="s">
        <v>5446</v>
      </c>
      <c r="I633" s="86" t="s">
        <v>2603</v>
      </c>
      <c r="J633" s="86" t="s">
        <v>6884</v>
      </c>
      <c r="K633" s="86" t="s">
        <v>3166</v>
      </c>
      <c r="L633" s="86" t="s">
        <v>3</v>
      </c>
      <c r="M633" s="86" t="s">
        <v>5447</v>
      </c>
      <c r="N633" s="86" t="s">
        <v>5448</v>
      </c>
      <c r="O633" s="86" t="s">
        <v>2109</v>
      </c>
      <c r="P633" s="87">
        <v>36770</v>
      </c>
      <c r="Q633" s="87">
        <v>401768</v>
      </c>
      <c r="R633" s="86" t="s">
        <v>2416</v>
      </c>
      <c r="S633" s="86" t="s">
        <v>239</v>
      </c>
      <c r="T633" s="86">
        <v>970357</v>
      </c>
      <c r="U633" s="86">
        <v>6410</v>
      </c>
      <c r="V633" s="86" t="s">
        <v>1032</v>
      </c>
      <c r="W633" s="86" t="s">
        <v>3601</v>
      </c>
      <c r="X633" s="86" t="s">
        <v>2509</v>
      </c>
      <c r="Y633" s="86" t="s">
        <v>240</v>
      </c>
      <c r="Z633" s="86" t="s">
        <v>6695</v>
      </c>
      <c r="AB633" s="85" t="s">
        <v>2109</v>
      </c>
      <c r="AC633" s="85" t="str">
        <f t="shared" si="60"/>
        <v>AT62</v>
      </c>
      <c r="AD633" s="85" t="str">
        <f t="shared" si="61"/>
        <v xml:space="preserve"> 363</v>
      </c>
      <c r="AE633" s="85" t="str">
        <f t="shared" si="62"/>
        <v>3 60</v>
      </c>
      <c r="AF633" s="85" t="str">
        <f t="shared" si="63"/>
        <v>00 0</v>
      </c>
      <c r="AG633" s="85" t="str">
        <f t="shared" si="64"/>
        <v xml:space="preserve">031 </v>
      </c>
      <c r="AH633" s="85" t="str">
        <f t="shared" si="65"/>
        <v xml:space="preserve">AT62  363 3 60 00 0 031 </v>
      </c>
    </row>
    <row r="634" spans="1:34" ht="15" customHeight="1" x14ac:dyDescent="0.25">
      <c r="A634" s="86">
        <v>703976</v>
      </c>
      <c r="B634" s="86" t="s">
        <v>202</v>
      </c>
      <c r="C634" s="86" t="s">
        <v>1920</v>
      </c>
      <c r="D634" s="86" t="s">
        <v>1920</v>
      </c>
      <c r="E634" s="86">
        <v>70354</v>
      </c>
      <c r="F634" s="86">
        <v>6060</v>
      </c>
      <c r="G634" s="86" t="s">
        <v>3509</v>
      </c>
      <c r="H634" s="86" t="s">
        <v>3528</v>
      </c>
      <c r="I634" s="86" t="s">
        <v>2499</v>
      </c>
      <c r="J634" s="86" t="s">
        <v>6885</v>
      </c>
      <c r="K634" s="86" t="s">
        <v>3166</v>
      </c>
      <c r="L634" s="86" t="s">
        <v>1</v>
      </c>
      <c r="M634" s="86" t="s">
        <v>3529</v>
      </c>
      <c r="N634" s="86" t="s">
        <v>6037</v>
      </c>
      <c r="O634" s="86" t="s">
        <v>2135</v>
      </c>
      <c r="P634" s="87">
        <v>36770</v>
      </c>
      <c r="Q634" s="87">
        <v>401768</v>
      </c>
      <c r="R634" s="86" t="s">
        <v>2416</v>
      </c>
      <c r="S634" s="86" t="s">
        <v>1796</v>
      </c>
      <c r="T634" s="86">
        <v>400376</v>
      </c>
      <c r="U634" s="86">
        <v>6060</v>
      </c>
      <c r="V634" s="86" t="s">
        <v>3513</v>
      </c>
      <c r="W634" s="86" t="s">
        <v>3528</v>
      </c>
      <c r="X634" s="86" t="s">
        <v>2499</v>
      </c>
      <c r="Y634" s="86" t="s">
        <v>203</v>
      </c>
      <c r="Z634" s="86" t="s">
        <v>6886</v>
      </c>
      <c r="AB634" s="85" t="s">
        <v>2135</v>
      </c>
      <c r="AC634" s="85" t="str">
        <f t="shared" si="60"/>
        <v>AT32</v>
      </c>
      <c r="AD634" s="85" t="str">
        <f t="shared" si="61"/>
        <v xml:space="preserve"> 362</v>
      </c>
      <c r="AE634" s="85" t="str">
        <f t="shared" si="62"/>
        <v>0 00</v>
      </c>
      <c r="AF634" s="85" t="str">
        <f t="shared" si="63"/>
        <v>00 0</v>
      </c>
      <c r="AG634" s="85" t="str">
        <f t="shared" si="64"/>
        <v xml:space="preserve">004 </v>
      </c>
      <c r="AH634" s="85" t="str">
        <f t="shared" si="65"/>
        <v xml:space="preserve">AT32  362 0 00 00 0 004 </v>
      </c>
    </row>
    <row r="635" spans="1:34" ht="15" customHeight="1" x14ac:dyDescent="0.25">
      <c r="A635" s="86">
        <v>703986</v>
      </c>
      <c r="B635" s="86" t="s">
        <v>1414</v>
      </c>
      <c r="C635" s="86" t="s">
        <v>1922</v>
      </c>
      <c r="D635" s="86" t="s">
        <v>1922</v>
      </c>
      <c r="E635" s="86">
        <v>70354</v>
      </c>
      <c r="F635" s="86">
        <v>6060</v>
      </c>
      <c r="G635" s="86" t="s">
        <v>3509</v>
      </c>
      <c r="H635" s="86" t="s">
        <v>3550</v>
      </c>
      <c r="I635" s="86" t="s">
        <v>2949</v>
      </c>
      <c r="J635" s="86" t="s">
        <v>6887</v>
      </c>
      <c r="K635" s="86" t="s">
        <v>3166</v>
      </c>
      <c r="L635" s="86" t="s">
        <v>1</v>
      </c>
      <c r="M635" s="86" t="s">
        <v>3551</v>
      </c>
      <c r="N635" s="86" t="s">
        <v>3552</v>
      </c>
      <c r="O635" s="86" t="s">
        <v>2136</v>
      </c>
      <c r="P635" s="87">
        <v>36770</v>
      </c>
      <c r="Q635" s="87">
        <v>401768</v>
      </c>
      <c r="R635" s="86" t="s">
        <v>2416</v>
      </c>
      <c r="S635" s="86" t="s">
        <v>75</v>
      </c>
      <c r="T635" s="86">
        <v>406146</v>
      </c>
      <c r="U635" s="86">
        <v>4840</v>
      </c>
      <c r="V635" s="86" t="s">
        <v>3041</v>
      </c>
      <c r="W635" s="86" t="s">
        <v>3042</v>
      </c>
      <c r="X635" s="86" t="s">
        <v>3043</v>
      </c>
      <c r="Y635" s="86" t="s">
        <v>76</v>
      </c>
      <c r="Z635" s="86" t="s">
        <v>6312</v>
      </c>
      <c r="AB635" s="85" t="s">
        <v>2136</v>
      </c>
      <c r="AC635" s="85" t="str">
        <f t="shared" si="60"/>
        <v>AT37</v>
      </c>
      <c r="AD635" s="85" t="str">
        <f t="shared" si="61"/>
        <v xml:space="preserve"> 360</v>
      </c>
      <c r="AE635" s="85" t="str">
        <f t="shared" si="62"/>
        <v>0 00</v>
      </c>
      <c r="AF635" s="85" t="str">
        <f t="shared" si="63"/>
        <v>00 0</v>
      </c>
      <c r="AG635" s="85" t="str">
        <f t="shared" si="64"/>
        <v xml:space="preserve">071 </v>
      </c>
      <c r="AH635" s="85" t="str">
        <f t="shared" si="65"/>
        <v xml:space="preserve">AT37  360 0 00 00 0 071 </v>
      </c>
    </row>
    <row r="636" spans="1:34" ht="15" customHeight="1" x14ac:dyDescent="0.25">
      <c r="A636" s="86">
        <v>703996</v>
      </c>
      <c r="B636" s="86" t="s">
        <v>258</v>
      </c>
      <c r="C636" s="86" t="s">
        <v>1920</v>
      </c>
      <c r="D636" s="86" t="s">
        <v>1920</v>
      </c>
      <c r="E636" s="86">
        <v>70357</v>
      </c>
      <c r="F636" s="86">
        <v>6410</v>
      </c>
      <c r="G636" s="86" t="s">
        <v>1032</v>
      </c>
      <c r="H636" s="86" t="s">
        <v>3602</v>
      </c>
      <c r="I636" s="86" t="s">
        <v>3603</v>
      </c>
      <c r="J636" s="86" t="s">
        <v>6888</v>
      </c>
      <c r="K636" s="86" t="s">
        <v>3166</v>
      </c>
      <c r="L636" s="86" t="s">
        <v>3</v>
      </c>
      <c r="M636" s="86" t="s">
        <v>3604</v>
      </c>
      <c r="N636" s="86" t="s">
        <v>3605</v>
      </c>
      <c r="O636" s="86" t="s">
        <v>2109</v>
      </c>
      <c r="P636" s="87">
        <v>36770</v>
      </c>
      <c r="Q636" s="87">
        <v>401768</v>
      </c>
      <c r="R636" s="86" t="s">
        <v>2416</v>
      </c>
      <c r="S636" s="86" t="s">
        <v>239</v>
      </c>
      <c r="T636" s="86">
        <v>970357</v>
      </c>
      <c r="U636" s="86">
        <v>6410</v>
      </c>
      <c r="V636" s="86" t="s">
        <v>1032</v>
      </c>
      <c r="W636" s="86" t="s">
        <v>3601</v>
      </c>
      <c r="X636" s="86" t="s">
        <v>2509</v>
      </c>
      <c r="Y636" s="86" t="s">
        <v>240</v>
      </c>
      <c r="Z636" s="86" t="s">
        <v>6695</v>
      </c>
      <c r="AB636" s="85" t="s">
        <v>2109</v>
      </c>
      <c r="AC636" s="85" t="str">
        <f t="shared" si="60"/>
        <v>AT62</v>
      </c>
      <c r="AD636" s="85" t="str">
        <f t="shared" si="61"/>
        <v xml:space="preserve"> 363</v>
      </c>
      <c r="AE636" s="85" t="str">
        <f t="shared" si="62"/>
        <v>3 60</v>
      </c>
      <c r="AF636" s="85" t="str">
        <f t="shared" si="63"/>
        <v>00 0</v>
      </c>
      <c r="AG636" s="85" t="str">
        <f t="shared" si="64"/>
        <v xml:space="preserve">031 </v>
      </c>
      <c r="AH636" s="85" t="str">
        <f t="shared" si="65"/>
        <v xml:space="preserve">AT62  363 3 60 00 0 031 </v>
      </c>
    </row>
    <row r="637" spans="1:34" ht="15" customHeight="1" x14ac:dyDescent="0.25">
      <c r="A637" s="86">
        <v>704006</v>
      </c>
      <c r="B637" s="86" t="s">
        <v>293</v>
      </c>
      <c r="C637" s="86" t="s">
        <v>1920</v>
      </c>
      <c r="D637" s="86" t="s">
        <v>1920</v>
      </c>
      <c r="E637" s="86">
        <v>70409</v>
      </c>
      <c r="F637" s="86">
        <v>6365</v>
      </c>
      <c r="G637" s="86" t="s">
        <v>3802</v>
      </c>
      <c r="H637" s="86" t="s">
        <v>3808</v>
      </c>
      <c r="I637" s="86" t="s">
        <v>2644</v>
      </c>
      <c r="J637" s="86" t="s">
        <v>6889</v>
      </c>
      <c r="K637" s="86" t="s">
        <v>3735</v>
      </c>
      <c r="L637" s="86" t="s">
        <v>3</v>
      </c>
      <c r="M637" s="86" t="s">
        <v>3809</v>
      </c>
      <c r="N637" s="86" t="s">
        <v>3810</v>
      </c>
      <c r="O637" s="86" t="s">
        <v>2141</v>
      </c>
      <c r="P637" s="87">
        <v>36770</v>
      </c>
      <c r="Q637" s="87">
        <v>401768</v>
      </c>
      <c r="R637" s="86" t="s">
        <v>2416</v>
      </c>
      <c r="S637" s="86" t="s">
        <v>294</v>
      </c>
      <c r="T637" s="86">
        <v>970409</v>
      </c>
      <c r="U637" s="86">
        <v>6365</v>
      </c>
      <c r="V637" s="86" t="s">
        <v>3802</v>
      </c>
      <c r="W637" s="86" t="s">
        <v>3088</v>
      </c>
      <c r="X637" s="86" t="s">
        <v>2411</v>
      </c>
      <c r="Y637" s="86" t="s">
        <v>295</v>
      </c>
      <c r="Z637" s="86" t="s">
        <v>6890</v>
      </c>
      <c r="AB637" s="85" t="s">
        <v>2141</v>
      </c>
      <c r="AC637" s="85" t="str">
        <f t="shared" si="60"/>
        <v>AT14</v>
      </c>
      <c r="AD637" s="85" t="str">
        <f t="shared" si="61"/>
        <v xml:space="preserve"> 362</v>
      </c>
      <c r="AE637" s="85" t="str">
        <f t="shared" si="62"/>
        <v>6 30</v>
      </c>
      <c r="AF637" s="85" t="str">
        <f t="shared" si="63"/>
        <v>00 0</v>
      </c>
      <c r="AG637" s="85" t="str">
        <f t="shared" si="64"/>
        <v xml:space="preserve">602 </v>
      </c>
      <c r="AH637" s="85" t="str">
        <f t="shared" si="65"/>
        <v xml:space="preserve">AT14  362 6 30 00 0 602 </v>
      </c>
    </row>
    <row r="638" spans="1:34" ht="15" customHeight="1" x14ac:dyDescent="0.25">
      <c r="A638" s="86">
        <v>704016</v>
      </c>
      <c r="B638" s="86" t="s">
        <v>267</v>
      </c>
      <c r="C638" s="86" t="s">
        <v>1920</v>
      </c>
      <c r="D638" s="86" t="s">
        <v>1920</v>
      </c>
      <c r="E638" s="86">
        <v>70402</v>
      </c>
      <c r="F638" s="86">
        <v>6364</v>
      </c>
      <c r="G638" s="86" t="s">
        <v>3733</v>
      </c>
      <c r="H638" s="86" t="s">
        <v>2849</v>
      </c>
      <c r="I638" s="86" t="s">
        <v>3745</v>
      </c>
      <c r="J638" s="86" t="s">
        <v>6891</v>
      </c>
      <c r="K638" s="86" t="s">
        <v>3735</v>
      </c>
      <c r="L638" s="86" t="s">
        <v>3</v>
      </c>
      <c r="M638" s="86" t="s">
        <v>3741</v>
      </c>
      <c r="N638" s="86" t="s">
        <v>3742</v>
      </c>
      <c r="O638" s="86" t="s">
        <v>2144</v>
      </c>
      <c r="P638" s="87">
        <v>36770</v>
      </c>
      <c r="Q638" s="87">
        <v>401768</v>
      </c>
      <c r="R638" s="86" t="s">
        <v>2416</v>
      </c>
      <c r="S638" s="86" t="s">
        <v>268</v>
      </c>
      <c r="T638" s="86">
        <v>970402</v>
      </c>
      <c r="U638" s="86">
        <v>6364</v>
      </c>
      <c r="V638" s="86" t="s">
        <v>3744</v>
      </c>
      <c r="W638" s="86" t="s">
        <v>2849</v>
      </c>
      <c r="X638" s="86" t="s">
        <v>3745</v>
      </c>
      <c r="Y638" s="86" t="s">
        <v>269</v>
      </c>
      <c r="Z638" s="86" t="s">
        <v>6892</v>
      </c>
      <c r="AB638" s="85" t="s">
        <v>2144</v>
      </c>
      <c r="AC638" s="85" t="str">
        <f t="shared" si="60"/>
        <v>AT16</v>
      </c>
      <c r="AD638" s="85" t="str">
        <f t="shared" si="61"/>
        <v xml:space="preserve"> 362</v>
      </c>
      <c r="AE638" s="85" t="str">
        <f t="shared" si="62"/>
        <v>1 50</v>
      </c>
      <c r="AF638" s="85" t="str">
        <f t="shared" si="63"/>
        <v>00 0</v>
      </c>
      <c r="AG638" s="85" t="str">
        <f t="shared" si="64"/>
        <v xml:space="preserve">002 </v>
      </c>
      <c r="AH638" s="85" t="str">
        <f t="shared" si="65"/>
        <v xml:space="preserve">AT16  362 1 50 00 0 002 </v>
      </c>
    </row>
    <row r="639" spans="1:34" ht="15" customHeight="1" x14ac:dyDescent="0.25">
      <c r="A639" s="86">
        <v>704026</v>
      </c>
      <c r="B639" s="86" t="s">
        <v>925</v>
      </c>
      <c r="C639" s="86" t="s">
        <v>1920</v>
      </c>
      <c r="D639" s="86" t="s">
        <v>1920</v>
      </c>
      <c r="E639" s="86">
        <v>70403</v>
      </c>
      <c r="F639" s="86">
        <v>6391</v>
      </c>
      <c r="G639" s="86" t="s">
        <v>1080</v>
      </c>
      <c r="H639" s="86" t="s">
        <v>3850</v>
      </c>
      <c r="I639" s="86" t="s">
        <v>2609</v>
      </c>
      <c r="J639" s="86" t="s">
        <v>6893</v>
      </c>
      <c r="K639" s="86" t="s">
        <v>3735</v>
      </c>
      <c r="L639" s="86" t="s">
        <v>3</v>
      </c>
      <c r="M639" s="86" t="s">
        <v>5514</v>
      </c>
      <c r="N639" s="86" t="s">
        <v>5515</v>
      </c>
      <c r="O639" s="86" t="s">
        <v>2148</v>
      </c>
      <c r="P639" s="87">
        <v>36770</v>
      </c>
      <c r="Q639" s="87">
        <v>401768</v>
      </c>
      <c r="R639" s="86" t="s">
        <v>2416</v>
      </c>
      <c r="S639" s="86" t="s">
        <v>926</v>
      </c>
      <c r="T639" s="86">
        <v>970403</v>
      </c>
      <c r="U639" s="86">
        <v>6391</v>
      </c>
      <c r="V639" s="86" t="s">
        <v>1080</v>
      </c>
      <c r="W639" s="86" t="s">
        <v>3218</v>
      </c>
      <c r="X639" s="86" t="s">
        <v>2480</v>
      </c>
      <c r="Y639" s="86" t="s">
        <v>1863</v>
      </c>
      <c r="Z639" s="86" t="s">
        <v>6894</v>
      </c>
      <c r="AB639" s="85" t="s">
        <v>2148</v>
      </c>
      <c r="AC639" s="85" t="str">
        <f t="shared" si="60"/>
        <v>AT74</v>
      </c>
      <c r="AD639" s="85" t="str">
        <f t="shared" si="61"/>
        <v xml:space="preserve"> 362</v>
      </c>
      <c r="AE639" s="85" t="str">
        <f t="shared" si="62"/>
        <v>6 30</v>
      </c>
      <c r="AF639" s="85" t="str">
        <f t="shared" si="63"/>
        <v>00 0</v>
      </c>
      <c r="AG639" s="85" t="str">
        <f t="shared" si="64"/>
        <v xml:space="preserve">422 </v>
      </c>
      <c r="AH639" s="85" t="str">
        <f t="shared" si="65"/>
        <v xml:space="preserve">AT74  362 6 30 00 0 422 </v>
      </c>
    </row>
    <row r="640" spans="1:34" ht="15" customHeight="1" x14ac:dyDescent="0.25">
      <c r="A640" s="86">
        <v>704036</v>
      </c>
      <c r="B640" s="86" t="s">
        <v>285</v>
      </c>
      <c r="C640" s="86" t="s">
        <v>1920</v>
      </c>
      <c r="D640" s="86" t="s">
        <v>1920</v>
      </c>
      <c r="E640" s="86">
        <v>70404</v>
      </c>
      <c r="F640" s="86">
        <v>6353</v>
      </c>
      <c r="G640" s="86" t="s">
        <v>3760</v>
      </c>
      <c r="H640" s="86" t="s">
        <v>3761</v>
      </c>
      <c r="I640" s="86" t="s">
        <v>2509</v>
      </c>
      <c r="J640" s="86" t="s">
        <v>6334</v>
      </c>
      <c r="K640" s="86" t="s">
        <v>3735</v>
      </c>
      <c r="L640" s="86" t="s">
        <v>3</v>
      </c>
      <c r="M640" s="86" t="s">
        <v>3762</v>
      </c>
      <c r="N640" s="86" t="s">
        <v>3763</v>
      </c>
      <c r="O640" s="86" t="s">
        <v>2152</v>
      </c>
      <c r="P640" s="87">
        <v>36770</v>
      </c>
      <c r="Q640" s="87">
        <v>401768</v>
      </c>
      <c r="R640" s="86" t="s">
        <v>2416</v>
      </c>
      <c r="S640" s="86" t="s">
        <v>1806</v>
      </c>
      <c r="T640" s="86">
        <v>970404</v>
      </c>
      <c r="U640" s="86">
        <v>6353</v>
      </c>
      <c r="V640" s="86" t="s">
        <v>3765</v>
      </c>
      <c r="W640" s="86" t="s">
        <v>3075</v>
      </c>
      <c r="X640" s="86" t="s">
        <v>2932</v>
      </c>
      <c r="Y640" s="86" t="s">
        <v>286</v>
      </c>
      <c r="Z640" s="86" t="s">
        <v>6895</v>
      </c>
      <c r="AB640" s="85" t="s">
        <v>2152</v>
      </c>
      <c r="AC640" s="85" t="str">
        <f t="shared" si="60"/>
        <v>AT50</v>
      </c>
      <c r="AD640" s="85" t="str">
        <f t="shared" si="61"/>
        <v xml:space="preserve"> 362</v>
      </c>
      <c r="AE640" s="85" t="str">
        <f t="shared" si="62"/>
        <v>3 20</v>
      </c>
      <c r="AF640" s="85" t="str">
        <f t="shared" si="63"/>
        <v>00 0</v>
      </c>
      <c r="AG640" s="85" t="str">
        <f t="shared" si="64"/>
        <v xml:space="preserve">002 </v>
      </c>
      <c r="AH640" s="85" t="str">
        <f t="shared" si="65"/>
        <v xml:space="preserve">AT50  362 3 20 00 0 002 </v>
      </c>
    </row>
    <row r="641" spans="1:34" ht="15" customHeight="1" x14ac:dyDescent="0.25">
      <c r="A641" s="86">
        <v>704046</v>
      </c>
      <c r="B641" s="86" t="s">
        <v>1589</v>
      </c>
      <c r="C641" s="86" t="s">
        <v>1920</v>
      </c>
      <c r="D641" s="86" t="s">
        <v>1920</v>
      </c>
      <c r="E641" s="86">
        <v>70406</v>
      </c>
      <c r="F641" s="86">
        <v>6361</v>
      </c>
      <c r="G641" s="86" t="s">
        <v>3772</v>
      </c>
      <c r="H641" s="86" t="s">
        <v>3779</v>
      </c>
      <c r="I641" s="86" t="s">
        <v>2719</v>
      </c>
      <c r="J641" s="86" t="s">
        <v>6331</v>
      </c>
      <c r="K641" s="86" t="s">
        <v>3735</v>
      </c>
      <c r="L641" s="86" t="s">
        <v>3</v>
      </c>
      <c r="M641" s="86" t="s">
        <v>3780</v>
      </c>
      <c r="N641" s="86" t="s">
        <v>3781</v>
      </c>
      <c r="O641" s="86" t="s">
        <v>2140</v>
      </c>
      <c r="P641" s="87">
        <v>36770</v>
      </c>
      <c r="Q641" s="87">
        <v>401768</v>
      </c>
      <c r="R641" s="86" t="s">
        <v>2416</v>
      </c>
      <c r="S641" s="86" t="s">
        <v>1799</v>
      </c>
      <c r="T641" s="86">
        <v>970406</v>
      </c>
      <c r="U641" s="86">
        <v>6361</v>
      </c>
      <c r="V641" s="86" t="s">
        <v>5899</v>
      </c>
      <c r="W641" s="86" t="s">
        <v>3714</v>
      </c>
      <c r="X641" s="86" t="s">
        <v>2411</v>
      </c>
      <c r="Y641" s="86" t="s">
        <v>298</v>
      </c>
      <c r="Z641" s="86" t="s">
        <v>6332</v>
      </c>
      <c r="AB641" s="85" t="s">
        <v>2140</v>
      </c>
      <c r="AC641" s="85" t="str">
        <f t="shared" si="60"/>
        <v>AT22</v>
      </c>
      <c r="AD641" s="85" t="str">
        <f t="shared" si="61"/>
        <v xml:space="preserve"> 362</v>
      </c>
      <c r="AE641" s="85" t="str">
        <f t="shared" si="62"/>
        <v>4 50</v>
      </c>
      <c r="AF641" s="85" t="str">
        <f t="shared" si="63"/>
        <v>00 0</v>
      </c>
      <c r="AG641" s="85" t="str">
        <f t="shared" si="64"/>
        <v xml:space="preserve">002 </v>
      </c>
      <c r="AH641" s="85" t="str">
        <f t="shared" si="65"/>
        <v xml:space="preserve">AT22  362 4 50 00 0 002 </v>
      </c>
    </row>
    <row r="642" spans="1:34" ht="15" customHeight="1" x14ac:dyDescent="0.25">
      <c r="A642" s="86">
        <v>704056</v>
      </c>
      <c r="B642" s="86" t="s">
        <v>303</v>
      </c>
      <c r="C642" s="86" t="s">
        <v>1920</v>
      </c>
      <c r="D642" s="86" t="s">
        <v>1920</v>
      </c>
      <c r="E642" s="86">
        <v>70409</v>
      </c>
      <c r="F642" s="86">
        <v>6365</v>
      </c>
      <c r="G642" s="86" t="s">
        <v>3802</v>
      </c>
      <c r="H642" s="86" t="s">
        <v>3818</v>
      </c>
      <c r="I642" s="86" t="s">
        <v>2603</v>
      </c>
      <c r="J642" s="86" t="s">
        <v>6377</v>
      </c>
      <c r="K642" s="86" t="s">
        <v>3735</v>
      </c>
      <c r="L642" s="86" t="s">
        <v>3</v>
      </c>
      <c r="M642" s="86" t="s">
        <v>3821</v>
      </c>
      <c r="N642" s="86" t="s">
        <v>3822</v>
      </c>
      <c r="O642" s="86" t="s">
        <v>2141</v>
      </c>
      <c r="P642" s="87">
        <v>36770</v>
      </c>
      <c r="Q642" s="87">
        <v>401768</v>
      </c>
      <c r="R642" s="86" t="s">
        <v>2416</v>
      </c>
      <c r="S642" s="86" t="s">
        <v>294</v>
      </c>
      <c r="T642" s="86">
        <v>970409</v>
      </c>
      <c r="U642" s="86">
        <v>6365</v>
      </c>
      <c r="V642" s="86" t="s">
        <v>3802</v>
      </c>
      <c r="W642" s="86" t="s">
        <v>3088</v>
      </c>
      <c r="X642" s="86" t="s">
        <v>2411</v>
      </c>
      <c r="Y642" s="86" t="s">
        <v>295</v>
      </c>
      <c r="Z642" s="86" t="s">
        <v>6890</v>
      </c>
      <c r="AB642" s="85" t="s">
        <v>2141</v>
      </c>
      <c r="AC642" s="85" t="str">
        <f t="shared" si="60"/>
        <v>AT14</v>
      </c>
      <c r="AD642" s="85" t="str">
        <f t="shared" si="61"/>
        <v xml:space="preserve"> 362</v>
      </c>
      <c r="AE642" s="85" t="str">
        <f t="shared" si="62"/>
        <v>6 30</v>
      </c>
      <c r="AF642" s="85" t="str">
        <f t="shared" si="63"/>
        <v>00 0</v>
      </c>
      <c r="AG642" s="85" t="str">
        <f t="shared" si="64"/>
        <v xml:space="preserve">602 </v>
      </c>
      <c r="AH642" s="85" t="str">
        <f t="shared" si="65"/>
        <v xml:space="preserve">AT14  362 6 30 00 0 602 </v>
      </c>
    </row>
    <row r="643" spans="1:34" ht="15" customHeight="1" x14ac:dyDescent="0.25">
      <c r="A643" s="86">
        <v>704076</v>
      </c>
      <c r="B643" s="86" t="s">
        <v>5813</v>
      </c>
      <c r="C643" s="86" t="s">
        <v>1920</v>
      </c>
      <c r="D643" s="86" t="s">
        <v>1920</v>
      </c>
      <c r="E643" s="86">
        <v>70416</v>
      </c>
      <c r="F643" s="86">
        <v>6380</v>
      </c>
      <c r="G643" s="86" t="s">
        <v>3879</v>
      </c>
      <c r="H643" s="86" t="s">
        <v>3505</v>
      </c>
      <c r="I643" s="86" t="s">
        <v>2480</v>
      </c>
      <c r="J643" s="86" t="s">
        <v>6337</v>
      </c>
      <c r="K643" s="86" t="s">
        <v>3735</v>
      </c>
      <c r="L643" s="86" t="s">
        <v>3</v>
      </c>
      <c r="M643" s="86" t="s">
        <v>6038</v>
      </c>
      <c r="N643" s="86" t="s">
        <v>6039</v>
      </c>
      <c r="O643" s="86" t="s">
        <v>2157</v>
      </c>
      <c r="P643" s="87">
        <v>36770</v>
      </c>
      <c r="Q643" s="87">
        <v>401768</v>
      </c>
      <c r="R643" s="86" t="s">
        <v>2416</v>
      </c>
      <c r="S643" s="86" t="s">
        <v>1807</v>
      </c>
      <c r="T643" s="86">
        <v>970416</v>
      </c>
      <c r="U643" s="86">
        <v>6380</v>
      </c>
      <c r="V643" s="86" t="s">
        <v>3790</v>
      </c>
      <c r="W643" s="86" t="s">
        <v>3307</v>
      </c>
      <c r="X643" s="86" t="s">
        <v>2428</v>
      </c>
      <c r="Y643" s="86" t="s">
        <v>315</v>
      </c>
      <c r="Z643" s="86" t="s">
        <v>6338</v>
      </c>
      <c r="AB643" s="85" t="s">
        <v>2157</v>
      </c>
      <c r="AC643" s="85" t="str">
        <f t="shared" si="60"/>
        <v>AT93</v>
      </c>
      <c r="AD643" s="85" t="str">
        <f t="shared" si="61"/>
        <v xml:space="preserve"> 362</v>
      </c>
      <c r="AE643" s="85" t="str">
        <f t="shared" si="62"/>
        <v>6 30</v>
      </c>
      <c r="AF643" s="85" t="str">
        <f t="shared" si="63"/>
        <v>00 0</v>
      </c>
      <c r="AG643" s="85" t="str">
        <f t="shared" si="64"/>
        <v xml:space="preserve">526 </v>
      </c>
      <c r="AH643" s="85" t="str">
        <f t="shared" si="65"/>
        <v xml:space="preserve">AT93  362 6 30 00 0 526 </v>
      </c>
    </row>
    <row r="644" spans="1:34" ht="15" customHeight="1" x14ac:dyDescent="0.25">
      <c r="A644" s="86">
        <v>704086</v>
      </c>
      <c r="B644" s="86" t="s">
        <v>358</v>
      </c>
      <c r="C644" s="86" t="s">
        <v>1920</v>
      </c>
      <c r="D644" s="86" t="s">
        <v>1920</v>
      </c>
      <c r="E644" s="86">
        <v>70420</v>
      </c>
      <c r="F644" s="86">
        <v>6363</v>
      </c>
      <c r="G644" s="86" t="s">
        <v>1079</v>
      </c>
      <c r="H644" s="86" t="s">
        <v>3940</v>
      </c>
      <c r="I644" s="86" t="s">
        <v>2499</v>
      </c>
      <c r="J644" s="86" t="s">
        <v>6896</v>
      </c>
      <c r="K644" s="86" t="s">
        <v>3735</v>
      </c>
      <c r="L644" s="86" t="s">
        <v>3</v>
      </c>
      <c r="M644" s="86" t="s">
        <v>3941</v>
      </c>
      <c r="N644" s="86" t="s">
        <v>3942</v>
      </c>
      <c r="O644" s="86" t="s">
        <v>6040</v>
      </c>
      <c r="P644" s="87">
        <v>36770</v>
      </c>
      <c r="Q644" s="87">
        <v>401768</v>
      </c>
      <c r="R644" s="86" t="s">
        <v>2416</v>
      </c>
      <c r="S644" s="86" t="s">
        <v>359</v>
      </c>
      <c r="T644" s="86">
        <v>970420</v>
      </c>
      <c r="U644" s="86">
        <v>6363</v>
      </c>
      <c r="V644" s="86" t="s">
        <v>1079</v>
      </c>
      <c r="W644" s="86" t="s">
        <v>3218</v>
      </c>
      <c r="X644" s="86" t="s">
        <v>2480</v>
      </c>
      <c r="Y644" s="86" t="s">
        <v>360</v>
      </c>
      <c r="Z644" s="86" t="s">
        <v>6897</v>
      </c>
      <c r="AB644" s="85" t="s">
        <v>6040</v>
      </c>
      <c r="AC644" s="85" t="str">
        <f t="shared" si="60"/>
        <v>AT36</v>
      </c>
      <c r="AD644" s="85" t="str">
        <f t="shared" si="61"/>
        <v xml:space="preserve"> 362</v>
      </c>
      <c r="AE644" s="85" t="str">
        <f t="shared" si="62"/>
        <v>4 50</v>
      </c>
      <c r="AF644" s="85" t="str">
        <f t="shared" si="63"/>
        <v>00 0</v>
      </c>
      <c r="AG644" s="85" t="str">
        <f t="shared" si="64"/>
        <v xml:space="preserve">302 </v>
      </c>
      <c r="AH644" s="85" t="str">
        <f t="shared" si="65"/>
        <v xml:space="preserve">AT36  362 4 50 00 0 302 </v>
      </c>
    </row>
    <row r="645" spans="1:34" ht="15" customHeight="1" x14ac:dyDescent="0.25">
      <c r="A645" s="86">
        <v>704096</v>
      </c>
      <c r="B645" s="86" t="s">
        <v>974</v>
      </c>
      <c r="C645" s="86" t="s">
        <v>1920</v>
      </c>
      <c r="D645" s="86" t="s">
        <v>1920</v>
      </c>
      <c r="E645" s="86">
        <v>70408</v>
      </c>
      <c r="F645" s="86">
        <v>6373</v>
      </c>
      <c r="G645" s="86" t="s">
        <v>1081</v>
      </c>
      <c r="H645" s="86" t="s">
        <v>2730</v>
      </c>
      <c r="I645" s="86" t="s">
        <v>2576</v>
      </c>
      <c r="J645" s="86" t="s">
        <v>6898</v>
      </c>
      <c r="K645" s="86" t="s">
        <v>3735</v>
      </c>
      <c r="L645" s="86" t="s">
        <v>3</v>
      </c>
      <c r="M645" s="86" t="s">
        <v>3798</v>
      </c>
      <c r="N645" s="86" t="s">
        <v>3799</v>
      </c>
      <c r="O645" s="86" t="s">
        <v>2159</v>
      </c>
      <c r="P645" s="87">
        <v>36770</v>
      </c>
      <c r="Q645" s="87">
        <v>401768</v>
      </c>
      <c r="R645" s="86" t="s">
        <v>2416</v>
      </c>
      <c r="S645" s="86" t="s">
        <v>975</v>
      </c>
      <c r="T645" s="86">
        <v>970408</v>
      </c>
      <c r="U645" s="86">
        <v>6373</v>
      </c>
      <c r="V645" s="86" t="s">
        <v>1081</v>
      </c>
      <c r="W645" s="86" t="s">
        <v>3140</v>
      </c>
      <c r="X645" s="86" t="s">
        <v>2719</v>
      </c>
      <c r="Y645" s="86" t="s">
        <v>976</v>
      </c>
      <c r="Z645" s="86" t="s">
        <v>6899</v>
      </c>
      <c r="AB645" s="85" t="s">
        <v>2159</v>
      </c>
      <c r="AC645" s="85" t="str">
        <f t="shared" si="60"/>
        <v>AT51</v>
      </c>
      <c r="AD645" s="85" t="str">
        <f t="shared" si="61"/>
        <v xml:space="preserve"> 362</v>
      </c>
      <c r="AE645" s="85" t="str">
        <f t="shared" si="62"/>
        <v>6 30</v>
      </c>
      <c r="AF645" s="85" t="str">
        <f t="shared" si="63"/>
        <v>00 0</v>
      </c>
      <c r="AG645" s="85" t="str">
        <f t="shared" si="64"/>
        <v xml:space="preserve">402 </v>
      </c>
      <c r="AH645" s="85" t="str">
        <f t="shared" si="65"/>
        <v xml:space="preserve">AT51  362 6 30 00 0 402 </v>
      </c>
    </row>
    <row r="646" spans="1:34" ht="15" customHeight="1" x14ac:dyDescent="0.25">
      <c r="A646" s="86">
        <v>704106</v>
      </c>
      <c r="B646" s="86" t="s">
        <v>5815</v>
      </c>
      <c r="C646" s="86" t="s">
        <v>1920</v>
      </c>
      <c r="D646" s="86" t="s">
        <v>1920</v>
      </c>
      <c r="E646" s="86">
        <v>70417</v>
      </c>
      <c r="F646" s="86">
        <v>6393</v>
      </c>
      <c r="G646" s="86" t="s">
        <v>3872</v>
      </c>
      <c r="H646" s="86" t="s">
        <v>2849</v>
      </c>
      <c r="I646" s="86" t="s">
        <v>2727</v>
      </c>
      <c r="J646" s="86" t="s">
        <v>6511</v>
      </c>
      <c r="K646" s="86" t="s">
        <v>3735</v>
      </c>
      <c r="L646" s="86" t="s">
        <v>3</v>
      </c>
      <c r="M646" s="86" t="s">
        <v>3873</v>
      </c>
      <c r="N646" s="86" t="s">
        <v>3874</v>
      </c>
      <c r="O646" s="86" t="s">
        <v>2160</v>
      </c>
      <c r="P646" s="87">
        <v>36770</v>
      </c>
      <c r="Q646" s="87">
        <v>401768</v>
      </c>
      <c r="R646" s="86" t="s">
        <v>2416</v>
      </c>
      <c r="S646" s="86" t="s">
        <v>1808</v>
      </c>
      <c r="T646" s="86">
        <v>970417</v>
      </c>
      <c r="U646" s="86">
        <v>6393</v>
      </c>
      <c r="V646" s="86" t="s">
        <v>3872</v>
      </c>
      <c r="W646" s="86" t="s">
        <v>2849</v>
      </c>
      <c r="X646" s="86" t="s">
        <v>2588</v>
      </c>
      <c r="Y646" s="86" t="s">
        <v>311</v>
      </c>
      <c r="Z646" s="86" t="s">
        <v>6512</v>
      </c>
      <c r="AB646" s="85" t="s">
        <v>2160</v>
      </c>
      <c r="AC646" s="85" t="str">
        <f t="shared" si="60"/>
        <v>AT89</v>
      </c>
      <c r="AD646" s="85" t="str">
        <f t="shared" si="61"/>
        <v xml:space="preserve"> 363</v>
      </c>
      <c r="AE646" s="85" t="str">
        <f t="shared" si="62"/>
        <v>4 90</v>
      </c>
      <c r="AF646" s="85" t="str">
        <f t="shared" si="63"/>
        <v>00 0</v>
      </c>
      <c r="AG646" s="85" t="str">
        <f t="shared" si="64"/>
        <v xml:space="preserve">102 </v>
      </c>
      <c r="AH646" s="85" t="str">
        <f t="shared" si="65"/>
        <v xml:space="preserve">AT89  363 4 90 00 0 102 </v>
      </c>
    </row>
    <row r="647" spans="1:34" ht="15" customHeight="1" x14ac:dyDescent="0.25">
      <c r="A647" s="86">
        <v>704116</v>
      </c>
      <c r="B647" s="86" t="s">
        <v>290</v>
      </c>
      <c r="C647" s="86" t="s">
        <v>1920</v>
      </c>
      <c r="D647" s="86" t="s">
        <v>1920</v>
      </c>
      <c r="E647" s="86">
        <v>70407</v>
      </c>
      <c r="F647" s="86">
        <v>6305</v>
      </c>
      <c r="G647" s="86" t="s">
        <v>1082</v>
      </c>
      <c r="H647" s="86" t="s">
        <v>3218</v>
      </c>
      <c r="I647" s="86" t="s">
        <v>2470</v>
      </c>
      <c r="J647" s="86" t="s">
        <v>6900</v>
      </c>
      <c r="K647" s="86" t="s">
        <v>3735</v>
      </c>
      <c r="L647" s="86" t="s">
        <v>3</v>
      </c>
      <c r="M647" s="86" t="s">
        <v>3805</v>
      </c>
      <c r="N647" s="86" t="s">
        <v>3806</v>
      </c>
      <c r="O647" s="86" t="s">
        <v>2162</v>
      </c>
      <c r="P647" s="87">
        <v>36770</v>
      </c>
      <c r="Q647" s="87">
        <v>401768</v>
      </c>
      <c r="R647" s="86" t="s">
        <v>2416</v>
      </c>
      <c r="S647" s="86" t="s">
        <v>291</v>
      </c>
      <c r="T647" s="86">
        <v>970407</v>
      </c>
      <c r="U647" s="86">
        <v>6305</v>
      </c>
      <c r="V647" s="86" t="s">
        <v>1082</v>
      </c>
      <c r="W647" s="86" t="s">
        <v>3218</v>
      </c>
      <c r="X647" s="86" t="s">
        <v>2480</v>
      </c>
      <c r="Y647" s="86" t="s">
        <v>292</v>
      </c>
      <c r="Z647" s="86" t="s">
        <v>6901</v>
      </c>
      <c r="AB647" s="85" t="s">
        <v>2162</v>
      </c>
      <c r="AC647" s="85" t="str">
        <f t="shared" si="60"/>
        <v>AT77</v>
      </c>
      <c r="AD647" s="85" t="str">
        <f t="shared" si="61"/>
        <v xml:space="preserve"> 362</v>
      </c>
      <c r="AE647" s="85" t="str">
        <f t="shared" si="62"/>
        <v>4 50</v>
      </c>
      <c r="AF647" s="85" t="str">
        <f t="shared" si="63"/>
        <v>00 0</v>
      </c>
      <c r="AG647" s="85" t="str">
        <f t="shared" si="64"/>
        <v xml:space="preserve">103 </v>
      </c>
      <c r="AH647" s="85" t="str">
        <f t="shared" si="65"/>
        <v xml:space="preserve">AT77  362 4 50 00 0 103 </v>
      </c>
    </row>
    <row r="648" spans="1:34" ht="15" customHeight="1" x14ac:dyDescent="0.25">
      <c r="A648" s="86">
        <v>704126</v>
      </c>
      <c r="B648" s="86" t="s">
        <v>299</v>
      </c>
      <c r="C648" s="86" t="s">
        <v>1920</v>
      </c>
      <c r="D648" s="86" t="s">
        <v>1920</v>
      </c>
      <c r="E648" s="86">
        <v>70405</v>
      </c>
      <c r="F648" s="86">
        <v>6395</v>
      </c>
      <c r="G648" s="86" t="s">
        <v>1083</v>
      </c>
      <c r="H648" s="86" t="s">
        <v>2730</v>
      </c>
      <c r="I648" s="86" t="s">
        <v>2499</v>
      </c>
      <c r="J648" s="86" t="s">
        <v>6902</v>
      </c>
      <c r="K648" s="86" t="s">
        <v>3735</v>
      </c>
      <c r="L648" s="86" t="s">
        <v>3</v>
      </c>
      <c r="M648" s="86" t="s">
        <v>3757</v>
      </c>
      <c r="N648" s="86" t="s">
        <v>3758</v>
      </c>
      <c r="O648" s="86" t="s">
        <v>2163</v>
      </c>
      <c r="P648" s="87">
        <v>36770</v>
      </c>
      <c r="Q648" s="87">
        <v>401768</v>
      </c>
      <c r="R648" s="86" t="s">
        <v>2416</v>
      </c>
      <c r="S648" s="86" t="s">
        <v>300</v>
      </c>
      <c r="T648" s="86">
        <v>970405</v>
      </c>
      <c r="U648" s="86">
        <v>6395</v>
      </c>
      <c r="V648" s="86" t="s">
        <v>1083</v>
      </c>
      <c r="W648" s="86" t="s">
        <v>3140</v>
      </c>
      <c r="X648" s="86" t="s">
        <v>2522</v>
      </c>
      <c r="Y648" s="86" t="s">
        <v>301</v>
      </c>
      <c r="Z648" s="86" t="s">
        <v>6903</v>
      </c>
      <c r="AB648" s="85" t="s">
        <v>2163</v>
      </c>
      <c r="AC648" s="85" t="str">
        <f t="shared" si="60"/>
        <v>AT80</v>
      </c>
      <c r="AD648" s="85" t="str">
        <f t="shared" si="61"/>
        <v xml:space="preserve"> 362</v>
      </c>
      <c r="AE648" s="85" t="str">
        <f t="shared" si="62"/>
        <v>6 30</v>
      </c>
      <c r="AF648" s="85" t="str">
        <f t="shared" si="63"/>
        <v>00 0</v>
      </c>
      <c r="AG648" s="85" t="str">
        <f t="shared" si="64"/>
        <v xml:space="preserve">432 </v>
      </c>
      <c r="AH648" s="85" t="str">
        <f t="shared" si="65"/>
        <v xml:space="preserve">AT80  362 6 30 00 0 432 </v>
      </c>
    </row>
    <row r="649" spans="1:34" ht="15" customHeight="1" x14ac:dyDescent="0.25">
      <c r="A649" s="86">
        <v>704136</v>
      </c>
      <c r="B649" s="86" t="s">
        <v>323</v>
      </c>
      <c r="C649" s="86" t="s">
        <v>1920</v>
      </c>
      <c r="D649" s="86" t="s">
        <v>1920</v>
      </c>
      <c r="E649" s="86">
        <v>70419</v>
      </c>
      <c r="F649" s="86">
        <v>6384</v>
      </c>
      <c r="G649" s="86" t="s">
        <v>1078</v>
      </c>
      <c r="H649" s="86" t="s">
        <v>2955</v>
      </c>
      <c r="I649" s="86" t="s">
        <v>2509</v>
      </c>
      <c r="J649" s="86" t="s">
        <v>6904</v>
      </c>
      <c r="K649" s="86" t="s">
        <v>3735</v>
      </c>
      <c r="L649" s="86" t="s">
        <v>3</v>
      </c>
      <c r="M649" s="86" t="s">
        <v>3902</v>
      </c>
      <c r="N649" s="86" t="s">
        <v>3903</v>
      </c>
      <c r="O649" s="86" t="s">
        <v>2146</v>
      </c>
      <c r="P649" s="87">
        <v>36770</v>
      </c>
      <c r="Q649" s="87">
        <v>401768</v>
      </c>
      <c r="R649" s="86" t="s">
        <v>2416</v>
      </c>
      <c r="S649" s="86" t="s">
        <v>324</v>
      </c>
      <c r="T649" s="86">
        <v>970419</v>
      </c>
      <c r="U649" s="86">
        <v>6384</v>
      </c>
      <c r="V649" s="86" t="s">
        <v>1078</v>
      </c>
      <c r="W649" s="86" t="s">
        <v>2849</v>
      </c>
      <c r="X649" s="86" t="s">
        <v>2609</v>
      </c>
      <c r="Y649" s="86" t="s">
        <v>325</v>
      </c>
      <c r="Z649" s="86" t="s">
        <v>6382</v>
      </c>
      <c r="AB649" s="85" t="s">
        <v>2146</v>
      </c>
      <c r="AC649" s="85" t="str">
        <f t="shared" si="60"/>
        <v>AT66</v>
      </c>
      <c r="AD649" s="85" t="str">
        <f t="shared" si="61"/>
        <v xml:space="preserve"> 363</v>
      </c>
      <c r="AE649" s="85" t="str">
        <f t="shared" si="62"/>
        <v>4 90</v>
      </c>
      <c r="AF649" s="85" t="str">
        <f t="shared" si="63"/>
        <v>00 0</v>
      </c>
      <c r="AG649" s="85" t="str">
        <f t="shared" si="64"/>
        <v xml:space="preserve">002 </v>
      </c>
      <c r="AH649" s="85" t="str">
        <f t="shared" si="65"/>
        <v xml:space="preserve">AT66  363 4 90 00 0 002 </v>
      </c>
    </row>
    <row r="650" spans="1:34" ht="15" customHeight="1" x14ac:dyDescent="0.25">
      <c r="A650" s="86">
        <v>704146</v>
      </c>
      <c r="B650" s="86" t="s">
        <v>304</v>
      </c>
      <c r="C650" s="86" t="s">
        <v>1920</v>
      </c>
      <c r="D650" s="86" t="s">
        <v>1920</v>
      </c>
      <c r="E650" s="86">
        <v>70412</v>
      </c>
      <c r="F650" s="86">
        <v>6345</v>
      </c>
      <c r="G650" s="86" t="s">
        <v>1077</v>
      </c>
      <c r="H650" s="86" t="s">
        <v>3580</v>
      </c>
      <c r="I650" s="86" t="s">
        <v>2499</v>
      </c>
      <c r="J650" s="86" t="s">
        <v>6905</v>
      </c>
      <c r="K650" s="86" t="s">
        <v>3735</v>
      </c>
      <c r="L650" s="86" t="s">
        <v>3</v>
      </c>
      <c r="M650" s="86" t="s">
        <v>3858</v>
      </c>
      <c r="N650" s="86" t="s">
        <v>6041</v>
      </c>
      <c r="O650" s="86" t="s">
        <v>5982</v>
      </c>
      <c r="P650" s="87">
        <v>36770</v>
      </c>
      <c r="Q650" s="87">
        <v>401768</v>
      </c>
      <c r="R650" s="86" t="s">
        <v>2416</v>
      </c>
      <c r="S650" s="86" t="s">
        <v>305</v>
      </c>
      <c r="T650" s="86">
        <v>970412</v>
      </c>
      <c r="U650" s="86">
        <v>6345</v>
      </c>
      <c r="V650" s="86" t="s">
        <v>1077</v>
      </c>
      <c r="W650" s="86" t="s">
        <v>3140</v>
      </c>
      <c r="X650" s="86" t="s">
        <v>2949</v>
      </c>
      <c r="Y650" s="86" t="s">
        <v>306</v>
      </c>
      <c r="Z650" s="86" t="s">
        <v>6665</v>
      </c>
      <c r="AB650" s="85" t="s">
        <v>5982</v>
      </c>
      <c r="AC650" s="85" t="str">
        <f t="shared" si="60"/>
        <v>AT94</v>
      </c>
      <c r="AD650" s="85" t="str">
        <f t="shared" si="61"/>
        <v xml:space="preserve"> 205</v>
      </c>
      <c r="AE650" s="85" t="str">
        <f t="shared" si="62"/>
        <v>0 60</v>
      </c>
      <c r="AF650" s="85" t="str">
        <f t="shared" si="63"/>
        <v>18 0</v>
      </c>
      <c r="AG650" s="85" t="str">
        <f t="shared" si="64"/>
        <v xml:space="preserve">000 </v>
      </c>
      <c r="AH650" s="85" t="str">
        <f t="shared" si="65"/>
        <v xml:space="preserve">AT94  205 0 60 18 0 000 </v>
      </c>
    </row>
    <row r="651" spans="1:34" ht="15" customHeight="1" x14ac:dyDescent="0.25">
      <c r="A651" s="86">
        <v>704156</v>
      </c>
      <c r="B651" s="86" t="s">
        <v>1704</v>
      </c>
      <c r="C651" s="86" t="s">
        <v>1920</v>
      </c>
      <c r="D651" s="86" t="s">
        <v>1920</v>
      </c>
      <c r="E651" s="86">
        <v>70414</v>
      </c>
      <c r="F651" s="86">
        <v>6370</v>
      </c>
      <c r="G651" s="86" t="s">
        <v>3849</v>
      </c>
      <c r="H651" s="86" t="s">
        <v>3850</v>
      </c>
      <c r="I651" s="86" t="s">
        <v>2576</v>
      </c>
      <c r="J651" s="86" t="s">
        <v>6906</v>
      </c>
      <c r="K651" s="86" t="s">
        <v>3735</v>
      </c>
      <c r="L651" s="86" t="s">
        <v>3</v>
      </c>
      <c r="M651" s="86" t="s">
        <v>3851</v>
      </c>
      <c r="N651" s="86" t="s">
        <v>3852</v>
      </c>
      <c r="O651" s="86" t="s">
        <v>2164</v>
      </c>
      <c r="P651" s="87">
        <v>36770</v>
      </c>
      <c r="Q651" s="87">
        <v>401768</v>
      </c>
      <c r="R651" s="86" t="s">
        <v>2416</v>
      </c>
      <c r="S651" s="86" t="s">
        <v>1810</v>
      </c>
      <c r="T651" s="86">
        <v>970414</v>
      </c>
      <c r="U651" s="86">
        <v>6370</v>
      </c>
      <c r="V651" s="86" t="s">
        <v>3854</v>
      </c>
      <c r="W651" s="86" t="s">
        <v>3140</v>
      </c>
      <c r="X651" s="86" t="s">
        <v>2428</v>
      </c>
      <c r="Y651" s="86" t="s">
        <v>319</v>
      </c>
      <c r="Z651" s="86" t="s">
        <v>6782</v>
      </c>
      <c r="AB651" s="85" t="s">
        <v>2164</v>
      </c>
      <c r="AC651" s="85" t="str">
        <f t="shared" si="60"/>
        <v>AT70</v>
      </c>
      <c r="AD651" s="85" t="str">
        <f t="shared" si="61"/>
        <v xml:space="preserve"> 362</v>
      </c>
      <c r="AE651" s="85" t="str">
        <f t="shared" si="62"/>
        <v>6 30</v>
      </c>
      <c r="AF651" s="85" t="str">
        <f t="shared" si="63"/>
        <v>00 0</v>
      </c>
      <c r="AG651" s="85" t="str">
        <f t="shared" si="64"/>
        <v xml:space="preserve">102 </v>
      </c>
      <c r="AH651" s="85" t="str">
        <f t="shared" si="65"/>
        <v xml:space="preserve">AT70  362 6 30 00 0 102 </v>
      </c>
    </row>
    <row r="652" spans="1:34" ht="15" customHeight="1" x14ac:dyDescent="0.25">
      <c r="A652" s="86">
        <v>704166</v>
      </c>
      <c r="B652" s="86" t="s">
        <v>969</v>
      </c>
      <c r="C652" s="86" t="s">
        <v>1920</v>
      </c>
      <c r="D652" s="86" t="s">
        <v>1920</v>
      </c>
      <c r="E652" s="86">
        <v>70410</v>
      </c>
      <c r="F652" s="86">
        <v>6382</v>
      </c>
      <c r="G652" s="86" t="s">
        <v>3831</v>
      </c>
      <c r="H652" s="86" t="s">
        <v>3218</v>
      </c>
      <c r="I652" s="86" t="s">
        <v>2425</v>
      </c>
      <c r="J652" s="86" t="s">
        <v>6907</v>
      </c>
      <c r="K652" s="86" t="s">
        <v>3735</v>
      </c>
      <c r="L652" s="86" t="s">
        <v>3</v>
      </c>
      <c r="M652" s="86" t="s">
        <v>3834</v>
      </c>
      <c r="N652" s="86" t="s">
        <v>3835</v>
      </c>
      <c r="O652" s="86" t="s">
        <v>7283</v>
      </c>
      <c r="P652" s="87">
        <v>36770</v>
      </c>
      <c r="Q652" s="87">
        <v>401768</v>
      </c>
      <c r="R652" s="86" t="s">
        <v>2416</v>
      </c>
      <c r="S652" s="86" t="s">
        <v>970</v>
      </c>
      <c r="T652" s="86">
        <v>970410</v>
      </c>
      <c r="U652" s="86">
        <v>6382</v>
      </c>
      <c r="V652" s="86" t="s">
        <v>5385</v>
      </c>
      <c r="W652" s="86" t="s">
        <v>3218</v>
      </c>
      <c r="X652" s="86" t="s">
        <v>2576</v>
      </c>
      <c r="Y652" s="86" t="s">
        <v>971</v>
      </c>
      <c r="Z652" s="86" t="s">
        <v>6908</v>
      </c>
      <c r="AB652" s="85" t="s">
        <v>7283</v>
      </c>
      <c r="AC652" s="85" t="str">
        <f t="shared" si="60"/>
        <v>AT02</v>
      </c>
      <c r="AD652" s="85" t="str">
        <f t="shared" si="61"/>
        <v xml:space="preserve"> 362</v>
      </c>
      <c r="AE652" s="85" t="str">
        <f t="shared" si="62"/>
        <v>6 40</v>
      </c>
      <c r="AF652" s="85" t="str">
        <f t="shared" si="63"/>
        <v>00 0</v>
      </c>
      <c r="AG652" s="85" t="str">
        <f t="shared" si="64"/>
        <v xml:space="preserve">022 </v>
      </c>
      <c r="AH652" s="85" t="str">
        <f t="shared" si="65"/>
        <v xml:space="preserve">AT02  362 6 40 00 0 022 </v>
      </c>
    </row>
    <row r="653" spans="1:34" ht="15" customHeight="1" x14ac:dyDescent="0.25">
      <c r="A653" s="86">
        <v>704176</v>
      </c>
      <c r="B653" s="86" t="s">
        <v>1899</v>
      </c>
      <c r="C653" s="86" t="s">
        <v>1920</v>
      </c>
      <c r="D653" s="86" t="s">
        <v>1920</v>
      </c>
      <c r="E653" s="86">
        <v>70413</v>
      </c>
      <c r="F653" s="86">
        <v>6372</v>
      </c>
      <c r="G653" s="86" t="s">
        <v>3861</v>
      </c>
      <c r="H653" s="86" t="s">
        <v>3862</v>
      </c>
      <c r="I653" s="86" t="s">
        <v>3623</v>
      </c>
      <c r="J653" s="86" t="s">
        <v>6909</v>
      </c>
      <c r="K653" s="86" t="s">
        <v>3735</v>
      </c>
      <c r="L653" s="86" t="s">
        <v>1</v>
      </c>
      <c r="M653" s="86" t="s">
        <v>5259</v>
      </c>
      <c r="N653" s="86" t="s">
        <v>5260</v>
      </c>
      <c r="O653" s="86" t="s">
        <v>2035</v>
      </c>
      <c r="P653" s="87">
        <v>36770</v>
      </c>
      <c r="Q653" s="87">
        <v>401768</v>
      </c>
      <c r="R653" s="86" t="s">
        <v>2416</v>
      </c>
      <c r="S653" s="86" t="s">
        <v>1791</v>
      </c>
      <c r="T653" s="86">
        <v>406178</v>
      </c>
      <c r="U653" s="86">
        <v>6020</v>
      </c>
      <c r="V653" s="86" t="s">
        <v>1009</v>
      </c>
      <c r="W653" s="86" t="s">
        <v>3106</v>
      </c>
      <c r="X653" s="86" t="s">
        <v>3107</v>
      </c>
      <c r="Y653" s="86" t="s">
        <v>226</v>
      </c>
      <c r="Z653" s="86" t="s">
        <v>6320</v>
      </c>
      <c r="AB653" s="85" t="s">
        <v>2035</v>
      </c>
      <c r="AC653" s="85" t="str">
        <f t="shared" si="60"/>
        <v>AT63</v>
      </c>
      <c r="AD653" s="85" t="str">
        <f t="shared" si="61"/>
        <v xml:space="preserve"> 140</v>
      </c>
      <c r="AE653" s="85" t="str">
        <f t="shared" si="62"/>
        <v>0 06</v>
      </c>
      <c r="AF653" s="85" t="str">
        <f t="shared" si="63"/>
        <v>68 1</v>
      </c>
      <c r="AG653" s="85" t="str">
        <f t="shared" si="64"/>
        <v xml:space="preserve">002 </v>
      </c>
      <c r="AH653" s="85" t="str">
        <f t="shared" si="65"/>
        <v xml:space="preserve">AT63  140 0 06 68 1 002 </v>
      </c>
    </row>
    <row r="654" spans="1:34" ht="15" customHeight="1" x14ac:dyDescent="0.25">
      <c r="A654" s="86">
        <v>704186</v>
      </c>
      <c r="B654" s="86" t="s">
        <v>815</v>
      </c>
      <c r="C654" s="86" t="s">
        <v>1920</v>
      </c>
      <c r="D654" s="86" t="s">
        <v>1920</v>
      </c>
      <c r="E654" s="86">
        <v>70406</v>
      </c>
      <c r="F654" s="86">
        <v>6361</v>
      </c>
      <c r="G654" s="86" t="s">
        <v>3794</v>
      </c>
      <c r="H654" s="86" t="s">
        <v>3795</v>
      </c>
      <c r="I654" s="86" t="s">
        <v>3020</v>
      </c>
      <c r="J654" s="86" t="s">
        <v>6910</v>
      </c>
      <c r="K654" s="86" t="s">
        <v>3735</v>
      </c>
      <c r="L654" s="86" t="s">
        <v>3</v>
      </c>
      <c r="M654" s="86" t="s">
        <v>3796</v>
      </c>
      <c r="N654" s="86" t="s">
        <v>3797</v>
      </c>
      <c r="O654" s="86" t="s">
        <v>2140</v>
      </c>
      <c r="P654" s="87">
        <v>36770</v>
      </c>
      <c r="Q654" s="87">
        <v>401768</v>
      </c>
      <c r="R654" s="86" t="s">
        <v>2416</v>
      </c>
      <c r="S654" s="86" t="s">
        <v>1799</v>
      </c>
      <c r="T654" s="86">
        <v>970406</v>
      </c>
      <c r="U654" s="86">
        <v>6361</v>
      </c>
      <c r="V654" s="86" t="s">
        <v>5899</v>
      </c>
      <c r="W654" s="86" t="s">
        <v>3714</v>
      </c>
      <c r="X654" s="86" t="s">
        <v>2411</v>
      </c>
      <c r="Y654" s="86" t="s">
        <v>298</v>
      </c>
      <c r="Z654" s="86" t="s">
        <v>6332</v>
      </c>
      <c r="AB654" s="85" t="s">
        <v>2140</v>
      </c>
      <c r="AC654" s="85" t="str">
        <f t="shared" si="60"/>
        <v>AT22</v>
      </c>
      <c r="AD654" s="85" t="str">
        <f t="shared" si="61"/>
        <v xml:space="preserve"> 362</v>
      </c>
      <c r="AE654" s="85" t="str">
        <f t="shared" si="62"/>
        <v>4 50</v>
      </c>
      <c r="AF654" s="85" t="str">
        <f t="shared" si="63"/>
        <v>00 0</v>
      </c>
      <c r="AG654" s="85" t="str">
        <f t="shared" si="64"/>
        <v xml:space="preserve">002 </v>
      </c>
      <c r="AH654" s="85" t="str">
        <f t="shared" si="65"/>
        <v xml:space="preserve">AT22  362 4 50 00 0 002 </v>
      </c>
    </row>
    <row r="655" spans="1:34" ht="15" customHeight="1" x14ac:dyDescent="0.25">
      <c r="A655" s="86">
        <v>704196</v>
      </c>
      <c r="B655" s="86" t="s">
        <v>326</v>
      </c>
      <c r="C655" s="86" t="s">
        <v>1920</v>
      </c>
      <c r="D655" s="86" t="s">
        <v>1920</v>
      </c>
      <c r="E655" s="86">
        <v>70418</v>
      </c>
      <c r="F655" s="86">
        <v>6385</v>
      </c>
      <c r="G655" s="86" t="s">
        <v>1084</v>
      </c>
      <c r="H655" s="86" t="s">
        <v>2849</v>
      </c>
      <c r="I655" s="86" t="s">
        <v>3899</v>
      </c>
      <c r="J655" s="86" t="s">
        <v>6911</v>
      </c>
      <c r="K655" s="86" t="s">
        <v>3735</v>
      </c>
      <c r="L655" s="86" t="s">
        <v>3</v>
      </c>
      <c r="M655" s="86" t="s">
        <v>3900</v>
      </c>
      <c r="N655" s="86" t="s">
        <v>3901</v>
      </c>
      <c r="O655" s="86" t="s">
        <v>2166</v>
      </c>
      <c r="P655" s="87">
        <v>36770</v>
      </c>
      <c r="Q655" s="87">
        <v>401768</v>
      </c>
      <c r="R655" s="86" t="s">
        <v>2416</v>
      </c>
      <c r="S655" s="86" t="s">
        <v>327</v>
      </c>
      <c r="T655" s="86">
        <v>970418</v>
      </c>
      <c r="U655" s="86">
        <v>6385</v>
      </c>
      <c r="V655" s="86" t="s">
        <v>1084</v>
      </c>
      <c r="W655" s="86" t="s">
        <v>3140</v>
      </c>
      <c r="X655" s="86" t="s">
        <v>2499</v>
      </c>
      <c r="Y655" s="86" t="s">
        <v>328</v>
      </c>
      <c r="Z655" s="86" t="s">
        <v>6560</v>
      </c>
      <c r="AB655" s="85" t="s">
        <v>2166</v>
      </c>
      <c r="AC655" s="85" t="str">
        <f t="shared" si="60"/>
        <v>AT13</v>
      </c>
      <c r="AD655" s="85" t="str">
        <f t="shared" si="61"/>
        <v xml:space="preserve"> 362</v>
      </c>
      <c r="AE655" s="85" t="str">
        <f t="shared" si="62"/>
        <v>6 40</v>
      </c>
      <c r="AF655" s="85" t="str">
        <f t="shared" si="63"/>
        <v>00 0</v>
      </c>
      <c r="AG655" s="85" t="str">
        <f t="shared" si="64"/>
        <v xml:space="preserve">012 </v>
      </c>
      <c r="AH655" s="85" t="str">
        <f t="shared" si="65"/>
        <v xml:space="preserve">AT13  362 6 40 00 0 012 </v>
      </c>
    </row>
    <row r="656" spans="1:34" ht="15" customHeight="1" x14ac:dyDescent="0.25">
      <c r="A656" s="86">
        <v>704206</v>
      </c>
      <c r="B656" s="86" t="s">
        <v>273</v>
      </c>
      <c r="C656" s="86" t="s">
        <v>1920</v>
      </c>
      <c r="D656" s="86" t="s">
        <v>1920</v>
      </c>
      <c r="E656" s="86">
        <v>70401</v>
      </c>
      <c r="F656" s="86">
        <v>6371</v>
      </c>
      <c r="G656" s="86" t="s">
        <v>3751</v>
      </c>
      <c r="H656" s="86" t="s">
        <v>3752</v>
      </c>
      <c r="I656" s="86" t="s">
        <v>2617</v>
      </c>
      <c r="J656" s="86" t="s">
        <v>6912</v>
      </c>
      <c r="K656" s="86" t="s">
        <v>3735</v>
      </c>
      <c r="L656" s="86" t="s">
        <v>3</v>
      </c>
      <c r="M656" s="86" t="s">
        <v>3753</v>
      </c>
      <c r="N656" s="86" t="s">
        <v>3754</v>
      </c>
      <c r="O656" s="86" t="s">
        <v>2167</v>
      </c>
      <c r="P656" s="87">
        <v>36770</v>
      </c>
      <c r="Q656" s="87">
        <v>401768</v>
      </c>
      <c r="R656" s="86" t="s">
        <v>2416</v>
      </c>
      <c r="S656" s="86" t="s">
        <v>1811</v>
      </c>
      <c r="T656" s="86">
        <v>970401</v>
      </c>
      <c r="U656" s="86">
        <v>6371</v>
      </c>
      <c r="V656" s="86" t="s">
        <v>3751</v>
      </c>
      <c r="W656" s="86" t="s">
        <v>3752</v>
      </c>
      <c r="X656" s="86" t="s">
        <v>2647</v>
      </c>
      <c r="Y656" s="86" t="s">
        <v>274</v>
      </c>
      <c r="Z656" s="86" t="s">
        <v>6913</v>
      </c>
      <c r="AB656" s="85" t="s">
        <v>2167</v>
      </c>
      <c r="AC656" s="85" t="str">
        <f t="shared" si="60"/>
        <v>AT34</v>
      </c>
      <c r="AD656" s="85" t="str">
        <f t="shared" si="61"/>
        <v xml:space="preserve"> 362</v>
      </c>
      <c r="AE656" s="85" t="str">
        <f t="shared" si="62"/>
        <v>6 30</v>
      </c>
      <c r="AF656" s="85" t="str">
        <f t="shared" si="63"/>
        <v>00 0</v>
      </c>
      <c r="AG656" s="85" t="str">
        <f t="shared" si="64"/>
        <v xml:space="preserve">220 </v>
      </c>
      <c r="AH656" s="85" t="str">
        <f t="shared" si="65"/>
        <v xml:space="preserve">AT34  362 6 30 00 0 220 </v>
      </c>
    </row>
    <row r="657" spans="1:34" ht="15" customHeight="1" x14ac:dyDescent="0.25">
      <c r="A657" s="86">
        <v>704216</v>
      </c>
      <c r="B657" s="86" t="s">
        <v>322</v>
      </c>
      <c r="C657" s="86" t="s">
        <v>1920</v>
      </c>
      <c r="D657" s="86" t="s">
        <v>1920</v>
      </c>
      <c r="E657" s="86">
        <v>70416</v>
      </c>
      <c r="F657" s="86">
        <v>6380</v>
      </c>
      <c r="G657" s="86" t="s">
        <v>3879</v>
      </c>
      <c r="H657" s="86" t="s">
        <v>3880</v>
      </c>
      <c r="I657" s="86" t="s">
        <v>2470</v>
      </c>
      <c r="J657" s="86" t="s">
        <v>6325</v>
      </c>
      <c r="K657" s="86" t="s">
        <v>3735</v>
      </c>
      <c r="L657" s="86" t="s">
        <v>1</v>
      </c>
      <c r="M657" s="86" t="s">
        <v>3881</v>
      </c>
      <c r="N657" s="86" t="s">
        <v>3882</v>
      </c>
      <c r="O657" s="86" t="s">
        <v>2137</v>
      </c>
      <c r="P657" s="87">
        <v>36770</v>
      </c>
      <c r="Q657" s="87">
        <v>401768</v>
      </c>
      <c r="R657" s="86" t="s">
        <v>2416</v>
      </c>
      <c r="S657" s="86" t="s">
        <v>1797</v>
      </c>
      <c r="T657" s="86">
        <v>400402</v>
      </c>
      <c r="U657" s="86">
        <v>6380</v>
      </c>
      <c r="V657" s="86" t="s">
        <v>3790</v>
      </c>
      <c r="W657" s="86" t="s">
        <v>3880</v>
      </c>
      <c r="X657" s="86" t="s">
        <v>2470</v>
      </c>
      <c r="Y657" s="86" t="s">
        <v>1450</v>
      </c>
      <c r="Z657" s="86" t="s">
        <v>6326</v>
      </c>
      <c r="AB657" s="85" t="s">
        <v>2137</v>
      </c>
      <c r="AC657" s="85" t="str">
        <f t="shared" si="60"/>
        <v>AT82</v>
      </c>
      <c r="AD657" s="85" t="str">
        <f t="shared" si="61"/>
        <v xml:space="preserve"> 570</v>
      </c>
      <c r="AE657" s="85" t="str">
        <f t="shared" si="62"/>
        <v>0 00</v>
      </c>
      <c r="AF657" s="85" t="str">
        <f t="shared" si="63"/>
        <v>01 6</v>
      </c>
      <c r="AG657" s="85" t="str">
        <f t="shared" si="64"/>
        <v xml:space="preserve">005 </v>
      </c>
      <c r="AH657" s="85" t="str">
        <f t="shared" si="65"/>
        <v xml:space="preserve">AT82  570 0 00 01 6 005 </v>
      </c>
    </row>
    <row r="658" spans="1:34" ht="15" customHeight="1" x14ac:dyDescent="0.25">
      <c r="A658" s="86">
        <v>704226</v>
      </c>
      <c r="B658" s="86" t="s">
        <v>845</v>
      </c>
      <c r="C658" s="86" t="s">
        <v>1920</v>
      </c>
      <c r="D658" s="86" t="s">
        <v>1920</v>
      </c>
      <c r="E658" s="86">
        <v>70415</v>
      </c>
      <c r="F658" s="86">
        <v>6392</v>
      </c>
      <c r="G658" s="86" t="s">
        <v>5228</v>
      </c>
      <c r="H658" s="86" t="s">
        <v>3140</v>
      </c>
      <c r="I658" s="86" t="s">
        <v>2580</v>
      </c>
      <c r="J658" s="86" t="s">
        <v>6914</v>
      </c>
      <c r="K658" s="86" t="s">
        <v>3735</v>
      </c>
      <c r="L658" s="86" t="s">
        <v>3</v>
      </c>
      <c r="M658" s="86" t="s">
        <v>5229</v>
      </c>
      <c r="N658" s="86" t="s">
        <v>5230</v>
      </c>
      <c r="O658" s="86" t="s">
        <v>2168</v>
      </c>
      <c r="P658" s="87">
        <v>36770</v>
      </c>
      <c r="Q658" s="87">
        <v>401768</v>
      </c>
      <c r="R658" s="86" t="s">
        <v>2416</v>
      </c>
      <c r="S658" s="86" t="s">
        <v>1812</v>
      </c>
      <c r="T658" s="86">
        <v>970415</v>
      </c>
      <c r="U658" s="86">
        <v>6392</v>
      </c>
      <c r="V658" s="86" t="s">
        <v>7284</v>
      </c>
      <c r="W658" s="86" t="s">
        <v>3140</v>
      </c>
      <c r="X658" s="86" t="s">
        <v>2580</v>
      </c>
      <c r="Y658" s="86" t="s">
        <v>846</v>
      </c>
      <c r="Z658" s="86" t="s">
        <v>7285</v>
      </c>
      <c r="AB658" s="85" t="s">
        <v>2168</v>
      </c>
      <c r="AC658" s="85" t="str">
        <f t="shared" si="60"/>
        <v>AT18</v>
      </c>
      <c r="AD658" s="85" t="str">
        <f t="shared" si="61"/>
        <v xml:space="preserve"> 205</v>
      </c>
      <c r="AE658" s="85" t="str">
        <f t="shared" si="62"/>
        <v>0 50</v>
      </c>
      <c r="AF658" s="85" t="str">
        <f t="shared" si="63"/>
        <v>04 0</v>
      </c>
      <c r="AG658" s="85" t="str">
        <f t="shared" si="64"/>
        <v xml:space="preserve">000 </v>
      </c>
      <c r="AH658" s="85" t="str">
        <f t="shared" si="65"/>
        <v xml:space="preserve">AT18  205 0 50 04 0 000 </v>
      </c>
    </row>
    <row r="659" spans="1:34" ht="15" customHeight="1" x14ac:dyDescent="0.25">
      <c r="A659" s="86">
        <v>704236</v>
      </c>
      <c r="B659" s="86" t="s">
        <v>1705</v>
      </c>
      <c r="C659" s="86" t="s">
        <v>1920</v>
      </c>
      <c r="D659" s="86" t="s">
        <v>1920</v>
      </c>
      <c r="E659" s="86">
        <v>70411</v>
      </c>
      <c r="F659" s="86">
        <v>6370</v>
      </c>
      <c r="G659" s="86" t="s">
        <v>1076</v>
      </c>
      <c r="H659" s="86" t="s">
        <v>3836</v>
      </c>
      <c r="I659" s="86" t="s">
        <v>2644</v>
      </c>
      <c r="J659" s="86" t="s">
        <v>6915</v>
      </c>
      <c r="K659" s="86" t="s">
        <v>3735</v>
      </c>
      <c r="L659" s="86" t="s">
        <v>3</v>
      </c>
      <c r="M659" s="86" t="s">
        <v>3837</v>
      </c>
      <c r="N659" s="86" t="s">
        <v>3838</v>
      </c>
      <c r="O659" s="86" t="s">
        <v>2169</v>
      </c>
      <c r="P659" s="87">
        <v>36770</v>
      </c>
      <c r="Q659" s="87">
        <v>401768</v>
      </c>
      <c r="R659" s="86" t="s">
        <v>2416</v>
      </c>
      <c r="S659" s="86" t="s">
        <v>307</v>
      </c>
      <c r="T659" s="86">
        <v>970411</v>
      </c>
      <c r="U659" s="86">
        <v>6370</v>
      </c>
      <c r="V659" s="86" t="s">
        <v>1076</v>
      </c>
      <c r="W659" s="86" t="s">
        <v>3840</v>
      </c>
      <c r="X659" s="86" t="s">
        <v>2435</v>
      </c>
      <c r="Y659" s="86" t="s">
        <v>979</v>
      </c>
      <c r="Z659" s="86" t="s">
        <v>6916</v>
      </c>
      <c r="AB659" s="85" t="s">
        <v>2169</v>
      </c>
      <c r="AC659" s="85" t="str">
        <f t="shared" si="60"/>
        <v>AT88</v>
      </c>
      <c r="AD659" s="85" t="str">
        <f t="shared" si="61"/>
        <v xml:space="preserve"> 205</v>
      </c>
      <c r="AE659" s="85" t="str">
        <f t="shared" si="62"/>
        <v>0 50</v>
      </c>
      <c r="AF659" s="85" t="str">
        <f t="shared" si="63"/>
        <v>00 0</v>
      </c>
      <c r="AG659" s="85" t="str">
        <f t="shared" si="64"/>
        <v xml:space="preserve">001 </v>
      </c>
      <c r="AH659" s="85" t="str">
        <f t="shared" si="65"/>
        <v xml:space="preserve">AT88  205 0 50 00 0 001 </v>
      </c>
    </row>
    <row r="660" spans="1:34" ht="15" customHeight="1" x14ac:dyDescent="0.25">
      <c r="A660" s="86">
        <v>704246</v>
      </c>
      <c r="B660" s="86" t="s">
        <v>972</v>
      </c>
      <c r="C660" s="86" t="s">
        <v>1920</v>
      </c>
      <c r="D660" s="86" t="s">
        <v>1920</v>
      </c>
      <c r="E660" s="86">
        <v>70410</v>
      </c>
      <c r="F660" s="86">
        <v>6383</v>
      </c>
      <c r="G660" s="86" t="s">
        <v>3827</v>
      </c>
      <c r="H660" s="86" t="s">
        <v>3140</v>
      </c>
      <c r="I660" s="86" t="s">
        <v>2778</v>
      </c>
      <c r="J660" s="86" t="s">
        <v>6917</v>
      </c>
      <c r="K660" s="86" t="s">
        <v>3735</v>
      </c>
      <c r="L660" s="86" t="s">
        <v>3</v>
      </c>
      <c r="M660" s="86" t="s">
        <v>3828</v>
      </c>
      <c r="N660" s="86" t="s">
        <v>3829</v>
      </c>
      <c r="O660" s="86" t="s">
        <v>7283</v>
      </c>
      <c r="P660" s="87">
        <v>36770</v>
      </c>
      <c r="Q660" s="87">
        <v>401768</v>
      </c>
      <c r="R660" s="86" t="s">
        <v>2416</v>
      </c>
      <c r="S660" s="86" t="s">
        <v>970</v>
      </c>
      <c r="T660" s="86">
        <v>970410</v>
      </c>
      <c r="U660" s="86">
        <v>6382</v>
      </c>
      <c r="V660" s="86" t="s">
        <v>5385</v>
      </c>
      <c r="W660" s="86" t="s">
        <v>3218</v>
      </c>
      <c r="X660" s="86" t="s">
        <v>2576</v>
      </c>
      <c r="Y660" s="86" t="s">
        <v>971</v>
      </c>
      <c r="Z660" s="86" t="s">
        <v>6908</v>
      </c>
      <c r="AB660" s="85" t="s">
        <v>7283</v>
      </c>
      <c r="AC660" s="85" t="str">
        <f t="shared" si="60"/>
        <v>AT02</v>
      </c>
      <c r="AD660" s="85" t="str">
        <f t="shared" si="61"/>
        <v xml:space="preserve"> 362</v>
      </c>
      <c r="AE660" s="85" t="str">
        <f t="shared" si="62"/>
        <v>6 40</v>
      </c>
      <c r="AF660" s="85" t="str">
        <f t="shared" si="63"/>
        <v>00 0</v>
      </c>
      <c r="AG660" s="85" t="str">
        <f t="shared" si="64"/>
        <v xml:space="preserve">022 </v>
      </c>
      <c r="AH660" s="85" t="str">
        <f t="shared" si="65"/>
        <v xml:space="preserve">AT02  362 6 40 00 0 022 </v>
      </c>
    </row>
    <row r="661" spans="1:34" ht="15" customHeight="1" x14ac:dyDescent="0.25">
      <c r="A661" s="86">
        <v>704276</v>
      </c>
      <c r="B661" s="86" t="s">
        <v>1380</v>
      </c>
      <c r="C661" s="86" t="s">
        <v>1920</v>
      </c>
      <c r="D661" s="86" t="s">
        <v>1920</v>
      </c>
      <c r="E661" s="86">
        <v>70416</v>
      </c>
      <c r="F661" s="86">
        <v>6380</v>
      </c>
      <c r="G661" s="86" t="s">
        <v>3879</v>
      </c>
      <c r="H661" s="86" t="s">
        <v>3791</v>
      </c>
      <c r="I661" s="86" t="s">
        <v>2580</v>
      </c>
      <c r="J661" s="86" t="s">
        <v>6918</v>
      </c>
      <c r="K661" s="86" t="s">
        <v>3735</v>
      </c>
      <c r="L661" s="86" t="s">
        <v>3</v>
      </c>
      <c r="M661" s="86" t="s">
        <v>3886</v>
      </c>
      <c r="N661" s="86" t="s">
        <v>7286</v>
      </c>
      <c r="O661" s="86" t="s">
        <v>2157</v>
      </c>
      <c r="P661" s="87">
        <v>36770</v>
      </c>
      <c r="Q661" s="87">
        <v>401768</v>
      </c>
      <c r="R661" s="86" t="s">
        <v>2416</v>
      </c>
      <c r="S661" s="86" t="s">
        <v>1807</v>
      </c>
      <c r="T661" s="86">
        <v>970416</v>
      </c>
      <c r="U661" s="86">
        <v>6380</v>
      </c>
      <c r="V661" s="86" t="s">
        <v>3790</v>
      </c>
      <c r="W661" s="86" t="s">
        <v>3307</v>
      </c>
      <c r="X661" s="86" t="s">
        <v>2428</v>
      </c>
      <c r="Y661" s="86" t="s">
        <v>315</v>
      </c>
      <c r="Z661" s="86" t="s">
        <v>6338</v>
      </c>
      <c r="AB661" s="85" t="s">
        <v>2157</v>
      </c>
      <c r="AC661" s="85" t="str">
        <f t="shared" si="60"/>
        <v>AT93</v>
      </c>
      <c r="AD661" s="85" t="str">
        <f t="shared" si="61"/>
        <v xml:space="preserve"> 362</v>
      </c>
      <c r="AE661" s="85" t="str">
        <f t="shared" si="62"/>
        <v>6 30</v>
      </c>
      <c r="AF661" s="85" t="str">
        <f t="shared" si="63"/>
        <v>00 0</v>
      </c>
      <c r="AG661" s="85" t="str">
        <f t="shared" si="64"/>
        <v xml:space="preserve">526 </v>
      </c>
      <c r="AH661" s="85" t="str">
        <f t="shared" si="65"/>
        <v xml:space="preserve">AT93  362 6 30 00 0 526 </v>
      </c>
    </row>
    <row r="662" spans="1:34" ht="15" customHeight="1" x14ac:dyDescent="0.25">
      <c r="A662" s="86">
        <v>705001</v>
      </c>
      <c r="B662" s="86" t="s">
        <v>786</v>
      </c>
      <c r="C662" s="86" t="s">
        <v>1920</v>
      </c>
      <c r="D662" s="86" t="s">
        <v>1920</v>
      </c>
      <c r="E662" s="86">
        <v>70523</v>
      </c>
      <c r="F662" s="86">
        <v>6347</v>
      </c>
      <c r="G662" s="86" t="s">
        <v>1085</v>
      </c>
      <c r="H662" s="86" t="s">
        <v>1085</v>
      </c>
      <c r="I662" s="86" t="s">
        <v>2835</v>
      </c>
      <c r="J662" s="86" t="s">
        <v>6749</v>
      </c>
      <c r="K662" s="86" t="s">
        <v>3906</v>
      </c>
      <c r="L662" s="86" t="s">
        <v>3</v>
      </c>
      <c r="M662" s="86" t="s">
        <v>4096</v>
      </c>
      <c r="N662" s="86" t="s">
        <v>4097</v>
      </c>
      <c r="O662" s="86" t="s">
        <v>6042</v>
      </c>
      <c r="P662" s="87">
        <v>36770</v>
      </c>
      <c r="Q662" s="87">
        <v>401768</v>
      </c>
      <c r="R662" s="86" t="s">
        <v>2416</v>
      </c>
      <c r="S662" s="86" t="s">
        <v>1953</v>
      </c>
      <c r="T662" s="86">
        <v>970523</v>
      </c>
      <c r="U662" s="86">
        <v>6347</v>
      </c>
      <c r="V662" s="86" t="s">
        <v>1085</v>
      </c>
      <c r="W662" s="86" t="s">
        <v>1085</v>
      </c>
      <c r="X662" s="86" t="s">
        <v>2835</v>
      </c>
      <c r="Y662" s="86" t="s">
        <v>787</v>
      </c>
      <c r="Z662" s="86" t="s">
        <v>6749</v>
      </c>
      <c r="AB662" s="85" t="s">
        <v>6042</v>
      </c>
      <c r="AC662" s="85" t="str">
        <f t="shared" si="60"/>
        <v>AT38</v>
      </c>
      <c r="AD662" s="85" t="str">
        <f t="shared" si="61"/>
        <v xml:space="preserve"> 205</v>
      </c>
      <c r="AE662" s="85" t="str">
        <f t="shared" si="62"/>
        <v>0 60</v>
      </c>
      <c r="AF662" s="85" t="str">
        <f t="shared" si="63"/>
        <v>77 0</v>
      </c>
      <c r="AG662" s="85" t="str">
        <f t="shared" si="64"/>
        <v xml:space="preserve">014 </v>
      </c>
      <c r="AH662" s="85" t="str">
        <f t="shared" si="65"/>
        <v xml:space="preserve">AT38  205 0 60 77 0 014 </v>
      </c>
    </row>
    <row r="663" spans="1:34" ht="15" customHeight="1" x14ac:dyDescent="0.25">
      <c r="A663" s="86">
        <v>705005</v>
      </c>
      <c r="B663" s="86" t="s">
        <v>377</v>
      </c>
      <c r="C663" s="86" t="s">
        <v>1920</v>
      </c>
      <c r="D663" s="86" t="s">
        <v>1920</v>
      </c>
      <c r="E663" s="86">
        <v>70514</v>
      </c>
      <c r="F663" s="86">
        <v>6250</v>
      </c>
      <c r="G663" s="86" t="s">
        <v>1086</v>
      </c>
      <c r="H663" s="86" t="s">
        <v>4033</v>
      </c>
      <c r="I663" s="86" t="s">
        <v>2435</v>
      </c>
      <c r="J663" s="86" t="s">
        <v>6426</v>
      </c>
      <c r="K663" s="86" t="s">
        <v>3906</v>
      </c>
      <c r="L663" s="86" t="s">
        <v>1</v>
      </c>
      <c r="M663" s="86" t="s">
        <v>5382</v>
      </c>
      <c r="N663" s="86" t="s">
        <v>4035</v>
      </c>
      <c r="O663" s="86" t="s">
        <v>2173</v>
      </c>
      <c r="P663" s="87">
        <v>36770</v>
      </c>
      <c r="Q663" s="87">
        <v>44074</v>
      </c>
      <c r="R663" s="86" t="s">
        <v>2592</v>
      </c>
      <c r="S663" s="86" t="s">
        <v>931</v>
      </c>
      <c r="T663" s="86">
        <v>400018</v>
      </c>
      <c r="U663" s="86">
        <v>6250</v>
      </c>
      <c r="V663" s="86" t="s">
        <v>1086</v>
      </c>
      <c r="W663" s="86" t="s">
        <v>4033</v>
      </c>
      <c r="X663" s="86" t="s">
        <v>2435</v>
      </c>
      <c r="Y663" s="86" t="s">
        <v>378</v>
      </c>
      <c r="Z663" s="86" t="s">
        <v>6426</v>
      </c>
      <c r="AB663" s="85" t="s">
        <v>2173</v>
      </c>
      <c r="AC663" s="85" t="str">
        <f t="shared" si="60"/>
        <v>AT84</v>
      </c>
      <c r="AD663" s="85" t="str">
        <f t="shared" si="61"/>
        <v xml:space="preserve"> 362</v>
      </c>
      <c r="AE663" s="85" t="str">
        <f t="shared" si="62"/>
        <v>6 70</v>
      </c>
      <c r="AF663" s="85" t="str">
        <f t="shared" si="63"/>
        <v>00 0</v>
      </c>
      <c r="AG663" s="85" t="str">
        <f t="shared" si="64"/>
        <v xml:space="preserve">005 </v>
      </c>
      <c r="AH663" s="85" t="str">
        <f t="shared" si="65"/>
        <v xml:space="preserve">AT84  362 6 70 00 0 005 </v>
      </c>
    </row>
    <row r="664" spans="1:34" ht="15" customHeight="1" x14ac:dyDescent="0.25">
      <c r="A664" s="86">
        <v>705006</v>
      </c>
      <c r="B664" s="86" t="s">
        <v>928</v>
      </c>
      <c r="C664" s="86" t="s">
        <v>1920</v>
      </c>
      <c r="D664" s="86" t="s">
        <v>1920</v>
      </c>
      <c r="E664" s="86">
        <v>70518</v>
      </c>
      <c r="F664" s="86">
        <v>6342</v>
      </c>
      <c r="G664" s="86" t="s">
        <v>1087</v>
      </c>
      <c r="H664" s="86" t="s">
        <v>5544</v>
      </c>
      <c r="I664" s="86" t="s">
        <v>2480</v>
      </c>
      <c r="J664" s="86" t="s">
        <v>6919</v>
      </c>
      <c r="K664" s="86" t="s">
        <v>3906</v>
      </c>
      <c r="L664" s="86" t="s">
        <v>3</v>
      </c>
      <c r="M664" s="86" t="s">
        <v>5545</v>
      </c>
      <c r="N664" s="86" t="s">
        <v>5546</v>
      </c>
      <c r="O664" s="86" t="s">
        <v>2174</v>
      </c>
      <c r="P664" s="87">
        <v>36770</v>
      </c>
      <c r="Q664" s="87">
        <v>401768</v>
      </c>
      <c r="R664" s="86" t="s">
        <v>2416</v>
      </c>
      <c r="S664" s="86" t="s">
        <v>929</v>
      </c>
      <c r="T664" s="86">
        <v>970518</v>
      </c>
      <c r="U664" s="86">
        <v>6342</v>
      </c>
      <c r="V664" s="86" t="s">
        <v>1087</v>
      </c>
      <c r="W664" s="86" t="s">
        <v>3140</v>
      </c>
      <c r="X664" s="86" t="s">
        <v>2668</v>
      </c>
      <c r="Y664" s="86" t="s">
        <v>930</v>
      </c>
      <c r="Z664" s="86" t="s">
        <v>6920</v>
      </c>
      <c r="AB664" s="85" t="s">
        <v>2174</v>
      </c>
      <c r="AC664" s="85" t="str">
        <f t="shared" si="60"/>
        <v>AT65</v>
      </c>
      <c r="AD664" s="85" t="str">
        <f t="shared" si="61"/>
        <v xml:space="preserve"> 363</v>
      </c>
      <c r="AE664" s="85" t="str">
        <f t="shared" si="62"/>
        <v>5 80</v>
      </c>
      <c r="AF664" s="85" t="str">
        <f t="shared" si="63"/>
        <v>00 0</v>
      </c>
      <c r="AG664" s="85" t="str">
        <f t="shared" si="64"/>
        <v xml:space="preserve">322 </v>
      </c>
      <c r="AH664" s="85" t="str">
        <f t="shared" si="65"/>
        <v xml:space="preserve">AT65  363 5 80 00 0 322 </v>
      </c>
    </row>
    <row r="665" spans="1:34" ht="15" customHeight="1" x14ac:dyDescent="0.25">
      <c r="A665" s="86">
        <v>705016</v>
      </c>
      <c r="B665" s="86" t="s">
        <v>345</v>
      </c>
      <c r="C665" s="86" t="s">
        <v>1920</v>
      </c>
      <c r="D665" s="86" t="s">
        <v>1920</v>
      </c>
      <c r="E665" s="86">
        <v>70506</v>
      </c>
      <c r="F665" s="86">
        <v>6230</v>
      </c>
      <c r="G665" s="86" t="s">
        <v>1089</v>
      </c>
      <c r="H665" s="86" t="s">
        <v>3186</v>
      </c>
      <c r="I665" s="86" t="s">
        <v>3962</v>
      </c>
      <c r="J665" s="86" t="s">
        <v>6921</v>
      </c>
      <c r="K665" s="86" t="s">
        <v>3906</v>
      </c>
      <c r="L665" s="86" t="s">
        <v>3</v>
      </c>
      <c r="M665" s="86" t="s">
        <v>3963</v>
      </c>
      <c r="N665" s="86" t="s">
        <v>3964</v>
      </c>
      <c r="O665" s="86" t="s">
        <v>2179</v>
      </c>
      <c r="P665" s="87">
        <v>36770</v>
      </c>
      <c r="Q665" s="87">
        <v>401768</v>
      </c>
      <c r="R665" s="86" t="s">
        <v>2416</v>
      </c>
      <c r="S665" s="86" t="s">
        <v>1816</v>
      </c>
      <c r="T665" s="86">
        <v>970506</v>
      </c>
      <c r="U665" s="86">
        <v>6230</v>
      </c>
      <c r="V665" s="86" t="s">
        <v>1089</v>
      </c>
      <c r="W665" s="86" t="s">
        <v>3186</v>
      </c>
      <c r="X665" s="86" t="s">
        <v>2480</v>
      </c>
      <c r="Y665" s="86" t="s">
        <v>346</v>
      </c>
      <c r="Z665" s="86" t="s">
        <v>6922</v>
      </c>
      <c r="AB665" s="85" t="s">
        <v>2179</v>
      </c>
      <c r="AC665" s="85" t="str">
        <f t="shared" si="60"/>
        <v>AT53</v>
      </c>
      <c r="AD665" s="85" t="str">
        <f t="shared" si="61"/>
        <v xml:space="preserve"> 363</v>
      </c>
      <c r="AE665" s="85" t="str">
        <f t="shared" si="62"/>
        <v>5 80</v>
      </c>
      <c r="AF665" s="85" t="str">
        <f t="shared" si="63"/>
        <v>00 0</v>
      </c>
      <c r="AG665" s="85" t="str">
        <f t="shared" si="64"/>
        <v xml:space="preserve">502 </v>
      </c>
      <c r="AH665" s="85" t="str">
        <f t="shared" si="65"/>
        <v xml:space="preserve">AT53  363 5 80 00 0 502 </v>
      </c>
    </row>
    <row r="666" spans="1:34" ht="15" customHeight="1" x14ac:dyDescent="0.25">
      <c r="A666" s="86">
        <v>705026</v>
      </c>
      <c r="B666" s="86" t="s">
        <v>338</v>
      </c>
      <c r="C666" s="86" t="s">
        <v>1920</v>
      </c>
      <c r="D666" s="86" t="s">
        <v>1920</v>
      </c>
      <c r="E666" s="86">
        <v>70503</v>
      </c>
      <c r="F666" s="86">
        <v>6323</v>
      </c>
      <c r="G666" s="86" t="s">
        <v>1092</v>
      </c>
      <c r="H666" s="86" t="s">
        <v>3219</v>
      </c>
      <c r="I666" s="86" t="s">
        <v>2480</v>
      </c>
      <c r="J666" s="86" t="s">
        <v>6923</v>
      </c>
      <c r="K666" s="86" t="s">
        <v>3906</v>
      </c>
      <c r="L666" s="86" t="s">
        <v>3</v>
      </c>
      <c r="M666" s="86" t="s">
        <v>5651</v>
      </c>
      <c r="N666" s="86" t="s">
        <v>5652</v>
      </c>
      <c r="O666" s="86" t="s">
        <v>2182</v>
      </c>
      <c r="P666" s="87">
        <v>36770</v>
      </c>
      <c r="Q666" s="87">
        <v>401768</v>
      </c>
      <c r="R666" s="86" t="s">
        <v>2416</v>
      </c>
      <c r="S666" s="86" t="s">
        <v>339</v>
      </c>
      <c r="T666" s="86">
        <v>970503</v>
      </c>
      <c r="U666" s="86">
        <v>6323</v>
      </c>
      <c r="V666" s="86" t="s">
        <v>1092</v>
      </c>
      <c r="W666" s="86" t="s">
        <v>3914</v>
      </c>
      <c r="X666" s="86" t="s">
        <v>2509</v>
      </c>
      <c r="Y666" s="86" t="s">
        <v>340</v>
      </c>
      <c r="Z666" s="86" t="s">
        <v>6924</v>
      </c>
      <c r="AB666" s="85" t="s">
        <v>2182</v>
      </c>
      <c r="AC666" s="85" t="str">
        <f t="shared" si="60"/>
        <v>AT52</v>
      </c>
      <c r="AD666" s="85" t="str">
        <f t="shared" si="61"/>
        <v xml:space="preserve"> 363</v>
      </c>
      <c r="AE666" s="85" t="str">
        <f t="shared" si="62"/>
        <v>5 80</v>
      </c>
      <c r="AF666" s="85" t="str">
        <f t="shared" si="63"/>
        <v>00 0</v>
      </c>
      <c r="AG666" s="85" t="str">
        <f t="shared" si="64"/>
        <v xml:space="preserve">602 </v>
      </c>
      <c r="AH666" s="85" t="str">
        <f t="shared" si="65"/>
        <v xml:space="preserve">AT52  363 5 80 00 0 602 </v>
      </c>
    </row>
    <row r="667" spans="1:34" ht="15" customHeight="1" x14ac:dyDescent="0.25">
      <c r="A667" s="86">
        <v>705030</v>
      </c>
      <c r="B667" s="86" t="s">
        <v>361</v>
      </c>
      <c r="C667" s="86" t="s">
        <v>1920</v>
      </c>
      <c r="D667" s="86" t="s">
        <v>1920</v>
      </c>
      <c r="E667" s="86">
        <v>70511</v>
      </c>
      <c r="F667" s="86">
        <v>6322</v>
      </c>
      <c r="G667" s="86" t="s">
        <v>1094</v>
      </c>
      <c r="H667" s="86" t="s">
        <v>4024</v>
      </c>
      <c r="I667" s="86" t="s">
        <v>3680</v>
      </c>
      <c r="J667" s="86" t="s">
        <v>6925</v>
      </c>
      <c r="K667" s="86" t="s">
        <v>3906</v>
      </c>
      <c r="L667" s="86" t="s">
        <v>3</v>
      </c>
      <c r="M667" s="86" t="s">
        <v>4025</v>
      </c>
      <c r="N667" s="86" t="s">
        <v>4026</v>
      </c>
      <c r="O667" s="86" t="s">
        <v>2184</v>
      </c>
      <c r="P667" s="87">
        <v>36770</v>
      </c>
      <c r="Q667" s="87">
        <v>401768</v>
      </c>
      <c r="R667" s="86" t="s">
        <v>2416</v>
      </c>
      <c r="S667" s="86" t="s">
        <v>362</v>
      </c>
      <c r="T667" s="86">
        <v>970511</v>
      </c>
      <c r="U667" s="86">
        <v>6322</v>
      </c>
      <c r="V667" s="86" t="s">
        <v>1094</v>
      </c>
      <c r="W667" s="86" t="s">
        <v>4021</v>
      </c>
      <c r="X667" s="86" t="s">
        <v>2480</v>
      </c>
      <c r="Y667" s="86" t="s">
        <v>1383</v>
      </c>
      <c r="Z667" s="86" t="s">
        <v>6926</v>
      </c>
      <c r="AB667" s="85" t="s">
        <v>2184</v>
      </c>
      <c r="AC667" s="85" t="str">
        <f t="shared" si="60"/>
        <v>AT15</v>
      </c>
      <c r="AD667" s="85" t="str">
        <f t="shared" si="61"/>
        <v xml:space="preserve"> 363</v>
      </c>
      <c r="AE667" s="85" t="str">
        <f t="shared" si="62"/>
        <v>5 80</v>
      </c>
      <c r="AF667" s="85" t="str">
        <f t="shared" si="63"/>
        <v>00 0</v>
      </c>
      <c r="AG667" s="85" t="str">
        <f t="shared" si="64"/>
        <v xml:space="preserve">190 </v>
      </c>
      <c r="AH667" s="85" t="str">
        <f t="shared" si="65"/>
        <v xml:space="preserve">AT15  363 5 80 00 0 190 </v>
      </c>
    </row>
    <row r="668" spans="1:34" ht="15" customHeight="1" x14ac:dyDescent="0.25">
      <c r="A668" s="86">
        <v>705031</v>
      </c>
      <c r="B668" s="86" t="s">
        <v>473</v>
      </c>
      <c r="C668" s="86" t="s">
        <v>1920</v>
      </c>
      <c r="D668" s="86" t="s">
        <v>1920</v>
      </c>
      <c r="E668" s="86">
        <v>70531</v>
      </c>
      <c r="F668" s="86">
        <v>6300</v>
      </c>
      <c r="G668" s="86" t="s">
        <v>1093</v>
      </c>
      <c r="H668" s="86" t="s">
        <v>4198</v>
      </c>
      <c r="I668" s="86" t="s">
        <v>2609</v>
      </c>
      <c r="J668" s="86" t="s">
        <v>6403</v>
      </c>
      <c r="K668" s="86" t="s">
        <v>3906</v>
      </c>
      <c r="L668" s="86" t="s">
        <v>1</v>
      </c>
      <c r="M668" s="86" t="s">
        <v>4212</v>
      </c>
      <c r="N668" s="86" t="s">
        <v>4213</v>
      </c>
      <c r="O668" s="86" t="s">
        <v>2183</v>
      </c>
      <c r="P668" s="87">
        <v>36770</v>
      </c>
      <c r="Q668" s="87">
        <v>401768</v>
      </c>
      <c r="R668" s="86" t="s">
        <v>2416</v>
      </c>
      <c r="S668" s="86" t="s">
        <v>1819</v>
      </c>
      <c r="T668" s="86">
        <v>400905</v>
      </c>
      <c r="U668" s="86">
        <v>6300</v>
      </c>
      <c r="V668" s="86" t="s">
        <v>1093</v>
      </c>
      <c r="W668" s="86" t="s">
        <v>4198</v>
      </c>
      <c r="X668" s="86" t="s">
        <v>2609</v>
      </c>
      <c r="Y668" s="86" t="s">
        <v>472</v>
      </c>
      <c r="Z668" s="86" t="s">
        <v>6403</v>
      </c>
      <c r="AB668" s="85" t="s">
        <v>2183</v>
      </c>
      <c r="AC668" s="85" t="str">
        <f t="shared" si="60"/>
        <v>AT53</v>
      </c>
      <c r="AD668" s="85" t="str">
        <f t="shared" si="61"/>
        <v xml:space="preserve"> 363</v>
      </c>
      <c r="AE668" s="85" t="str">
        <f t="shared" si="62"/>
        <v>5 80</v>
      </c>
      <c r="AF668" s="85" t="str">
        <f t="shared" si="63"/>
        <v>00 0</v>
      </c>
      <c r="AG668" s="85" t="str">
        <f t="shared" si="64"/>
        <v xml:space="preserve">069 </v>
      </c>
      <c r="AH668" s="85" t="str">
        <f t="shared" si="65"/>
        <v xml:space="preserve">AT53  363 5 80 00 0 069 </v>
      </c>
    </row>
    <row r="669" spans="1:34" ht="15" customHeight="1" x14ac:dyDescent="0.25">
      <c r="A669" s="86">
        <v>705033</v>
      </c>
      <c r="B669" s="86" t="s">
        <v>412</v>
      </c>
      <c r="C669" s="86" t="s">
        <v>1920</v>
      </c>
      <c r="D669" s="86" t="s">
        <v>1920</v>
      </c>
      <c r="E669" s="86">
        <v>70513</v>
      </c>
      <c r="F669" s="86">
        <v>6330</v>
      </c>
      <c r="G669" s="86" t="s">
        <v>1096</v>
      </c>
      <c r="H669" s="86" t="s">
        <v>5427</v>
      </c>
      <c r="I669" s="86" t="s">
        <v>2499</v>
      </c>
      <c r="J669" s="86" t="s">
        <v>6927</v>
      </c>
      <c r="K669" s="86" t="s">
        <v>3906</v>
      </c>
      <c r="L669" s="86" t="s">
        <v>1</v>
      </c>
      <c r="M669" s="86" t="s">
        <v>5428</v>
      </c>
      <c r="N669" s="86" t="s">
        <v>5429</v>
      </c>
      <c r="O669" s="86" t="s">
        <v>2185</v>
      </c>
      <c r="P669" s="87">
        <v>36770</v>
      </c>
      <c r="Q669" s="87">
        <v>401768</v>
      </c>
      <c r="R669" s="86" t="s">
        <v>2416</v>
      </c>
      <c r="S669" s="86" t="s">
        <v>1820</v>
      </c>
      <c r="T669" s="86">
        <v>400411</v>
      </c>
      <c r="U669" s="86">
        <v>6330</v>
      </c>
      <c r="V669" s="86" t="s">
        <v>1096</v>
      </c>
      <c r="W669" s="86" t="s">
        <v>4058</v>
      </c>
      <c r="X669" s="86" t="s">
        <v>2509</v>
      </c>
      <c r="Y669" s="86" t="s">
        <v>5933</v>
      </c>
      <c r="Z669" s="86" t="s">
        <v>6451</v>
      </c>
      <c r="AB669" s="85" t="s">
        <v>2185</v>
      </c>
      <c r="AC669" s="85" t="str">
        <f t="shared" si="60"/>
        <v>AT66</v>
      </c>
      <c r="AD669" s="85" t="str">
        <f t="shared" si="61"/>
        <v xml:space="preserve"> 423</v>
      </c>
      <c r="AE669" s="85" t="str">
        <f t="shared" si="62"/>
        <v>9 00</v>
      </c>
      <c r="AF669" s="85" t="str">
        <f t="shared" si="63"/>
        <v>00 9</v>
      </c>
      <c r="AG669" s="85" t="str">
        <f t="shared" si="64"/>
        <v xml:space="preserve">004 </v>
      </c>
      <c r="AH669" s="85" t="str">
        <f t="shared" si="65"/>
        <v xml:space="preserve">AT66  423 9 00 00 9 004 </v>
      </c>
    </row>
    <row r="670" spans="1:34" ht="15" customHeight="1" x14ac:dyDescent="0.25">
      <c r="A670" s="86">
        <v>705036</v>
      </c>
      <c r="B670" s="86" t="s">
        <v>1622</v>
      </c>
      <c r="C670" s="86" t="s">
        <v>1920</v>
      </c>
      <c r="D670" s="86" t="s">
        <v>1920</v>
      </c>
      <c r="E670" s="86">
        <v>70511</v>
      </c>
      <c r="F670" s="86">
        <v>6322</v>
      </c>
      <c r="G670" s="86" t="s">
        <v>1094</v>
      </c>
      <c r="H670" s="86" t="s">
        <v>2993</v>
      </c>
      <c r="I670" s="86" t="s">
        <v>2480</v>
      </c>
      <c r="J670" s="86" t="s">
        <v>6928</v>
      </c>
      <c r="K670" s="86" t="s">
        <v>3906</v>
      </c>
      <c r="L670" s="86" t="s">
        <v>3</v>
      </c>
      <c r="M670" s="86" t="s">
        <v>4018</v>
      </c>
      <c r="N670" s="86" t="s">
        <v>4019</v>
      </c>
      <c r="O670" s="86" t="s">
        <v>2184</v>
      </c>
      <c r="P670" s="87">
        <v>36770</v>
      </c>
      <c r="Q670" s="87">
        <v>401768</v>
      </c>
      <c r="R670" s="86" t="s">
        <v>2416</v>
      </c>
      <c r="S670" s="86" t="s">
        <v>362</v>
      </c>
      <c r="T670" s="86">
        <v>970511</v>
      </c>
      <c r="U670" s="86">
        <v>6322</v>
      </c>
      <c r="V670" s="86" t="s">
        <v>1094</v>
      </c>
      <c r="W670" s="86" t="s">
        <v>4021</v>
      </c>
      <c r="X670" s="86" t="s">
        <v>2480</v>
      </c>
      <c r="Y670" s="86" t="s">
        <v>1383</v>
      </c>
      <c r="Z670" s="86" t="s">
        <v>6926</v>
      </c>
      <c r="AB670" s="85" t="s">
        <v>2184</v>
      </c>
      <c r="AC670" s="85" t="str">
        <f t="shared" si="60"/>
        <v>AT15</v>
      </c>
      <c r="AD670" s="85" t="str">
        <f t="shared" si="61"/>
        <v xml:space="preserve"> 363</v>
      </c>
      <c r="AE670" s="85" t="str">
        <f t="shared" si="62"/>
        <v>5 80</v>
      </c>
      <c r="AF670" s="85" t="str">
        <f t="shared" si="63"/>
        <v>00 0</v>
      </c>
      <c r="AG670" s="85" t="str">
        <f t="shared" si="64"/>
        <v xml:space="preserve">190 </v>
      </c>
      <c r="AH670" s="85" t="str">
        <f t="shared" si="65"/>
        <v xml:space="preserve">AT15  363 5 80 00 0 190 </v>
      </c>
    </row>
    <row r="671" spans="1:34" ht="15" customHeight="1" x14ac:dyDescent="0.25">
      <c r="A671" s="86">
        <v>705046</v>
      </c>
      <c r="B671" s="86" t="s">
        <v>348</v>
      </c>
      <c r="C671" s="86" t="s">
        <v>1920</v>
      </c>
      <c r="D671" s="86" t="s">
        <v>1920</v>
      </c>
      <c r="E671" s="86">
        <v>70512</v>
      </c>
      <c r="F671" s="86">
        <v>6233</v>
      </c>
      <c r="G671" s="86" t="s">
        <v>3990</v>
      </c>
      <c r="H671" s="86" t="s">
        <v>3991</v>
      </c>
      <c r="I671" s="86" t="s">
        <v>3679</v>
      </c>
      <c r="J671" s="86" t="s">
        <v>6732</v>
      </c>
      <c r="K671" s="86" t="s">
        <v>3906</v>
      </c>
      <c r="L671" s="86" t="s">
        <v>3</v>
      </c>
      <c r="M671" s="86" t="s">
        <v>3992</v>
      </c>
      <c r="N671" s="86" t="s">
        <v>3993</v>
      </c>
      <c r="O671" s="86" t="s">
        <v>2191</v>
      </c>
      <c r="P671" s="87">
        <v>36770</v>
      </c>
      <c r="Q671" s="87">
        <v>401768</v>
      </c>
      <c r="R671" s="86" t="s">
        <v>2416</v>
      </c>
      <c r="S671" s="86" t="s">
        <v>349</v>
      </c>
      <c r="T671" s="86">
        <v>970512</v>
      </c>
      <c r="U671" s="86">
        <v>6233</v>
      </c>
      <c r="V671" s="86" t="s">
        <v>1098</v>
      </c>
      <c r="W671" s="86" t="s">
        <v>3995</v>
      </c>
      <c r="X671" s="86" t="s">
        <v>2480</v>
      </c>
      <c r="Y671" s="86" t="s">
        <v>350</v>
      </c>
      <c r="Z671" s="86" t="s">
        <v>6733</v>
      </c>
      <c r="AB671" s="85" t="s">
        <v>2191</v>
      </c>
      <c r="AC671" s="85" t="str">
        <f t="shared" si="60"/>
        <v>AT57</v>
      </c>
      <c r="AD671" s="85" t="str">
        <f t="shared" si="61"/>
        <v xml:space="preserve"> 363</v>
      </c>
      <c r="AE671" s="85" t="str">
        <f t="shared" si="62"/>
        <v>5 80</v>
      </c>
      <c r="AF671" s="85" t="str">
        <f t="shared" si="63"/>
        <v>00 0</v>
      </c>
      <c r="AG671" s="85" t="str">
        <f t="shared" si="64"/>
        <v xml:space="preserve">702 </v>
      </c>
      <c r="AH671" s="85" t="str">
        <f t="shared" si="65"/>
        <v xml:space="preserve">AT57  363 5 80 00 0 702 </v>
      </c>
    </row>
    <row r="672" spans="1:34" ht="15" customHeight="1" x14ac:dyDescent="0.25">
      <c r="A672" s="86">
        <v>705056</v>
      </c>
      <c r="B672" s="86" t="s">
        <v>847</v>
      </c>
      <c r="C672" s="86" t="s">
        <v>1920</v>
      </c>
      <c r="D672" s="86" t="s">
        <v>1920</v>
      </c>
      <c r="E672" s="86">
        <v>70513</v>
      </c>
      <c r="F672" s="86">
        <v>6330</v>
      </c>
      <c r="G672" s="86" t="s">
        <v>4027</v>
      </c>
      <c r="H672" s="86" t="s">
        <v>4052</v>
      </c>
      <c r="I672" s="86" t="s">
        <v>3062</v>
      </c>
      <c r="J672" s="86" t="s">
        <v>6929</v>
      </c>
      <c r="K672" s="86" t="s">
        <v>3906</v>
      </c>
      <c r="L672" s="86" t="s">
        <v>3</v>
      </c>
      <c r="M672" s="86" t="s">
        <v>4053</v>
      </c>
      <c r="N672" s="86" t="s">
        <v>4054</v>
      </c>
      <c r="O672" s="86" t="s">
        <v>2197</v>
      </c>
      <c r="P672" s="87">
        <v>36770</v>
      </c>
      <c r="Q672" s="87">
        <v>401768</v>
      </c>
      <c r="R672" s="86" t="s">
        <v>2416</v>
      </c>
      <c r="S672" s="86" t="s">
        <v>375</v>
      </c>
      <c r="T672" s="86">
        <v>970513</v>
      </c>
      <c r="U672" s="86">
        <v>6330</v>
      </c>
      <c r="V672" s="86" t="s">
        <v>1096</v>
      </c>
      <c r="W672" s="86" t="s">
        <v>3514</v>
      </c>
      <c r="X672" s="86" t="s">
        <v>2727</v>
      </c>
      <c r="Y672" s="86" t="s">
        <v>376</v>
      </c>
      <c r="Z672" s="86" t="s">
        <v>6689</v>
      </c>
      <c r="AB672" s="85" t="s">
        <v>2197</v>
      </c>
      <c r="AC672" s="85" t="str">
        <f t="shared" si="60"/>
        <v>AT41</v>
      </c>
      <c r="AD672" s="85" t="str">
        <f t="shared" si="61"/>
        <v xml:space="preserve"> 570</v>
      </c>
      <c r="AE672" s="85" t="str">
        <f t="shared" si="62"/>
        <v>0 00</v>
      </c>
      <c r="AF672" s="85" t="str">
        <f t="shared" si="63"/>
        <v>02 5</v>
      </c>
      <c r="AG672" s="85" t="str">
        <f t="shared" si="64"/>
        <v xml:space="preserve">000 </v>
      </c>
      <c r="AH672" s="85" t="str">
        <f t="shared" si="65"/>
        <v xml:space="preserve">AT41  570 0 00 02 5 000 </v>
      </c>
    </row>
    <row r="673" spans="1:34" ht="15" customHeight="1" x14ac:dyDescent="0.25">
      <c r="A673" s="86">
        <v>705066</v>
      </c>
      <c r="B673" s="86" t="s">
        <v>374</v>
      </c>
      <c r="C673" s="86" t="s">
        <v>1920</v>
      </c>
      <c r="D673" s="86" t="s">
        <v>1920</v>
      </c>
      <c r="E673" s="86">
        <v>70513</v>
      </c>
      <c r="F673" s="86">
        <v>6330</v>
      </c>
      <c r="G673" s="86" t="s">
        <v>1096</v>
      </c>
      <c r="H673" s="86" t="s">
        <v>3977</v>
      </c>
      <c r="I673" s="86" t="s">
        <v>2435</v>
      </c>
      <c r="J673" s="86" t="s">
        <v>6930</v>
      </c>
      <c r="K673" s="86" t="s">
        <v>3906</v>
      </c>
      <c r="L673" s="86" t="s">
        <v>3</v>
      </c>
      <c r="M673" s="86" t="s">
        <v>3978</v>
      </c>
      <c r="N673" s="86" t="s">
        <v>3979</v>
      </c>
      <c r="O673" s="86" t="s">
        <v>2197</v>
      </c>
      <c r="P673" s="87">
        <v>36770</v>
      </c>
      <c r="Q673" s="87">
        <v>401768</v>
      </c>
      <c r="R673" s="86" t="s">
        <v>2416</v>
      </c>
      <c r="S673" s="86" t="s">
        <v>375</v>
      </c>
      <c r="T673" s="86">
        <v>970513</v>
      </c>
      <c r="U673" s="86">
        <v>6330</v>
      </c>
      <c r="V673" s="86" t="s">
        <v>1096</v>
      </c>
      <c r="W673" s="86" t="s">
        <v>3514</v>
      </c>
      <c r="X673" s="86" t="s">
        <v>2727</v>
      </c>
      <c r="Y673" s="86" t="s">
        <v>376</v>
      </c>
      <c r="Z673" s="86" t="s">
        <v>6689</v>
      </c>
      <c r="AB673" s="85" t="s">
        <v>2197</v>
      </c>
      <c r="AC673" s="85" t="str">
        <f t="shared" si="60"/>
        <v>AT41</v>
      </c>
      <c r="AD673" s="85" t="str">
        <f t="shared" si="61"/>
        <v xml:space="preserve"> 570</v>
      </c>
      <c r="AE673" s="85" t="str">
        <f t="shared" si="62"/>
        <v>0 00</v>
      </c>
      <c r="AF673" s="85" t="str">
        <f t="shared" si="63"/>
        <v>02 5</v>
      </c>
      <c r="AG673" s="85" t="str">
        <f t="shared" si="64"/>
        <v xml:space="preserve">000 </v>
      </c>
      <c r="AH673" s="85" t="str">
        <f t="shared" si="65"/>
        <v xml:space="preserve">AT41  570 0 00 02 5 000 </v>
      </c>
    </row>
    <row r="674" spans="1:34" ht="15" customHeight="1" x14ac:dyDescent="0.25">
      <c r="A674" s="86">
        <v>705076</v>
      </c>
      <c r="B674" s="86" t="s">
        <v>439</v>
      </c>
      <c r="C674" s="86" t="s">
        <v>1920</v>
      </c>
      <c r="D674" s="86" t="s">
        <v>1920</v>
      </c>
      <c r="E674" s="86">
        <v>70527</v>
      </c>
      <c r="F674" s="86">
        <v>6335</v>
      </c>
      <c r="G674" s="86" t="s">
        <v>4145</v>
      </c>
      <c r="H674" s="86" t="s">
        <v>4145</v>
      </c>
      <c r="I674" s="86" t="s">
        <v>2975</v>
      </c>
      <c r="J674" s="86" t="s">
        <v>6931</v>
      </c>
      <c r="K674" s="86" t="s">
        <v>3906</v>
      </c>
      <c r="L674" s="86" t="s">
        <v>3</v>
      </c>
      <c r="M674" s="86" t="s">
        <v>4146</v>
      </c>
      <c r="N674" s="86" t="s">
        <v>4147</v>
      </c>
      <c r="O674" s="86" t="s">
        <v>2188</v>
      </c>
      <c r="P674" s="87">
        <v>36770</v>
      </c>
      <c r="Q674" s="87">
        <v>401768</v>
      </c>
      <c r="R674" s="86" t="s">
        <v>2416</v>
      </c>
      <c r="S674" s="86" t="s">
        <v>423</v>
      </c>
      <c r="T674" s="86">
        <v>970527</v>
      </c>
      <c r="U674" s="86">
        <v>6335</v>
      </c>
      <c r="V674" s="86" t="s">
        <v>1209</v>
      </c>
      <c r="W674" s="86" t="s">
        <v>4126</v>
      </c>
      <c r="X674" s="86" t="s">
        <v>4131</v>
      </c>
      <c r="Y674" s="86" t="s">
        <v>424</v>
      </c>
      <c r="Z674" s="86" t="s">
        <v>6675</v>
      </c>
      <c r="AB674" s="85" t="s">
        <v>2188</v>
      </c>
      <c r="AC674" s="85" t="str">
        <f t="shared" si="60"/>
        <v>AT05</v>
      </c>
      <c r="AD674" s="85" t="str">
        <f t="shared" si="61"/>
        <v xml:space="preserve"> 363</v>
      </c>
      <c r="AE674" s="85" t="str">
        <f t="shared" si="62"/>
        <v>3 90</v>
      </c>
      <c r="AF674" s="85" t="str">
        <f t="shared" si="63"/>
        <v>00 0</v>
      </c>
      <c r="AG674" s="85" t="str">
        <f t="shared" si="64"/>
        <v xml:space="preserve">002 </v>
      </c>
      <c r="AH674" s="85" t="str">
        <f t="shared" si="65"/>
        <v xml:space="preserve">AT05  363 3 90 00 0 002 </v>
      </c>
    </row>
    <row r="675" spans="1:34" ht="15" customHeight="1" x14ac:dyDescent="0.25">
      <c r="A675" s="86">
        <v>705086</v>
      </c>
      <c r="B675" s="86" t="s">
        <v>1902</v>
      </c>
      <c r="C675" s="86" t="s">
        <v>1920</v>
      </c>
      <c r="D675" s="86" t="s">
        <v>1920</v>
      </c>
      <c r="E675" s="86">
        <v>70513</v>
      </c>
      <c r="F675" s="86">
        <v>6330</v>
      </c>
      <c r="G675" s="86" t="s">
        <v>1096</v>
      </c>
      <c r="H675" s="86" t="s">
        <v>4055</v>
      </c>
      <c r="I675" s="86" t="s">
        <v>2499</v>
      </c>
      <c r="J675" s="86" t="s">
        <v>6932</v>
      </c>
      <c r="K675" s="86" t="s">
        <v>3906</v>
      </c>
      <c r="L675" s="86" t="s">
        <v>3</v>
      </c>
      <c r="M675" s="86" t="s">
        <v>4056</v>
      </c>
      <c r="N675" s="86" t="s">
        <v>4057</v>
      </c>
      <c r="O675" s="86" t="s">
        <v>2197</v>
      </c>
      <c r="P675" s="87">
        <v>36770</v>
      </c>
      <c r="Q675" s="87">
        <v>401768</v>
      </c>
      <c r="R675" s="86" t="s">
        <v>2416</v>
      </c>
      <c r="S675" s="86" t="s">
        <v>375</v>
      </c>
      <c r="T675" s="86">
        <v>970513</v>
      </c>
      <c r="U675" s="86">
        <v>6330</v>
      </c>
      <c r="V675" s="86" t="s">
        <v>1096</v>
      </c>
      <c r="W675" s="86" t="s">
        <v>3514</v>
      </c>
      <c r="X675" s="86" t="s">
        <v>2727</v>
      </c>
      <c r="Y675" s="86" t="s">
        <v>376</v>
      </c>
      <c r="Z675" s="86" t="s">
        <v>6689</v>
      </c>
      <c r="AB675" s="85" t="s">
        <v>2197</v>
      </c>
      <c r="AC675" s="85" t="str">
        <f t="shared" si="60"/>
        <v>AT41</v>
      </c>
      <c r="AD675" s="85" t="str">
        <f t="shared" si="61"/>
        <v xml:space="preserve"> 570</v>
      </c>
      <c r="AE675" s="85" t="str">
        <f t="shared" si="62"/>
        <v>0 00</v>
      </c>
      <c r="AF675" s="85" t="str">
        <f t="shared" si="63"/>
        <v>02 5</v>
      </c>
      <c r="AG675" s="85" t="str">
        <f t="shared" si="64"/>
        <v xml:space="preserve">000 </v>
      </c>
      <c r="AH675" s="85" t="str">
        <f t="shared" si="65"/>
        <v xml:space="preserve">AT41  570 0 00 02 5 000 </v>
      </c>
    </row>
    <row r="676" spans="1:34" ht="15" customHeight="1" x14ac:dyDescent="0.25">
      <c r="A676" s="86">
        <v>705096</v>
      </c>
      <c r="B676" s="86" t="s">
        <v>1387</v>
      </c>
      <c r="C676" s="86" t="s">
        <v>1920</v>
      </c>
      <c r="D676" s="86" t="s">
        <v>1920</v>
      </c>
      <c r="E676" s="86">
        <v>70513</v>
      </c>
      <c r="F676" s="86">
        <v>6330</v>
      </c>
      <c r="G676" s="86" t="s">
        <v>3999</v>
      </c>
      <c r="H676" s="86" t="s">
        <v>4015</v>
      </c>
      <c r="I676" s="86" t="s">
        <v>2576</v>
      </c>
      <c r="J676" s="86" t="s">
        <v>6933</v>
      </c>
      <c r="K676" s="86" t="s">
        <v>3906</v>
      </c>
      <c r="L676" s="86" t="s">
        <v>3</v>
      </c>
      <c r="M676" s="86" t="s">
        <v>4016</v>
      </c>
      <c r="N676" s="86" t="s">
        <v>4017</v>
      </c>
      <c r="O676" s="86" t="s">
        <v>2197</v>
      </c>
      <c r="P676" s="87">
        <v>36770</v>
      </c>
      <c r="Q676" s="87">
        <v>401768</v>
      </c>
      <c r="R676" s="86" t="s">
        <v>2416</v>
      </c>
      <c r="S676" s="86" t="s">
        <v>375</v>
      </c>
      <c r="T676" s="86">
        <v>970513</v>
      </c>
      <c r="U676" s="86">
        <v>6330</v>
      </c>
      <c r="V676" s="86" t="s">
        <v>1096</v>
      </c>
      <c r="W676" s="86" t="s">
        <v>3514</v>
      </c>
      <c r="X676" s="86" t="s">
        <v>2727</v>
      </c>
      <c r="Y676" s="86" t="s">
        <v>376</v>
      </c>
      <c r="Z676" s="86" t="s">
        <v>6689</v>
      </c>
      <c r="AB676" s="85" t="s">
        <v>2197</v>
      </c>
      <c r="AC676" s="85" t="str">
        <f t="shared" si="60"/>
        <v>AT41</v>
      </c>
      <c r="AD676" s="85" t="str">
        <f t="shared" si="61"/>
        <v xml:space="preserve"> 570</v>
      </c>
      <c r="AE676" s="85" t="str">
        <f t="shared" si="62"/>
        <v>0 00</v>
      </c>
      <c r="AF676" s="85" t="str">
        <f t="shared" si="63"/>
        <v>02 5</v>
      </c>
      <c r="AG676" s="85" t="str">
        <f t="shared" si="64"/>
        <v xml:space="preserve">000 </v>
      </c>
      <c r="AH676" s="85" t="str">
        <f t="shared" si="65"/>
        <v xml:space="preserve">AT41  570 0 00 02 5 000 </v>
      </c>
    </row>
    <row r="677" spans="1:34" ht="15" customHeight="1" x14ac:dyDescent="0.25">
      <c r="A677" s="86">
        <v>705106</v>
      </c>
      <c r="B677" s="86" t="s">
        <v>864</v>
      </c>
      <c r="C677" s="86" t="s">
        <v>1920</v>
      </c>
      <c r="D677" s="86" t="s">
        <v>1920</v>
      </c>
      <c r="E677" s="86">
        <v>70514</v>
      </c>
      <c r="F677" s="86">
        <v>6250</v>
      </c>
      <c r="G677" s="86" t="s">
        <v>1086</v>
      </c>
      <c r="H677" s="86" t="s">
        <v>4033</v>
      </c>
      <c r="I677" s="86" t="s">
        <v>2421</v>
      </c>
      <c r="J677" s="86" t="s">
        <v>6934</v>
      </c>
      <c r="K677" s="86" t="s">
        <v>3906</v>
      </c>
      <c r="L677" s="86" t="s">
        <v>3</v>
      </c>
      <c r="M677" s="86" t="s">
        <v>4037</v>
      </c>
      <c r="N677" s="86" t="s">
        <v>4038</v>
      </c>
      <c r="O677" s="86" t="s">
        <v>2201</v>
      </c>
      <c r="P677" s="87">
        <v>36770</v>
      </c>
      <c r="Q677" s="87">
        <v>401768</v>
      </c>
      <c r="R677" s="86" t="s">
        <v>2416</v>
      </c>
      <c r="S677" s="86" t="s">
        <v>865</v>
      </c>
      <c r="T677" s="86">
        <v>970514</v>
      </c>
      <c r="U677" s="86">
        <v>6250</v>
      </c>
      <c r="V677" s="86" t="s">
        <v>1086</v>
      </c>
      <c r="W677" s="86" t="s">
        <v>2849</v>
      </c>
      <c r="X677" s="86" t="s">
        <v>2580</v>
      </c>
      <c r="Y677" s="86" t="s">
        <v>863</v>
      </c>
      <c r="Z677" s="86" t="s">
        <v>6454</v>
      </c>
      <c r="AB677" s="85" t="s">
        <v>2201</v>
      </c>
      <c r="AC677" s="85" t="str">
        <f t="shared" si="60"/>
        <v>AT76</v>
      </c>
      <c r="AD677" s="85" t="str">
        <f t="shared" si="61"/>
        <v xml:space="preserve"> 362</v>
      </c>
      <c r="AE677" s="85" t="str">
        <f t="shared" si="62"/>
        <v>6 70</v>
      </c>
      <c r="AF677" s="85" t="str">
        <f t="shared" si="63"/>
        <v>00 0</v>
      </c>
      <c r="AG677" s="85" t="str">
        <f t="shared" si="64"/>
        <v xml:space="preserve">002 </v>
      </c>
      <c r="AH677" s="85" t="str">
        <f t="shared" si="65"/>
        <v xml:space="preserve">AT76  362 6 70 00 0 002 </v>
      </c>
    </row>
    <row r="678" spans="1:34" ht="15" customHeight="1" x14ac:dyDescent="0.25">
      <c r="A678" s="86">
        <v>705116</v>
      </c>
      <c r="B678" s="86" t="s">
        <v>1715</v>
      </c>
      <c r="C678" s="86" t="s">
        <v>1920</v>
      </c>
      <c r="D678" s="86" t="s">
        <v>1920</v>
      </c>
      <c r="E678" s="86">
        <v>70515</v>
      </c>
      <c r="F678" s="86">
        <v>6336</v>
      </c>
      <c r="G678" s="86" t="s">
        <v>5290</v>
      </c>
      <c r="H678" s="86" t="s">
        <v>2531</v>
      </c>
      <c r="I678" s="86" t="s">
        <v>2609</v>
      </c>
      <c r="J678" s="86" t="s">
        <v>6935</v>
      </c>
      <c r="K678" s="86" t="s">
        <v>3906</v>
      </c>
      <c r="L678" s="86" t="s">
        <v>3</v>
      </c>
      <c r="M678" s="86" t="s">
        <v>5296</v>
      </c>
      <c r="N678" s="86" t="s">
        <v>5297</v>
      </c>
      <c r="O678" s="86" t="s">
        <v>6043</v>
      </c>
      <c r="P678" s="87">
        <v>36770</v>
      </c>
      <c r="Q678" s="87">
        <v>401768</v>
      </c>
      <c r="R678" s="86" t="s">
        <v>2416</v>
      </c>
      <c r="S678" s="86" t="s">
        <v>383</v>
      </c>
      <c r="T678" s="86">
        <v>970515</v>
      </c>
      <c r="U678" s="86">
        <v>6336</v>
      </c>
      <c r="V678" s="86" t="s">
        <v>1213</v>
      </c>
      <c r="W678" s="86" t="s">
        <v>5299</v>
      </c>
      <c r="X678" s="86" t="s">
        <v>2480</v>
      </c>
      <c r="Y678" s="86" t="s">
        <v>379</v>
      </c>
      <c r="Z678" s="86" t="s">
        <v>6936</v>
      </c>
      <c r="AB678" s="85" t="s">
        <v>6043</v>
      </c>
      <c r="AC678" s="85" t="str">
        <f t="shared" si="60"/>
        <v>AT92</v>
      </c>
      <c r="AD678" s="85" t="str">
        <f t="shared" si="61"/>
        <v xml:space="preserve"> 363</v>
      </c>
      <c r="AE678" s="85" t="str">
        <f t="shared" si="62"/>
        <v>3 90</v>
      </c>
      <c r="AF678" s="85" t="str">
        <f t="shared" si="63"/>
        <v>00 0</v>
      </c>
      <c r="AG678" s="85" t="str">
        <f t="shared" si="64"/>
        <v xml:space="preserve">102 </v>
      </c>
      <c r="AH678" s="85" t="str">
        <f t="shared" si="65"/>
        <v xml:space="preserve">AT92  363 3 90 00 0 102 </v>
      </c>
    </row>
    <row r="679" spans="1:34" ht="15" customHeight="1" x14ac:dyDescent="0.25">
      <c r="A679" s="86">
        <v>705126</v>
      </c>
      <c r="B679" s="86" t="s">
        <v>1716</v>
      </c>
      <c r="C679" s="86" t="s">
        <v>1920</v>
      </c>
      <c r="D679" s="86" t="s">
        <v>1920</v>
      </c>
      <c r="E679" s="86">
        <v>70520</v>
      </c>
      <c r="F679" s="86">
        <v>6241</v>
      </c>
      <c r="G679" s="86" t="s">
        <v>1091</v>
      </c>
      <c r="H679" s="86" t="s">
        <v>4115</v>
      </c>
      <c r="I679" s="86" t="s">
        <v>4116</v>
      </c>
      <c r="J679" s="86" t="s">
        <v>6398</v>
      </c>
      <c r="K679" s="86" t="s">
        <v>3906</v>
      </c>
      <c r="L679" s="86" t="s">
        <v>1</v>
      </c>
      <c r="M679" s="86" t="s">
        <v>4117</v>
      </c>
      <c r="N679" s="86" t="s">
        <v>4118</v>
      </c>
      <c r="O679" s="86" t="s">
        <v>2205</v>
      </c>
      <c r="P679" s="87">
        <v>36770</v>
      </c>
      <c r="Q679" s="87">
        <v>401768</v>
      </c>
      <c r="R679" s="86" t="s">
        <v>2416</v>
      </c>
      <c r="S679" s="86" t="s">
        <v>1828</v>
      </c>
      <c r="T679" s="86">
        <v>400403</v>
      </c>
      <c r="U679" s="86">
        <v>6241</v>
      </c>
      <c r="V679" s="86" t="s">
        <v>1091</v>
      </c>
      <c r="W679" s="86" t="s">
        <v>4115</v>
      </c>
      <c r="X679" s="86" t="s">
        <v>4116</v>
      </c>
      <c r="Y679" s="86" t="s">
        <v>1413</v>
      </c>
      <c r="Z679" s="86" t="s">
        <v>6398</v>
      </c>
      <c r="AB679" s="85" t="s">
        <v>2205</v>
      </c>
      <c r="AC679" s="85" t="str">
        <f t="shared" si="60"/>
        <v>AT32</v>
      </c>
      <c r="AD679" s="85" t="str">
        <f t="shared" si="61"/>
        <v xml:space="preserve"> 205</v>
      </c>
      <c r="AE679" s="85" t="str">
        <f t="shared" si="62"/>
        <v>0 80</v>
      </c>
      <c r="AF679" s="85" t="str">
        <f t="shared" si="63"/>
        <v>00 0</v>
      </c>
      <c r="AG679" s="85" t="str">
        <f t="shared" si="64"/>
        <v xml:space="preserve">000 </v>
      </c>
      <c r="AH679" s="85" t="str">
        <f t="shared" si="65"/>
        <v xml:space="preserve">AT32  205 0 80 00 0 000 </v>
      </c>
    </row>
    <row r="680" spans="1:34" ht="15" customHeight="1" x14ac:dyDescent="0.25">
      <c r="A680" s="86">
        <v>705136</v>
      </c>
      <c r="B680" s="86" t="s">
        <v>391</v>
      </c>
      <c r="C680" s="86" t="s">
        <v>1920</v>
      </c>
      <c r="D680" s="86" t="s">
        <v>1920</v>
      </c>
      <c r="E680" s="86">
        <v>70522</v>
      </c>
      <c r="F680" s="86">
        <v>6235</v>
      </c>
      <c r="G680" s="86" t="s">
        <v>4089</v>
      </c>
      <c r="H680" s="86" t="s">
        <v>3140</v>
      </c>
      <c r="I680" s="86" t="s">
        <v>2499</v>
      </c>
      <c r="J680" s="86" t="s">
        <v>6937</v>
      </c>
      <c r="K680" s="86" t="s">
        <v>3906</v>
      </c>
      <c r="L680" s="86" t="s">
        <v>3</v>
      </c>
      <c r="M680" s="86" t="s">
        <v>4090</v>
      </c>
      <c r="N680" s="86" t="s">
        <v>4091</v>
      </c>
      <c r="O680" s="86" t="s">
        <v>2181</v>
      </c>
      <c r="P680" s="87">
        <v>36770</v>
      </c>
      <c r="Q680" s="87">
        <v>401768</v>
      </c>
      <c r="R680" s="86" t="s">
        <v>2416</v>
      </c>
      <c r="S680" s="86" t="s">
        <v>1818</v>
      </c>
      <c r="T680" s="86">
        <v>970522</v>
      </c>
      <c r="U680" s="86">
        <v>6235</v>
      </c>
      <c r="V680" s="86" t="s">
        <v>4089</v>
      </c>
      <c r="W680" s="86" t="s">
        <v>3140</v>
      </c>
      <c r="X680" s="86" t="s">
        <v>2480</v>
      </c>
      <c r="Y680" s="86" t="s">
        <v>393</v>
      </c>
      <c r="Z680" s="86" t="s">
        <v>6401</v>
      </c>
      <c r="AB680" s="85" t="s">
        <v>2181</v>
      </c>
      <c r="AC680" s="85" t="str">
        <f t="shared" si="60"/>
        <v>AT07</v>
      </c>
      <c r="AD680" s="85" t="str">
        <f t="shared" si="61"/>
        <v xml:space="preserve"> 362</v>
      </c>
      <c r="AE680" s="85" t="str">
        <f t="shared" si="62"/>
        <v>0 30</v>
      </c>
      <c r="AF680" s="85" t="str">
        <f t="shared" si="63"/>
        <v>00 0</v>
      </c>
      <c r="AG680" s="85" t="str">
        <f t="shared" si="64"/>
        <v xml:space="preserve">202 </v>
      </c>
      <c r="AH680" s="85" t="str">
        <f t="shared" si="65"/>
        <v xml:space="preserve">AT07  362 0 30 00 0 202 </v>
      </c>
    </row>
    <row r="681" spans="1:34" ht="15" customHeight="1" x14ac:dyDescent="0.25">
      <c r="A681" s="86">
        <v>705146</v>
      </c>
      <c r="B681" s="86" t="s">
        <v>1904</v>
      </c>
      <c r="C681" s="86" t="s">
        <v>1920</v>
      </c>
      <c r="D681" s="86" t="s">
        <v>1920</v>
      </c>
      <c r="E681" s="86">
        <v>70531</v>
      </c>
      <c r="F681" s="86">
        <v>6300</v>
      </c>
      <c r="G681" s="86" t="s">
        <v>1093</v>
      </c>
      <c r="H681" s="86" t="s">
        <v>4188</v>
      </c>
      <c r="I681" s="86" t="s">
        <v>2499</v>
      </c>
      <c r="J681" s="86" t="s">
        <v>6938</v>
      </c>
      <c r="K681" s="86" t="s">
        <v>3906</v>
      </c>
      <c r="L681" s="86" t="s">
        <v>3</v>
      </c>
      <c r="M681" s="86" t="s">
        <v>4189</v>
      </c>
      <c r="N681" s="86" t="s">
        <v>7287</v>
      </c>
      <c r="O681" s="86" t="s">
        <v>2206</v>
      </c>
      <c r="P681" s="87">
        <v>36770</v>
      </c>
      <c r="Q681" s="87">
        <v>401768</v>
      </c>
      <c r="R681" s="86" t="s">
        <v>2416</v>
      </c>
      <c r="S681" s="86" t="s">
        <v>394</v>
      </c>
      <c r="T681" s="86">
        <v>970531</v>
      </c>
      <c r="U681" s="86">
        <v>6300</v>
      </c>
      <c r="V681" s="86" t="s">
        <v>1093</v>
      </c>
      <c r="W681" s="86" t="s">
        <v>3307</v>
      </c>
      <c r="X681" s="86" t="s">
        <v>2588</v>
      </c>
      <c r="Y681" s="86" t="s">
        <v>1389</v>
      </c>
      <c r="Z681" s="86" t="s">
        <v>6405</v>
      </c>
      <c r="AB681" s="85" t="s">
        <v>2206</v>
      </c>
      <c r="AC681" s="85" t="str">
        <f t="shared" si="60"/>
        <v>AT09</v>
      </c>
      <c r="AD681" s="85" t="str">
        <f t="shared" si="61"/>
        <v xml:space="preserve"> 363</v>
      </c>
      <c r="AE681" s="85" t="str">
        <f t="shared" si="62"/>
        <v>5 80</v>
      </c>
      <c r="AF681" s="85" t="str">
        <f t="shared" si="63"/>
        <v>00 0</v>
      </c>
      <c r="AG681" s="85" t="str">
        <f t="shared" si="64"/>
        <v xml:space="preserve">086 </v>
      </c>
      <c r="AH681" s="85" t="str">
        <f t="shared" si="65"/>
        <v xml:space="preserve">AT09  363 5 80 00 0 086 </v>
      </c>
    </row>
    <row r="682" spans="1:34" ht="15" customHeight="1" x14ac:dyDescent="0.25">
      <c r="A682" s="86">
        <v>705156</v>
      </c>
      <c r="B682" s="86" t="s">
        <v>427</v>
      </c>
      <c r="C682" s="86" t="s">
        <v>1920</v>
      </c>
      <c r="D682" s="86" t="s">
        <v>1920</v>
      </c>
      <c r="E682" s="86">
        <v>70531</v>
      </c>
      <c r="F682" s="86">
        <v>6300</v>
      </c>
      <c r="G682" s="86" t="s">
        <v>1093</v>
      </c>
      <c r="H682" s="86" t="s">
        <v>4234</v>
      </c>
      <c r="I682" s="86" t="s">
        <v>2435</v>
      </c>
      <c r="J682" s="86" t="s">
        <v>6939</v>
      </c>
      <c r="K682" s="86" t="s">
        <v>3906</v>
      </c>
      <c r="L682" s="86" t="s">
        <v>3</v>
      </c>
      <c r="M682" s="86" t="s">
        <v>4235</v>
      </c>
      <c r="N682" s="86" t="s">
        <v>7288</v>
      </c>
      <c r="O682" s="86" t="s">
        <v>2206</v>
      </c>
      <c r="P682" s="87">
        <v>36770</v>
      </c>
      <c r="Q682" s="87">
        <v>401768</v>
      </c>
      <c r="R682" s="86" t="s">
        <v>2416</v>
      </c>
      <c r="S682" s="86" t="s">
        <v>394</v>
      </c>
      <c r="T682" s="86">
        <v>970531</v>
      </c>
      <c r="U682" s="86">
        <v>6300</v>
      </c>
      <c r="V682" s="86" t="s">
        <v>1093</v>
      </c>
      <c r="W682" s="86" t="s">
        <v>3307</v>
      </c>
      <c r="X682" s="86" t="s">
        <v>2588</v>
      </c>
      <c r="Y682" s="86" t="s">
        <v>1389</v>
      </c>
      <c r="Z682" s="86" t="s">
        <v>6405</v>
      </c>
      <c r="AB682" s="85" t="s">
        <v>2206</v>
      </c>
      <c r="AC682" s="85" t="str">
        <f t="shared" si="60"/>
        <v>AT09</v>
      </c>
      <c r="AD682" s="85" t="str">
        <f t="shared" si="61"/>
        <v xml:space="preserve"> 363</v>
      </c>
      <c r="AE682" s="85" t="str">
        <f t="shared" si="62"/>
        <v>5 80</v>
      </c>
      <c r="AF682" s="85" t="str">
        <f t="shared" si="63"/>
        <v>00 0</v>
      </c>
      <c r="AG682" s="85" t="str">
        <f t="shared" si="64"/>
        <v xml:space="preserve">086 </v>
      </c>
      <c r="AH682" s="85" t="str">
        <f t="shared" si="65"/>
        <v xml:space="preserve">AT09  363 5 80 00 0 086 </v>
      </c>
    </row>
    <row r="683" spans="1:34" ht="15" customHeight="1" x14ac:dyDescent="0.25">
      <c r="A683" s="86">
        <v>705166</v>
      </c>
      <c r="B683" s="86" t="s">
        <v>380</v>
      </c>
      <c r="C683" s="86" t="s">
        <v>1920</v>
      </c>
      <c r="D683" s="86" t="s">
        <v>1920</v>
      </c>
      <c r="E683" s="86">
        <v>70520</v>
      </c>
      <c r="F683" s="86">
        <v>6241</v>
      </c>
      <c r="G683" s="86" t="s">
        <v>1091</v>
      </c>
      <c r="H683" s="86" t="s">
        <v>4081</v>
      </c>
      <c r="I683" s="86" t="s">
        <v>2480</v>
      </c>
      <c r="J683" s="86" t="s">
        <v>6940</v>
      </c>
      <c r="K683" s="86" t="s">
        <v>3906</v>
      </c>
      <c r="L683" s="86" t="s">
        <v>3</v>
      </c>
      <c r="M683" s="86" t="s">
        <v>4082</v>
      </c>
      <c r="N683" s="86" t="s">
        <v>4083</v>
      </c>
      <c r="O683" s="86" t="s">
        <v>2209</v>
      </c>
      <c r="P683" s="87">
        <v>36770</v>
      </c>
      <c r="Q683" s="87">
        <v>401768</v>
      </c>
      <c r="R683" s="86" t="s">
        <v>2416</v>
      </c>
      <c r="S683" s="86" t="s">
        <v>381</v>
      </c>
      <c r="T683" s="86">
        <v>970520</v>
      </c>
      <c r="U683" s="86">
        <v>6241</v>
      </c>
      <c r="V683" s="86" t="s">
        <v>1091</v>
      </c>
      <c r="W683" s="86" t="s">
        <v>2849</v>
      </c>
      <c r="X683" s="86" t="s">
        <v>4085</v>
      </c>
      <c r="Y683" s="86" t="s">
        <v>382</v>
      </c>
      <c r="Z683" s="86" t="s">
        <v>6941</v>
      </c>
      <c r="AB683" s="85" t="s">
        <v>2209</v>
      </c>
      <c r="AC683" s="85" t="str">
        <f t="shared" ref="AC683:AC745" si="66">LEFT(AB683,4)</f>
        <v>AT04</v>
      </c>
      <c r="AD683" s="85" t="str">
        <f t="shared" ref="AD683:AD745" si="67">MID(AB683,5,4)</f>
        <v xml:space="preserve"> 363</v>
      </c>
      <c r="AE683" s="85" t="str">
        <f t="shared" ref="AE683:AE745" si="68">MID(AB683,9,4)</f>
        <v>5 80</v>
      </c>
      <c r="AF683" s="85" t="str">
        <f t="shared" ref="AF683:AF745" si="69">MID(AB683,13,4)</f>
        <v>00 0</v>
      </c>
      <c r="AG683" s="85" t="str">
        <f t="shared" ref="AG683:AG745" si="70">MID(AB683,17,4)</f>
        <v xml:space="preserve">902 </v>
      </c>
      <c r="AH683" s="85" t="str">
        <f t="shared" ref="AH683:AH745" si="71">AC683&amp;" "&amp;AD683&amp;" "&amp;AE683&amp;" "&amp;AF683&amp;" "&amp;AG683</f>
        <v xml:space="preserve">AT04  363 5 80 00 0 902 </v>
      </c>
    </row>
    <row r="684" spans="1:34" ht="15" customHeight="1" x14ac:dyDescent="0.25">
      <c r="A684" s="86">
        <v>705176</v>
      </c>
      <c r="B684" s="86" t="s">
        <v>398</v>
      </c>
      <c r="C684" s="86" t="s">
        <v>1920</v>
      </c>
      <c r="D684" s="86" t="s">
        <v>1920</v>
      </c>
      <c r="E684" s="86">
        <v>70526</v>
      </c>
      <c r="F684" s="86">
        <v>6306</v>
      </c>
      <c r="G684" s="86" t="s">
        <v>1097</v>
      </c>
      <c r="H684" s="86" t="s">
        <v>3140</v>
      </c>
      <c r="I684" s="86" t="s">
        <v>3899</v>
      </c>
      <c r="J684" s="86" t="s">
        <v>6419</v>
      </c>
      <c r="K684" s="86" t="s">
        <v>3906</v>
      </c>
      <c r="L684" s="86" t="s">
        <v>3</v>
      </c>
      <c r="M684" s="86" t="s">
        <v>4169</v>
      </c>
      <c r="N684" s="86" t="s">
        <v>4170</v>
      </c>
      <c r="O684" s="86" t="s">
        <v>6044</v>
      </c>
      <c r="P684" s="87">
        <v>36770</v>
      </c>
      <c r="Q684" s="87">
        <v>401768</v>
      </c>
      <c r="R684" s="86" t="s">
        <v>2416</v>
      </c>
      <c r="S684" s="86" t="s">
        <v>399</v>
      </c>
      <c r="T684" s="86">
        <v>970526</v>
      </c>
      <c r="U684" s="86">
        <v>6306</v>
      </c>
      <c r="V684" s="86" t="s">
        <v>1097</v>
      </c>
      <c r="W684" s="86" t="s">
        <v>3140</v>
      </c>
      <c r="X684" s="86" t="s">
        <v>4172</v>
      </c>
      <c r="Y684" s="86" t="s">
        <v>400</v>
      </c>
      <c r="Z684" s="86" t="s">
        <v>6942</v>
      </c>
      <c r="AB684" s="85" t="s">
        <v>6044</v>
      </c>
      <c r="AC684" s="85" t="str">
        <f t="shared" si="66"/>
        <v>AT02</v>
      </c>
      <c r="AD684" s="85" t="str">
        <f t="shared" si="67"/>
        <v xml:space="preserve"> 362</v>
      </c>
      <c r="AE684" s="85" t="str">
        <f t="shared" si="68"/>
        <v>4 50</v>
      </c>
      <c r="AF684" s="85" t="str">
        <f t="shared" si="69"/>
        <v>00 0</v>
      </c>
      <c r="AG684" s="85" t="str">
        <f t="shared" si="70"/>
        <v xml:space="preserve">426 </v>
      </c>
      <c r="AH684" s="85" t="str">
        <f t="shared" si="71"/>
        <v xml:space="preserve">AT02  362 4 50 00 0 426 </v>
      </c>
    </row>
    <row r="685" spans="1:34" ht="15" customHeight="1" x14ac:dyDescent="0.25">
      <c r="A685" s="86">
        <v>705186</v>
      </c>
      <c r="B685" s="86" t="s">
        <v>342</v>
      </c>
      <c r="C685" s="86" t="s">
        <v>1920</v>
      </c>
      <c r="D685" s="86" t="s">
        <v>1920</v>
      </c>
      <c r="E685" s="86">
        <v>70509</v>
      </c>
      <c r="F685" s="86">
        <v>6352</v>
      </c>
      <c r="G685" s="86" t="s">
        <v>1095</v>
      </c>
      <c r="H685" s="86" t="s">
        <v>3075</v>
      </c>
      <c r="I685" s="86" t="s">
        <v>2644</v>
      </c>
      <c r="J685" s="86" t="s">
        <v>6515</v>
      </c>
      <c r="K685" s="86" t="s">
        <v>3906</v>
      </c>
      <c r="L685" s="86" t="s">
        <v>3</v>
      </c>
      <c r="M685" s="86" t="s">
        <v>3968</v>
      </c>
      <c r="N685" s="86" t="s">
        <v>3969</v>
      </c>
      <c r="O685" s="86" t="s">
        <v>2211</v>
      </c>
      <c r="P685" s="87">
        <v>36770</v>
      </c>
      <c r="Q685" s="87">
        <v>401768</v>
      </c>
      <c r="R685" s="86" t="s">
        <v>2416</v>
      </c>
      <c r="S685" s="86" t="s">
        <v>343</v>
      </c>
      <c r="T685" s="86">
        <v>970509</v>
      </c>
      <c r="U685" s="86">
        <v>6352</v>
      </c>
      <c r="V685" s="86" t="s">
        <v>1095</v>
      </c>
      <c r="W685" s="86" t="s">
        <v>3140</v>
      </c>
      <c r="X685" s="86" t="s">
        <v>2435</v>
      </c>
      <c r="Y685" s="86" t="s">
        <v>344</v>
      </c>
      <c r="Z685" s="86" t="s">
        <v>6943</v>
      </c>
      <c r="AB685" s="85" t="s">
        <v>2211</v>
      </c>
      <c r="AC685" s="85" t="str">
        <f t="shared" si="66"/>
        <v>AT77</v>
      </c>
      <c r="AD685" s="85" t="str">
        <f t="shared" si="67"/>
        <v xml:space="preserve"> 363</v>
      </c>
      <c r="AE685" s="85" t="str">
        <f t="shared" si="68"/>
        <v>5 80</v>
      </c>
      <c r="AF685" s="85" t="str">
        <f t="shared" si="69"/>
        <v>00 0</v>
      </c>
      <c r="AG685" s="85" t="str">
        <f t="shared" si="70"/>
        <v xml:space="preserve">452 </v>
      </c>
      <c r="AH685" s="85" t="str">
        <f t="shared" si="71"/>
        <v xml:space="preserve">AT77  363 5 80 00 0 452 </v>
      </c>
    </row>
    <row r="686" spans="1:34" ht="15" customHeight="1" x14ac:dyDescent="0.25">
      <c r="A686" s="86">
        <v>705196</v>
      </c>
      <c r="B686" s="86" t="s">
        <v>415</v>
      </c>
      <c r="C686" s="86" t="s">
        <v>1920</v>
      </c>
      <c r="D686" s="86" t="s">
        <v>1920</v>
      </c>
      <c r="E686" s="86">
        <v>70524</v>
      </c>
      <c r="F686" s="86">
        <v>6351</v>
      </c>
      <c r="G686" s="86" t="s">
        <v>4106</v>
      </c>
      <c r="H686" s="86" t="s">
        <v>3140</v>
      </c>
      <c r="I686" s="86" t="s">
        <v>4099</v>
      </c>
      <c r="J686" s="86" t="s">
        <v>6402</v>
      </c>
      <c r="K686" s="86" t="s">
        <v>3906</v>
      </c>
      <c r="L686" s="86" t="s">
        <v>3</v>
      </c>
      <c r="M686" s="86" t="s">
        <v>4107</v>
      </c>
      <c r="N686" s="86" t="s">
        <v>6045</v>
      </c>
      <c r="O686" s="86" t="s">
        <v>6046</v>
      </c>
      <c r="P686" s="87">
        <v>36770</v>
      </c>
      <c r="Q686" s="87">
        <v>401768</v>
      </c>
      <c r="R686" s="86" t="s">
        <v>2416</v>
      </c>
      <c r="S686" s="86" t="s">
        <v>416</v>
      </c>
      <c r="T686" s="86">
        <v>970524</v>
      </c>
      <c r="U686" s="86">
        <v>6351</v>
      </c>
      <c r="V686" s="86" t="s">
        <v>1293</v>
      </c>
      <c r="W686" s="86" t="s">
        <v>3140</v>
      </c>
      <c r="X686" s="86" t="s">
        <v>4110</v>
      </c>
      <c r="Y686" s="86" t="s">
        <v>417</v>
      </c>
      <c r="Z686" s="86" t="s">
        <v>6944</v>
      </c>
      <c r="AB686" s="85" t="s">
        <v>6046</v>
      </c>
      <c r="AC686" s="85" t="str">
        <f t="shared" si="66"/>
        <v>AT36</v>
      </c>
      <c r="AD686" s="85" t="str">
        <f t="shared" si="67"/>
        <v xml:space="preserve"> 362</v>
      </c>
      <c r="AE686" s="85" t="str">
        <f t="shared" si="68"/>
        <v>4 50</v>
      </c>
      <c r="AF686" s="85" t="str">
        <f t="shared" si="69"/>
        <v>00 0</v>
      </c>
      <c r="AG686" s="85" t="str">
        <f t="shared" si="70"/>
        <v xml:space="preserve">526 </v>
      </c>
      <c r="AH686" s="85" t="str">
        <f t="shared" si="71"/>
        <v xml:space="preserve">AT36  362 4 50 00 0 526 </v>
      </c>
    </row>
    <row r="687" spans="1:34" ht="15" customHeight="1" x14ac:dyDescent="0.25">
      <c r="A687" s="86">
        <v>705206</v>
      </c>
      <c r="B687" s="86" t="s">
        <v>937</v>
      </c>
      <c r="C687" s="86" t="s">
        <v>1920</v>
      </c>
      <c r="D687" s="86" t="s">
        <v>1920</v>
      </c>
      <c r="E687" s="86">
        <v>70530</v>
      </c>
      <c r="F687" s="86">
        <v>6314</v>
      </c>
      <c r="G687" s="86" t="s">
        <v>5376</v>
      </c>
      <c r="H687" s="86" t="s">
        <v>5377</v>
      </c>
      <c r="I687" s="86" t="s">
        <v>3555</v>
      </c>
      <c r="J687" s="86" t="s">
        <v>6945</v>
      </c>
      <c r="K687" s="86" t="s">
        <v>3906</v>
      </c>
      <c r="L687" s="86" t="s">
        <v>3</v>
      </c>
      <c r="M687" s="86" t="s">
        <v>5378</v>
      </c>
      <c r="N687" s="86" t="s">
        <v>6047</v>
      </c>
      <c r="O687" s="86" t="s">
        <v>2213</v>
      </c>
      <c r="P687" s="87">
        <v>36770</v>
      </c>
      <c r="Q687" s="87">
        <v>401768</v>
      </c>
      <c r="R687" s="86" t="s">
        <v>2416</v>
      </c>
      <c r="S687" s="86" t="s">
        <v>432</v>
      </c>
      <c r="T687" s="86">
        <v>970530</v>
      </c>
      <c r="U687" s="86">
        <v>6311</v>
      </c>
      <c r="V687" s="86" t="s">
        <v>5992</v>
      </c>
      <c r="W687" s="86" t="s">
        <v>4210</v>
      </c>
      <c r="X687" s="86" t="s">
        <v>4211</v>
      </c>
      <c r="Y687" s="86" t="s">
        <v>433</v>
      </c>
      <c r="Z687" s="86" t="s">
        <v>6719</v>
      </c>
      <c r="AB687" s="85" t="s">
        <v>2213</v>
      </c>
      <c r="AC687" s="85" t="str">
        <f t="shared" si="66"/>
        <v>AT32</v>
      </c>
      <c r="AD687" s="85" t="str">
        <f t="shared" si="67"/>
        <v xml:space="preserve"> 363</v>
      </c>
      <c r="AE687" s="85" t="str">
        <f t="shared" si="68"/>
        <v>5 70</v>
      </c>
      <c r="AF687" s="85" t="str">
        <f t="shared" si="69"/>
        <v>00 0</v>
      </c>
      <c r="AG687" s="85" t="str">
        <f t="shared" si="70"/>
        <v xml:space="preserve">002 </v>
      </c>
      <c r="AH687" s="85" t="str">
        <f t="shared" si="71"/>
        <v xml:space="preserve">AT32  363 5 70 00 0 002 </v>
      </c>
    </row>
    <row r="688" spans="1:34" ht="15" customHeight="1" x14ac:dyDescent="0.25">
      <c r="A688" s="86">
        <v>705216</v>
      </c>
      <c r="B688" s="86" t="s">
        <v>402</v>
      </c>
      <c r="C688" s="86" t="s">
        <v>1920</v>
      </c>
      <c r="D688" s="86" t="s">
        <v>1920</v>
      </c>
      <c r="E688" s="86">
        <v>70525</v>
      </c>
      <c r="F688" s="86">
        <v>6334</v>
      </c>
      <c r="G688" s="86" t="s">
        <v>1101</v>
      </c>
      <c r="H688" s="86" t="s">
        <v>3140</v>
      </c>
      <c r="I688" s="86" t="s">
        <v>5690</v>
      </c>
      <c r="J688" s="86" t="s">
        <v>6946</v>
      </c>
      <c r="K688" s="86" t="s">
        <v>3906</v>
      </c>
      <c r="L688" s="86" t="s">
        <v>3</v>
      </c>
      <c r="M688" s="86" t="s">
        <v>5691</v>
      </c>
      <c r="N688" s="86" t="s">
        <v>5692</v>
      </c>
      <c r="O688" s="86" t="s">
        <v>2214</v>
      </c>
      <c r="P688" s="87">
        <v>36770</v>
      </c>
      <c r="Q688" s="87">
        <v>401768</v>
      </c>
      <c r="R688" s="86" t="s">
        <v>2416</v>
      </c>
      <c r="S688" s="86" t="s">
        <v>403</v>
      </c>
      <c r="T688" s="86">
        <v>970525</v>
      </c>
      <c r="U688" s="86">
        <v>6334</v>
      </c>
      <c r="V688" s="86" t="s">
        <v>1101</v>
      </c>
      <c r="W688" s="86" t="s">
        <v>3140</v>
      </c>
      <c r="X688" s="86" t="s">
        <v>2480</v>
      </c>
      <c r="Y688" s="86" t="s">
        <v>1617</v>
      </c>
      <c r="Z688" s="86" t="s">
        <v>6947</v>
      </c>
      <c r="AB688" s="85" t="s">
        <v>2214</v>
      </c>
      <c r="AC688" s="85" t="str">
        <f t="shared" si="66"/>
        <v>AT34</v>
      </c>
      <c r="AD688" s="85" t="str">
        <f t="shared" si="67"/>
        <v xml:space="preserve"> 363</v>
      </c>
      <c r="AE688" s="85" t="str">
        <f t="shared" si="68"/>
        <v>5 80</v>
      </c>
      <c r="AF688" s="85" t="str">
        <f t="shared" si="69"/>
        <v>00 0</v>
      </c>
      <c r="AG688" s="85" t="str">
        <f t="shared" si="70"/>
        <v xml:space="preserve">252 </v>
      </c>
      <c r="AH688" s="85" t="str">
        <f t="shared" si="71"/>
        <v xml:space="preserve">AT34  363 5 80 00 0 252 </v>
      </c>
    </row>
    <row r="689" spans="1:34" ht="15" customHeight="1" x14ac:dyDescent="0.25">
      <c r="A689" s="86">
        <v>705226</v>
      </c>
      <c r="B689" s="86" t="s">
        <v>363</v>
      </c>
      <c r="C689" s="86" t="s">
        <v>1920</v>
      </c>
      <c r="D689" s="86" t="s">
        <v>1920</v>
      </c>
      <c r="E689" s="86">
        <v>70508</v>
      </c>
      <c r="F689" s="86">
        <v>6341</v>
      </c>
      <c r="G689" s="86" t="s">
        <v>1090</v>
      </c>
      <c r="H689" s="86" t="s">
        <v>5643</v>
      </c>
      <c r="I689" s="86" t="s">
        <v>3564</v>
      </c>
      <c r="J689" s="86" t="s">
        <v>6948</v>
      </c>
      <c r="K689" s="86" t="s">
        <v>3906</v>
      </c>
      <c r="L689" s="86" t="s">
        <v>3</v>
      </c>
      <c r="M689" s="86" t="s">
        <v>5644</v>
      </c>
      <c r="N689" s="86" t="s">
        <v>6048</v>
      </c>
      <c r="O689" s="86" t="s">
        <v>2216</v>
      </c>
      <c r="P689" s="87">
        <v>36770</v>
      </c>
      <c r="Q689" s="87">
        <v>401768</v>
      </c>
      <c r="R689" s="86" t="s">
        <v>2416</v>
      </c>
      <c r="S689" s="86" t="s">
        <v>364</v>
      </c>
      <c r="T689" s="86">
        <v>970508</v>
      </c>
      <c r="U689" s="86">
        <v>6341</v>
      </c>
      <c r="V689" s="86" t="s">
        <v>1090</v>
      </c>
      <c r="W689" s="86" t="s">
        <v>5643</v>
      </c>
      <c r="X689" s="86" t="s">
        <v>2509</v>
      </c>
      <c r="Y689" s="86" t="s">
        <v>365</v>
      </c>
      <c r="Z689" s="86" t="s">
        <v>6949</v>
      </c>
      <c r="AB689" s="85" t="s">
        <v>2216</v>
      </c>
      <c r="AC689" s="85" t="str">
        <f t="shared" si="66"/>
        <v>AT26</v>
      </c>
      <c r="AD689" s="85" t="str">
        <f t="shared" si="67"/>
        <v xml:space="preserve"> 363</v>
      </c>
      <c r="AE689" s="85" t="str">
        <f t="shared" si="68"/>
        <v>5 80</v>
      </c>
      <c r="AF689" s="85" t="str">
        <f t="shared" si="69"/>
        <v>00 0</v>
      </c>
      <c r="AG689" s="85" t="str">
        <f t="shared" si="70"/>
        <v xml:space="preserve">372 </v>
      </c>
      <c r="AH689" s="85" t="str">
        <f t="shared" si="71"/>
        <v xml:space="preserve">AT26  363 5 80 00 0 372 </v>
      </c>
    </row>
    <row r="690" spans="1:34" ht="15" customHeight="1" x14ac:dyDescent="0.25">
      <c r="A690" s="86">
        <v>705236</v>
      </c>
      <c r="B690" s="86" t="s">
        <v>407</v>
      </c>
      <c r="C690" s="86" t="s">
        <v>1920</v>
      </c>
      <c r="D690" s="86" t="s">
        <v>1920</v>
      </c>
      <c r="E690" s="86">
        <v>70519</v>
      </c>
      <c r="F690" s="86">
        <v>6346</v>
      </c>
      <c r="G690" s="86" t="s">
        <v>5205</v>
      </c>
      <c r="H690" s="86" t="s">
        <v>5205</v>
      </c>
      <c r="I690" s="86" t="s">
        <v>2949</v>
      </c>
      <c r="J690" s="86" t="s">
        <v>6950</v>
      </c>
      <c r="K690" s="86" t="s">
        <v>3906</v>
      </c>
      <c r="L690" s="86" t="s">
        <v>3</v>
      </c>
      <c r="M690" s="86" t="s">
        <v>5206</v>
      </c>
      <c r="N690" s="86" t="s">
        <v>5207</v>
      </c>
      <c r="O690" s="86" t="s">
        <v>2217</v>
      </c>
      <c r="P690" s="87">
        <v>36770</v>
      </c>
      <c r="Q690" s="87">
        <v>401768</v>
      </c>
      <c r="R690" s="86" t="s">
        <v>2416</v>
      </c>
      <c r="S690" s="86" t="s">
        <v>408</v>
      </c>
      <c r="T690" s="86">
        <v>970519</v>
      </c>
      <c r="U690" s="86">
        <v>6346</v>
      </c>
      <c r="V690" s="86" t="s">
        <v>1220</v>
      </c>
      <c r="W690" s="86" t="s">
        <v>5205</v>
      </c>
      <c r="X690" s="86" t="s">
        <v>2949</v>
      </c>
      <c r="Y690" s="86" t="s">
        <v>1960</v>
      </c>
      <c r="Z690" s="86" t="s">
        <v>6951</v>
      </c>
      <c r="AB690" s="85" t="s">
        <v>2217</v>
      </c>
      <c r="AC690" s="85" t="str">
        <f t="shared" si="66"/>
        <v>AT43</v>
      </c>
      <c r="AD690" s="85" t="str">
        <f t="shared" si="67"/>
        <v xml:space="preserve"> 363</v>
      </c>
      <c r="AE690" s="85" t="str">
        <f t="shared" si="68"/>
        <v>5 80</v>
      </c>
      <c r="AF690" s="85" t="str">
        <f t="shared" si="69"/>
        <v>00 0</v>
      </c>
      <c r="AG690" s="85" t="str">
        <f t="shared" si="70"/>
        <v xml:space="preserve">322 </v>
      </c>
      <c r="AH690" s="85" t="str">
        <f t="shared" si="71"/>
        <v xml:space="preserve">AT43  363 5 80 00 0 322 </v>
      </c>
    </row>
    <row r="691" spans="1:34" ht="15" customHeight="1" x14ac:dyDescent="0.25">
      <c r="A691" s="86">
        <v>705246</v>
      </c>
      <c r="B691" s="86" t="s">
        <v>429</v>
      </c>
      <c r="C691" s="86" t="s">
        <v>1920</v>
      </c>
      <c r="D691" s="86" t="s">
        <v>1920</v>
      </c>
      <c r="E691" s="86">
        <v>70528</v>
      </c>
      <c r="F691" s="86">
        <v>6320</v>
      </c>
      <c r="G691" s="86" t="s">
        <v>1102</v>
      </c>
      <c r="H691" s="86" t="s">
        <v>4132</v>
      </c>
      <c r="I691" s="86" t="s">
        <v>2470</v>
      </c>
      <c r="J691" s="86" t="s">
        <v>6591</v>
      </c>
      <c r="K691" s="86" t="s">
        <v>3906</v>
      </c>
      <c r="L691" s="86" t="s">
        <v>3</v>
      </c>
      <c r="M691" s="86" t="s">
        <v>4136</v>
      </c>
      <c r="N691" s="86" t="s">
        <v>4137</v>
      </c>
      <c r="O691" s="86" t="s">
        <v>2218</v>
      </c>
      <c r="P691" s="87">
        <v>36770</v>
      </c>
      <c r="Q691" s="87">
        <v>401768</v>
      </c>
      <c r="R691" s="86" t="s">
        <v>2416</v>
      </c>
      <c r="S691" s="86" t="s">
        <v>430</v>
      </c>
      <c r="T691" s="86">
        <v>970528</v>
      </c>
      <c r="U691" s="86">
        <v>6320</v>
      </c>
      <c r="V691" s="86" t="s">
        <v>1102</v>
      </c>
      <c r="W691" s="86" t="s">
        <v>4132</v>
      </c>
      <c r="X691" s="86" t="s">
        <v>2428</v>
      </c>
      <c r="Y691" s="86" t="s">
        <v>1452</v>
      </c>
      <c r="Z691" s="86" t="s">
        <v>6952</v>
      </c>
      <c r="AB691" s="85" t="s">
        <v>2218</v>
      </c>
      <c r="AC691" s="85" t="str">
        <f t="shared" si="66"/>
        <v>AT17</v>
      </c>
      <c r="AD691" s="85" t="str">
        <f t="shared" si="67"/>
        <v xml:space="preserve"> 363</v>
      </c>
      <c r="AE691" s="85" t="str">
        <f t="shared" si="68"/>
        <v>5 80</v>
      </c>
      <c r="AF691" s="85" t="str">
        <f t="shared" si="69"/>
        <v>00 0</v>
      </c>
      <c r="AG691" s="85" t="str">
        <f t="shared" si="70"/>
        <v xml:space="preserve">312 </v>
      </c>
      <c r="AH691" s="85" t="str">
        <f t="shared" si="71"/>
        <v xml:space="preserve">AT17  363 5 80 00 0 312 </v>
      </c>
    </row>
    <row r="692" spans="1:34" ht="15" customHeight="1" x14ac:dyDescent="0.25">
      <c r="A692" s="86">
        <v>705256</v>
      </c>
      <c r="B692" s="86" t="s">
        <v>1718</v>
      </c>
      <c r="C692" s="86" t="s">
        <v>1920</v>
      </c>
      <c r="D692" s="86" t="s">
        <v>1920</v>
      </c>
      <c r="E692" s="86">
        <v>70515</v>
      </c>
      <c r="F692" s="86">
        <v>6336</v>
      </c>
      <c r="G692" s="86" t="s">
        <v>4062</v>
      </c>
      <c r="H692" s="86" t="s">
        <v>5300</v>
      </c>
      <c r="I692" s="86" t="s">
        <v>2565</v>
      </c>
      <c r="J692" s="86" t="s">
        <v>6953</v>
      </c>
      <c r="K692" s="86" t="s">
        <v>3906</v>
      </c>
      <c r="L692" s="86" t="s">
        <v>3</v>
      </c>
      <c r="M692" s="86" t="s">
        <v>5301</v>
      </c>
      <c r="N692" s="86" t="s">
        <v>5302</v>
      </c>
      <c r="O692" s="86" t="s">
        <v>6043</v>
      </c>
      <c r="P692" s="87">
        <v>36770</v>
      </c>
      <c r="Q692" s="87">
        <v>401768</v>
      </c>
      <c r="R692" s="86" t="s">
        <v>2416</v>
      </c>
      <c r="S692" s="86" t="s">
        <v>383</v>
      </c>
      <c r="T692" s="86">
        <v>970515</v>
      </c>
      <c r="U692" s="86">
        <v>6336</v>
      </c>
      <c r="V692" s="86" t="s">
        <v>1213</v>
      </c>
      <c r="W692" s="86" t="s">
        <v>5299</v>
      </c>
      <c r="X692" s="86" t="s">
        <v>2480</v>
      </c>
      <c r="Y692" s="86" t="s">
        <v>379</v>
      </c>
      <c r="Z692" s="86" t="s">
        <v>6936</v>
      </c>
      <c r="AB692" s="85" t="s">
        <v>6043</v>
      </c>
      <c r="AC692" s="85" t="str">
        <f t="shared" si="66"/>
        <v>AT92</v>
      </c>
      <c r="AD692" s="85" t="str">
        <f t="shared" si="67"/>
        <v xml:space="preserve"> 363</v>
      </c>
      <c r="AE692" s="85" t="str">
        <f t="shared" si="68"/>
        <v>3 90</v>
      </c>
      <c r="AF692" s="85" t="str">
        <f t="shared" si="69"/>
        <v>00 0</v>
      </c>
      <c r="AG692" s="85" t="str">
        <f t="shared" si="70"/>
        <v xml:space="preserve">102 </v>
      </c>
      <c r="AH692" s="85" t="str">
        <f t="shared" si="71"/>
        <v xml:space="preserve">AT92  363 3 90 00 0 102 </v>
      </c>
    </row>
    <row r="693" spans="1:34" ht="15" customHeight="1" x14ac:dyDescent="0.25">
      <c r="A693" s="86">
        <v>705266</v>
      </c>
      <c r="B693" s="86" t="s">
        <v>419</v>
      </c>
      <c r="C693" s="86" t="s">
        <v>1920</v>
      </c>
      <c r="D693" s="86" t="s">
        <v>1920</v>
      </c>
      <c r="E693" s="86">
        <v>70529</v>
      </c>
      <c r="F693" s="86">
        <v>6344</v>
      </c>
      <c r="G693" s="86" t="s">
        <v>1103</v>
      </c>
      <c r="H693" s="86" t="s">
        <v>5185</v>
      </c>
      <c r="I693" s="86" t="s">
        <v>3062</v>
      </c>
      <c r="J693" s="86" t="s">
        <v>6954</v>
      </c>
      <c r="K693" s="86" t="s">
        <v>3906</v>
      </c>
      <c r="L693" s="86" t="s">
        <v>3</v>
      </c>
      <c r="M693" s="86" t="s">
        <v>5186</v>
      </c>
      <c r="N693" s="86"/>
      <c r="O693" s="86" t="s">
        <v>2220</v>
      </c>
      <c r="P693" s="87">
        <v>36770</v>
      </c>
      <c r="Q693" s="87">
        <v>401768</v>
      </c>
      <c r="R693" s="86" t="s">
        <v>2416</v>
      </c>
      <c r="S693" s="86" t="s">
        <v>420</v>
      </c>
      <c r="T693" s="86">
        <v>970529</v>
      </c>
      <c r="U693" s="86">
        <v>6344</v>
      </c>
      <c r="V693" s="86" t="s">
        <v>1103</v>
      </c>
      <c r="W693" s="86" t="s">
        <v>5185</v>
      </c>
      <c r="X693" s="86" t="s">
        <v>2425</v>
      </c>
      <c r="Y693" s="86" t="s">
        <v>421</v>
      </c>
      <c r="Z693" s="86" t="s">
        <v>6955</v>
      </c>
      <c r="AB693" s="85" t="s">
        <v>2220</v>
      </c>
      <c r="AC693" s="85" t="str">
        <f t="shared" si="66"/>
        <v>AT67</v>
      </c>
      <c r="AD693" s="85" t="str">
        <f t="shared" si="67"/>
        <v xml:space="preserve"> 363</v>
      </c>
      <c r="AE693" s="85" t="str">
        <f t="shared" si="68"/>
        <v>5 80</v>
      </c>
      <c r="AF693" s="85" t="str">
        <f t="shared" si="69"/>
        <v>00 0</v>
      </c>
      <c r="AG693" s="85" t="str">
        <f t="shared" si="70"/>
        <v xml:space="preserve">342 </v>
      </c>
      <c r="AH693" s="85" t="str">
        <f t="shared" si="71"/>
        <v xml:space="preserve">AT67  363 5 80 00 0 342 </v>
      </c>
    </row>
    <row r="694" spans="1:34" ht="15" customHeight="1" x14ac:dyDescent="0.25">
      <c r="A694" s="86">
        <v>705276</v>
      </c>
      <c r="B694" s="86" t="s">
        <v>431</v>
      </c>
      <c r="C694" s="86" t="s">
        <v>1920</v>
      </c>
      <c r="D694" s="86" t="s">
        <v>1920</v>
      </c>
      <c r="E694" s="86">
        <v>70530</v>
      </c>
      <c r="F694" s="86">
        <v>6311</v>
      </c>
      <c r="G694" s="86" t="s">
        <v>4209</v>
      </c>
      <c r="H694" s="86" t="s">
        <v>4210</v>
      </c>
      <c r="I694" s="86" t="s">
        <v>5667</v>
      </c>
      <c r="J694" s="86" t="s">
        <v>6956</v>
      </c>
      <c r="K694" s="86" t="s">
        <v>3906</v>
      </c>
      <c r="L694" s="86" t="s">
        <v>3</v>
      </c>
      <c r="M694" s="86" t="s">
        <v>5668</v>
      </c>
      <c r="N694" s="86" t="s">
        <v>5669</v>
      </c>
      <c r="O694" s="86" t="s">
        <v>2213</v>
      </c>
      <c r="P694" s="87">
        <v>36770</v>
      </c>
      <c r="Q694" s="87">
        <v>401768</v>
      </c>
      <c r="R694" s="86" t="s">
        <v>2416</v>
      </c>
      <c r="S694" s="86" t="s">
        <v>432</v>
      </c>
      <c r="T694" s="86">
        <v>970530</v>
      </c>
      <c r="U694" s="86">
        <v>6311</v>
      </c>
      <c r="V694" s="86" t="s">
        <v>5992</v>
      </c>
      <c r="W694" s="86" t="s">
        <v>4210</v>
      </c>
      <c r="X694" s="86" t="s">
        <v>4211</v>
      </c>
      <c r="Y694" s="86" t="s">
        <v>433</v>
      </c>
      <c r="Z694" s="86" t="s">
        <v>6719</v>
      </c>
      <c r="AB694" s="85" t="s">
        <v>2213</v>
      </c>
      <c r="AC694" s="85" t="str">
        <f t="shared" si="66"/>
        <v>AT32</v>
      </c>
      <c r="AD694" s="85" t="str">
        <f t="shared" si="67"/>
        <v xml:space="preserve"> 363</v>
      </c>
      <c r="AE694" s="85" t="str">
        <f t="shared" si="68"/>
        <v>5 70</v>
      </c>
      <c r="AF694" s="85" t="str">
        <f t="shared" si="69"/>
        <v>00 0</v>
      </c>
      <c r="AG694" s="85" t="str">
        <f t="shared" si="70"/>
        <v xml:space="preserve">002 </v>
      </c>
      <c r="AH694" s="85" t="str">
        <f t="shared" si="71"/>
        <v xml:space="preserve">AT32  363 5 70 00 0 002 </v>
      </c>
    </row>
    <row r="695" spans="1:34" ht="15" customHeight="1" x14ac:dyDescent="0.25">
      <c r="A695" s="86">
        <v>705286</v>
      </c>
      <c r="B695" s="86" t="s">
        <v>333</v>
      </c>
      <c r="C695" s="86" t="s">
        <v>1920</v>
      </c>
      <c r="D695" s="86" t="s">
        <v>1920</v>
      </c>
      <c r="E695" s="86">
        <v>70502</v>
      </c>
      <c r="F695" s="86">
        <v>6321</v>
      </c>
      <c r="G695" s="86" t="s">
        <v>1104</v>
      </c>
      <c r="H695" s="86" t="s">
        <v>3075</v>
      </c>
      <c r="I695" s="86" t="s">
        <v>2576</v>
      </c>
      <c r="J695" s="86" t="s">
        <v>6595</v>
      </c>
      <c r="K695" s="86" t="s">
        <v>3906</v>
      </c>
      <c r="L695" s="86" t="s">
        <v>3</v>
      </c>
      <c r="M695" s="86" t="s">
        <v>3933</v>
      </c>
      <c r="N695" s="86" t="s">
        <v>3934</v>
      </c>
      <c r="O695" s="86" t="s">
        <v>2221</v>
      </c>
      <c r="P695" s="87">
        <v>36770</v>
      </c>
      <c r="Q695" s="87">
        <v>401768</v>
      </c>
      <c r="R695" s="86" t="s">
        <v>2416</v>
      </c>
      <c r="S695" s="86" t="s">
        <v>334</v>
      </c>
      <c r="T695" s="86">
        <v>970502</v>
      </c>
      <c r="U695" s="86">
        <v>6321</v>
      </c>
      <c r="V695" s="86" t="s">
        <v>1104</v>
      </c>
      <c r="W695" s="86" t="s">
        <v>3218</v>
      </c>
      <c r="X695" s="86" t="s">
        <v>2480</v>
      </c>
      <c r="Y695" s="86" t="s">
        <v>1961</v>
      </c>
      <c r="Z695" s="86" t="s">
        <v>6957</v>
      </c>
      <c r="AB695" s="85" t="s">
        <v>2221</v>
      </c>
      <c r="AC695" s="85" t="str">
        <f t="shared" si="66"/>
        <v>AT64</v>
      </c>
      <c r="AD695" s="85" t="str">
        <f t="shared" si="67"/>
        <v xml:space="preserve"> 363</v>
      </c>
      <c r="AE695" s="85" t="str">
        <f t="shared" si="68"/>
        <v>5 80</v>
      </c>
      <c r="AF695" s="85" t="str">
        <f t="shared" si="69"/>
        <v>00 0</v>
      </c>
      <c r="AG695" s="85" t="str">
        <f t="shared" si="70"/>
        <v xml:space="preserve">302 </v>
      </c>
      <c r="AH695" s="85" t="str">
        <f t="shared" si="71"/>
        <v xml:space="preserve">AT64  363 5 80 00 0 302 </v>
      </c>
    </row>
    <row r="696" spans="1:34" ht="15" customHeight="1" x14ac:dyDescent="0.25">
      <c r="A696" s="86">
        <v>705306</v>
      </c>
      <c r="B696" s="86" t="s">
        <v>388</v>
      </c>
      <c r="C696" s="86" t="s">
        <v>1920</v>
      </c>
      <c r="D696" s="86" t="s">
        <v>1920</v>
      </c>
      <c r="E696" s="86">
        <v>70517</v>
      </c>
      <c r="F696" s="86">
        <v>6232</v>
      </c>
      <c r="G696" s="86" t="s">
        <v>1099</v>
      </c>
      <c r="H696" s="86" t="s">
        <v>3140</v>
      </c>
      <c r="I696" s="86" t="s">
        <v>4040</v>
      </c>
      <c r="J696" s="86" t="s">
        <v>6409</v>
      </c>
      <c r="K696" s="86" t="s">
        <v>3906</v>
      </c>
      <c r="L696" s="86" t="s">
        <v>3</v>
      </c>
      <c r="M696" s="86" t="s">
        <v>4041</v>
      </c>
      <c r="N696" s="86" t="s">
        <v>4042</v>
      </c>
      <c r="O696" s="86" t="s">
        <v>5921</v>
      </c>
      <c r="P696" s="87">
        <v>36770</v>
      </c>
      <c r="Q696" s="87">
        <v>401768</v>
      </c>
      <c r="R696" s="86" t="s">
        <v>2416</v>
      </c>
      <c r="S696" s="86" t="s">
        <v>389</v>
      </c>
      <c r="T696" s="86">
        <v>970517</v>
      </c>
      <c r="U696" s="86">
        <v>6232</v>
      </c>
      <c r="V696" s="86" t="s">
        <v>1099</v>
      </c>
      <c r="W696" s="86" t="s">
        <v>3140</v>
      </c>
      <c r="X696" s="86" t="s">
        <v>4040</v>
      </c>
      <c r="Y696" s="86" t="s">
        <v>390</v>
      </c>
      <c r="Z696" s="86" t="s">
        <v>6409</v>
      </c>
      <c r="AB696" s="85" t="s">
        <v>5921</v>
      </c>
      <c r="AC696" s="85" t="str">
        <f t="shared" si="66"/>
        <v>AT34</v>
      </c>
      <c r="AD696" s="85" t="str">
        <f t="shared" si="67"/>
        <v xml:space="preserve"> 362</v>
      </c>
      <c r="AE696" s="85" t="str">
        <f t="shared" si="68"/>
        <v>6 70</v>
      </c>
      <c r="AF696" s="85" t="str">
        <f t="shared" si="69"/>
        <v>00 0</v>
      </c>
      <c r="AG696" s="85" t="str">
        <f t="shared" si="70"/>
        <v xml:space="preserve">102 </v>
      </c>
      <c r="AH696" s="85" t="str">
        <f t="shared" si="71"/>
        <v xml:space="preserve">AT34  362 6 70 00 0 102 </v>
      </c>
    </row>
    <row r="697" spans="1:34" ht="15" customHeight="1" x14ac:dyDescent="0.25">
      <c r="A697" s="86">
        <v>705316</v>
      </c>
      <c r="B697" s="86" t="s">
        <v>422</v>
      </c>
      <c r="C697" s="86" t="s">
        <v>1920</v>
      </c>
      <c r="D697" s="86" t="s">
        <v>1920</v>
      </c>
      <c r="E697" s="86">
        <v>70527</v>
      </c>
      <c r="F697" s="86">
        <v>6335</v>
      </c>
      <c r="G697" s="86" t="s">
        <v>4126</v>
      </c>
      <c r="H697" s="86" t="s">
        <v>4127</v>
      </c>
      <c r="I697" s="86" t="s">
        <v>2796</v>
      </c>
      <c r="J697" s="86" t="s">
        <v>6958</v>
      </c>
      <c r="K697" s="86" t="s">
        <v>3906</v>
      </c>
      <c r="L697" s="86" t="s">
        <v>3</v>
      </c>
      <c r="M697" s="86" t="s">
        <v>4128</v>
      </c>
      <c r="N697" s="86" t="s">
        <v>7289</v>
      </c>
      <c r="O697" s="86" t="s">
        <v>2188</v>
      </c>
      <c r="P697" s="87">
        <v>36770</v>
      </c>
      <c r="Q697" s="87">
        <v>401768</v>
      </c>
      <c r="R697" s="86" t="s">
        <v>2416</v>
      </c>
      <c r="S697" s="86" t="s">
        <v>423</v>
      </c>
      <c r="T697" s="86">
        <v>970527</v>
      </c>
      <c r="U697" s="86">
        <v>6335</v>
      </c>
      <c r="V697" s="86" t="s">
        <v>1209</v>
      </c>
      <c r="W697" s="86" t="s">
        <v>4126</v>
      </c>
      <c r="X697" s="86" t="s">
        <v>4131</v>
      </c>
      <c r="Y697" s="86" t="s">
        <v>424</v>
      </c>
      <c r="Z697" s="86" t="s">
        <v>6675</v>
      </c>
      <c r="AB697" s="85" t="s">
        <v>2188</v>
      </c>
      <c r="AC697" s="85" t="str">
        <f t="shared" si="66"/>
        <v>AT05</v>
      </c>
      <c r="AD697" s="85" t="str">
        <f t="shared" si="67"/>
        <v xml:space="preserve"> 363</v>
      </c>
      <c r="AE697" s="85" t="str">
        <f t="shared" si="68"/>
        <v>3 90</v>
      </c>
      <c r="AF697" s="85" t="str">
        <f t="shared" si="69"/>
        <v>00 0</v>
      </c>
      <c r="AG697" s="85" t="str">
        <f t="shared" si="70"/>
        <v xml:space="preserve">002 </v>
      </c>
      <c r="AH697" s="85" t="str">
        <f t="shared" si="71"/>
        <v xml:space="preserve">AT05  363 3 90 00 0 002 </v>
      </c>
    </row>
    <row r="698" spans="1:34" ht="15" customHeight="1" x14ac:dyDescent="0.25">
      <c r="A698" s="86">
        <v>705326</v>
      </c>
      <c r="B698" s="86" t="s">
        <v>371</v>
      </c>
      <c r="C698" s="86" t="s">
        <v>1920</v>
      </c>
      <c r="D698" s="86" t="s">
        <v>1920</v>
      </c>
      <c r="E698" s="86">
        <v>70510</v>
      </c>
      <c r="F698" s="86">
        <v>6343</v>
      </c>
      <c r="G698" s="86" t="s">
        <v>1100</v>
      </c>
      <c r="H698" s="86" t="s">
        <v>3140</v>
      </c>
      <c r="I698" s="86" t="s">
        <v>2719</v>
      </c>
      <c r="J698" s="86" t="s">
        <v>6959</v>
      </c>
      <c r="K698" s="86" t="s">
        <v>3906</v>
      </c>
      <c r="L698" s="86" t="s">
        <v>3</v>
      </c>
      <c r="M698" s="86" t="s">
        <v>3986</v>
      </c>
      <c r="N698" s="86" t="s">
        <v>6049</v>
      </c>
      <c r="O698" s="86" t="s">
        <v>7290</v>
      </c>
      <c r="P698" s="87">
        <v>36770</v>
      </c>
      <c r="Q698" s="87">
        <v>401768</v>
      </c>
      <c r="R698" s="86" t="s">
        <v>2416</v>
      </c>
      <c r="S698" s="86" t="s">
        <v>372</v>
      </c>
      <c r="T698" s="86">
        <v>970510</v>
      </c>
      <c r="U698" s="86">
        <v>6343</v>
      </c>
      <c r="V698" s="86" t="s">
        <v>1100</v>
      </c>
      <c r="W698" s="86" t="s">
        <v>3140</v>
      </c>
      <c r="X698" s="86" t="s">
        <v>3989</v>
      </c>
      <c r="Y698" s="86" t="s">
        <v>373</v>
      </c>
      <c r="Z698" s="86" t="s">
        <v>6960</v>
      </c>
      <c r="AB698" s="85" t="s">
        <v>7290</v>
      </c>
      <c r="AC698" s="85" t="str">
        <f t="shared" si="66"/>
        <v>AT70</v>
      </c>
      <c r="AD698" s="85" t="str">
        <f t="shared" si="67"/>
        <v xml:space="preserve"> 363</v>
      </c>
      <c r="AE698" s="85" t="str">
        <f t="shared" si="68"/>
        <v>5 80</v>
      </c>
      <c r="AF698" s="85" t="str">
        <f t="shared" si="69"/>
        <v>00 0</v>
      </c>
      <c r="AG698" s="85" t="str">
        <f t="shared" si="70"/>
        <v xml:space="preserve">392 </v>
      </c>
      <c r="AH698" s="85" t="str">
        <f t="shared" si="71"/>
        <v xml:space="preserve">AT70  363 5 80 00 0 392 </v>
      </c>
    </row>
    <row r="699" spans="1:34" ht="15" customHeight="1" x14ac:dyDescent="0.25">
      <c r="A699" s="86">
        <v>705336</v>
      </c>
      <c r="B699" s="86" t="s">
        <v>357</v>
      </c>
      <c r="C699" s="86" t="s">
        <v>1920</v>
      </c>
      <c r="D699" s="86" t="s">
        <v>1920</v>
      </c>
      <c r="E699" s="86">
        <v>70501</v>
      </c>
      <c r="F699" s="86">
        <v>6236</v>
      </c>
      <c r="G699" s="86" t="s">
        <v>1105</v>
      </c>
      <c r="H699" s="86" t="s">
        <v>1105</v>
      </c>
      <c r="I699" s="86" t="s">
        <v>3905</v>
      </c>
      <c r="J699" s="86" t="s">
        <v>6961</v>
      </c>
      <c r="K699" s="86" t="s">
        <v>3906</v>
      </c>
      <c r="L699" s="86" t="s">
        <v>3</v>
      </c>
      <c r="M699" s="86" t="s">
        <v>3907</v>
      </c>
      <c r="N699" s="86" t="s">
        <v>3908</v>
      </c>
      <c r="O699" s="86" t="s">
        <v>2225</v>
      </c>
      <c r="P699" s="87">
        <v>36770</v>
      </c>
      <c r="Q699" s="87">
        <v>401768</v>
      </c>
      <c r="R699" s="86" t="s">
        <v>2416</v>
      </c>
      <c r="S699" s="86" t="s">
        <v>336</v>
      </c>
      <c r="T699" s="86">
        <v>970501</v>
      </c>
      <c r="U699" s="86">
        <v>6236</v>
      </c>
      <c r="V699" s="86" t="s">
        <v>1105</v>
      </c>
      <c r="W699" s="86" t="s">
        <v>1105</v>
      </c>
      <c r="X699" s="86" t="s">
        <v>3910</v>
      </c>
      <c r="Y699" s="86" t="s">
        <v>337</v>
      </c>
      <c r="Z699" s="86" t="s">
        <v>6570</v>
      </c>
      <c r="AB699" s="85" t="s">
        <v>2225</v>
      </c>
      <c r="AC699" s="85" t="str">
        <f t="shared" si="66"/>
        <v>AT08</v>
      </c>
      <c r="AD699" s="85" t="str">
        <f t="shared" si="67"/>
        <v xml:space="preserve"> 362</v>
      </c>
      <c r="AE699" s="85" t="str">
        <f t="shared" si="68"/>
        <v>0 30</v>
      </c>
      <c r="AF699" s="85" t="str">
        <f t="shared" si="69"/>
        <v>00 0</v>
      </c>
      <c r="AG699" s="85" t="str">
        <f t="shared" si="70"/>
        <v xml:space="preserve">002 </v>
      </c>
      <c r="AH699" s="85" t="str">
        <f t="shared" si="71"/>
        <v xml:space="preserve">AT08  362 0 30 00 0 002 </v>
      </c>
    </row>
    <row r="700" spans="1:34" ht="15" customHeight="1" x14ac:dyDescent="0.25">
      <c r="A700" s="86">
        <v>705346</v>
      </c>
      <c r="B700" s="86" t="s">
        <v>780</v>
      </c>
      <c r="C700" s="86" t="s">
        <v>1920</v>
      </c>
      <c r="D700" s="86" t="s">
        <v>1920</v>
      </c>
      <c r="E700" s="86">
        <v>70504</v>
      </c>
      <c r="F700" s="86">
        <v>6234</v>
      </c>
      <c r="G700" s="86" t="s">
        <v>1088</v>
      </c>
      <c r="H700" s="86" t="s">
        <v>1088</v>
      </c>
      <c r="I700" s="86" t="s">
        <v>6050</v>
      </c>
      <c r="J700" s="86" t="s">
        <v>6962</v>
      </c>
      <c r="K700" s="86" t="s">
        <v>3906</v>
      </c>
      <c r="L700" s="86" t="s">
        <v>3</v>
      </c>
      <c r="M700" s="86" t="s">
        <v>3926</v>
      </c>
      <c r="N700" s="86" t="s">
        <v>6051</v>
      </c>
      <c r="O700" s="86" t="s">
        <v>2226</v>
      </c>
      <c r="P700" s="87">
        <v>36770</v>
      </c>
      <c r="Q700" s="87">
        <v>401768</v>
      </c>
      <c r="R700" s="86" t="s">
        <v>2416</v>
      </c>
      <c r="S700" s="86" t="s">
        <v>781</v>
      </c>
      <c r="T700" s="86">
        <v>970504</v>
      </c>
      <c r="U700" s="86">
        <v>6234</v>
      </c>
      <c r="V700" s="86" t="s">
        <v>1088</v>
      </c>
      <c r="W700" s="86" t="s">
        <v>1088</v>
      </c>
      <c r="X700" s="86" t="s">
        <v>3929</v>
      </c>
      <c r="Y700" s="86" t="s">
        <v>782</v>
      </c>
      <c r="Z700" s="86" t="s">
        <v>6963</v>
      </c>
      <c r="AB700" s="85" t="s">
        <v>2226</v>
      </c>
      <c r="AC700" s="85" t="str">
        <f t="shared" si="66"/>
        <v>AT18</v>
      </c>
      <c r="AD700" s="85" t="str">
        <f t="shared" si="67"/>
        <v xml:space="preserve"> 363</v>
      </c>
      <c r="AE700" s="85" t="str">
        <f t="shared" si="68"/>
        <v>5 80</v>
      </c>
      <c r="AF700" s="85" t="str">
        <f t="shared" si="69"/>
        <v>00 0</v>
      </c>
      <c r="AG700" s="85" t="str">
        <f t="shared" si="70"/>
        <v xml:space="preserve">112 </v>
      </c>
      <c r="AH700" s="85" t="str">
        <f t="shared" si="71"/>
        <v xml:space="preserve">AT18  363 5 80 00 0 112 </v>
      </c>
    </row>
    <row r="701" spans="1:34" ht="15" customHeight="1" x14ac:dyDescent="0.25">
      <c r="A701" s="86">
        <v>705356</v>
      </c>
      <c r="B701" s="86" t="s">
        <v>5832</v>
      </c>
      <c r="C701" s="86" t="s">
        <v>1920</v>
      </c>
      <c r="D701" s="86" t="s">
        <v>1920</v>
      </c>
      <c r="E701" s="86">
        <v>70501</v>
      </c>
      <c r="F701" s="86">
        <v>6236</v>
      </c>
      <c r="G701" s="86" t="s">
        <v>1105</v>
      </c>
      <c r="H701" s="86" t="s">
        <v>1105</v>
      </c>
      <c r="I701" s="86" t="s">
        <v>3911</v>
      </c>
      <c r="J701" s="86" t="s">
        <v>6964</v>
      </c>
      <c r="K701" s="86" t="s">
        <v>3906</v>
      </c>
      <c r="L701" s="86" t="s">
        <v>3</v>
      </c>
      <c r="M701" s="86" t="s">
        <v>3912</v>
      </c>
      <c r="N701" s="86" t="s">
        <v>3913</v>
      </c>
      <c r="O701" s="86" t="s">
        <v>2225</v>
      </c>
      <c r="P701" s="87">
        <v>36770</v>
      </c>
      <c r="Q701" s="87">
        <v>401768</v>
      </c>
      <c r="R701" s="86" t="s">
        <v>2416</v>
      </c>
      <c r="S701" s="86" t="s">
        <v>336</v>
      </c>
      <c r="T701" s="86">
        <v>970501</v>
      </c>
      <c r="U701" s="86">
        <v>6236</v>
      </c>
      <c r="V701" s="86" t="s">
        <v>1105</v>
      </c>
      <c r="W701" s="86" t="s">
        <v>1105</v>
      </c>
      <c r="X701" s="86" t="s">
        <v>3910</v>
      </c>
      <c r="Y701" s="86" t="s">
        <v>337</v>
      </c>
      <c r="Z701" s="86" t="s">
        <v>6570</v>
      </c>
      <c r="AB701" s="85" t="s">
        <v>2225</v>
      </c>
      <c r="AC701" s="85" t="str">
        <f t="shared" si="66"/>
        <v>AT08</v>
      </c>
      <c r="AD701" s="85" t="str">
        <f t="shared" si="67"/>
        <v xml:space="preserve"> 362</v>
      </c>
      <c r="AE701" s="85" t="str">
        <f t="shared" si="68"/>
        <v>0 30</v>
      </c>
      <c r="AF701" s="85" t="str">
        <f t="shared" si="69"/>
        <v>00 0</v>
      </c>
      <c r="AG701" s="85" t="str">
        <f t="shared" si="70"/>
        <v xml:space="preserve">002 </v>
      </c>
      <c r="AH701" s="85" t="str">
        <f t="shared" si="71"/>
        <v xml:space="preserve">AT08  362 0 30 00 0 002 </v>
      </c>
    </row>
    <row r="702" spans="1:34" ht="15" customHeight="1" x14ac:dyDescent="0.25">
      <c r="A702" s="86">
        <v>705366</v>
      </c>
      <c r="B702" s="86" t="s">
        <v>1653</v>
      </c>
      <c r="C702" s="86" t="s">
        <v>1920</v>
      </c>
      <c r="D702" s="86" t="s">
        <v>1920</v>
      </c>
      <c r="E702" s="86">
        <v>70513</v>
      </c>
      <c r="F702" s="86">
        <v>6330</v>
      </c>
      <c r="G702" s="86" t="s">
        <v>1096</v>
      </c>
      <c r="H702" s="86" t="s">
        <v>4044</v>
      </c>
      <c r="I702" s="86" t="s">
        <v>3062</v>
      </c>
      <c r="J702" s="86" t="s">
        <v>6965</v>
      </c>
      <c r="K702" s="86" t="s">
        <v>3906</v>
      </c>
      <c r="L702" s="86" t="s">
        <v>1</v>
      </c>
      <c r="M702" s="86" t="s">
        <v>4050</v>
      </c>
      <c r="N702" s="86" t="s">
        <v>4051</v>
      </c>
      <c r="O702" s="86" t="s">
        <v>7247</v>
      </c>
      <c r="P702" s="87">
        <v>36770</v>
      </c>
      <c r="Q702" s="87">
        <v>401768</v>
      </c>
      <c r="R702" s="86" t="s">
        <v>2416</v>
      </c>
      <c r="S702" s="86" t="s">
        <v>387</v>
      </c>
      <c r="T702" s="86">
        <v>400410</v>
      </c>
      <c r="U702" s="86">
        <v>6330</v>
      </c>
      <c r="V702" s="86" t="s">
        <v>1096</v>
      </c>
      <c r="W702" s="86" t="s">
        <v>5925</v>
      </c>
      <c r="X702" s="86" t="s">
        <v>4483</v>
      </c>
      <c r="Y702" s="86" t="s">
        <v>1384</v>
      </c>
      <c r="Z702" s="86" t="s">
        <v>6418</v>
      </c>
      <c r="AB702" s="85" t="s">
        <v>7247</v>
      </c>
      <c r="AC702" s="85" t="str">
        <f t="shared" si="66"/>
        <v>AT72</v>
      </c>
      <c r="AD702" s="85" t="str">
        <f t="shared" si="67"/>
        <v xml:space="preserve"> 205</v>
      </c>
      <c r="AE702" s="85" t="str">
        <f t="shared" si="68"/>
        <v>0 60</v>
      </c>
      <c r="AF702" s="85" t="str">
        <f t="shared" si="69"/>
        <v>00 0</v>
      </c>
      <c r="AG702" s="85" t="str">
        <f t="shared" si="70"/>
        <v xml:space="preserve">002 </v>
      </c>
      <c r="AH702" s="85" t="str">
        <f t="shared" si="71"/>
        <v xml:space="preserve">AT72  205 0 60 00 0 002 </v>
      </c>
    </row>
    <row r="703" spans="1:34" ht="15" customHeight="1" x14ac:dyDescent="0.25">
      <c r="A703" s="86">
        <v>705376</v>
      </c>
      <c r="B703" s="86" t="s">
        <v>1652</v>
      </c>
      <c r="C703" s="86" t="s">
        <v>1920</v>
      </c>
      <c r="D703" s="86" t="s">
        <v>1920</v>
      </c>
      <c r="E703" s="86">
        <v>70531</v>
      </c>
      <c r="F703" s="86">
        <v>6300</v>
      </c>
      <c r="G703" s="86" t="s">
        <v>1093</v>
      </c>
      <c r="H703" s="86" t="s">
        <v>4219</v>
      </c>
      <c r="I703" s="86" t="s">
        <v>2480</v>
      </c>
      <c r="J703" s="86" t="s">
        <v>6966</v>
      </c>
      <c r="K703" s="86" t="s">
        <v>3906</v>
      </c>
      <c r="L703" s="86" t="s">
        <v>3</v>
      </c>
      <c r="M703" s="86" t="s">
        <v>4220</v>
      </c>
      <c r="N703" s="86" t="s">
        <v>7291</v>
      </c>
      <c r="O703" s="86" t="s">
        <v>2206</v>
      </c>
      <c r="P703" s="87">
        <v>36770</v>
      </c>
      <c r="Q703" s="87">
        <v>401768</v>
      </c>
      <c r="R703" s="86" t="s">
        <v>2416</v>
      </c>
      <c r="S703" s="86" t="s">
        <v>394</v>
      </c>
      <c r="T703" s="86">
        <v>970531</v>
      </c>
      <c r="U703" s="86">
        <v>6300</v>
      </c>
      <c r="V703" s="86" t="s">
        <v>1093</v>
      </c>
      <c r="W703" s="86" t="s">
        <v>3307</v>
      </c>
      <c r="X703" s="86" t="s">
        <v>2588</v>
      </c>
      <c r="Y703" s="86" t="s">
        <v>1389</v>
      </c>
      <c r="Z703" s="86" t="s">
        <v>6405</v>
      </c>
      <c r="AB703" s="85" t="s">
        <v>2206</v>
      </c>
      <c r="AC703" s="85" t="str">
        <f t="shared" si="66"/>
        <v>AT09</v>
      </c>
      <c r="AD703" s="85" t="str">
        <f t="shared" si="67"/>
        <v xml:space="preserve"> 363</v>
      </c>
      <c r="AE703" s="85" t="str">
        <f t="shared" si="68"/>
        <v>5 80</v>
      </c>
      <c r="AF703" s="85" t="str">
        <f t="shared" si="69"/>
        <v>00 0</v>
      </c>
      <c r="AG703" s="85" t="str">
        <f t="shared" si="70"/>
        <v xml:space="preserve">086 </v>
      </c>
      <c r="AH703" s="85" t="str">
        <f t="shared" si="71"/>
        <v xml:space="preserve">AT09  363 5 80 00 0 086 </v>
      </c>
    </row>
    <row r="704" spans="1:34" ht="15" customHeight="1" x14ac:dyDescent="0.25">
      <c r="A704" s="86">
        <v>705386</v>
      </c>
      <c r="B704" s="86" t="s">
        <v>368</v>
      </c>
      <c r="C704" s="86" t="s">
        <v>1920</v>
      </c>
      <c r="D704" s="86" t="s">
        <v>1920</v>
      </c>
      <c r="E704" s="86">
        <v>70516</v>
      </c>
      <c r="F704" s="86">
        <v>6324</v>
      </c>
      <c r="G704" s="86" t="s">
        <v>1106</v>
      </c>
      <c r="H704" s="86" t="s">
        <v>1106</v>
      </c>
      <c r="I704" s="86" t="s">
        <v>2668</v>
      </c>
      <c r="J704" s="86" t="s">
        <v>6967</v>
      </c>
      <c r="K704" s="86" t="s">
        <v>3906</v>
      </c>
      <c r="L704" s="86" t="s">
        <v>3</v>
      </c>
      <c r="M704" s="86" t="s">
        <v>4078</v>
      </c>
      <c r="N704" s="86" t="s">
        <v>4079</v>
      </c>
      <c r="O704" s="86" t="s">
        <v>2227</v>
      </c>
      <c r="P704" s="87">
        <v>36770</v>
      </c>
      <c r="Q704" s="87">
        <v>401768</v>
      </c>
      <c r="R704" s="86" t="s">
        <v>2416</v>
      </c>
      <c r="S704" s="86" t="s">
        <v>369</v>
      </c>
      <c r="T704" s="86">
        <v>970516</v>
      </c>
      <c r="U704" s="86">
        <v>6324</v>
      </c>
      <c r="V704" s="86" t="s">
        <v>1106</v>
      </c>
      <c r="W704" s="86" t="s">
        <v>1106</v>
      </c>
      <c r="X704" s="86" t="s">
        <v>2485</v>
      </c>
      <c r="Y704" s="86" t="s">
        <v>370</v>
      </c>
      <c r="Z704" s="86" t="s">
        <v>6968</v>
      </c>
      <c r="AB704" s="85" t="s">
        <v>2227</v>
      </c>
      <c r="AC704" s="85" t="str">
        <f t="shared" si="66"/>
        <v>AT71</v>
      </c>
      <c r="AD704" s="85" t="str">
        <f t="shared" si="67"/>
        <v xml:space="preserve"> 205</v>
      </c>
      <c r="AE704" s="85" t="str">
        <f t="shared" si="68"/>
        <v>0 60</v>
      </c>
      <c r="AF704" s="85" t="str">
        <f t="shared" si="69"/>
        <v>01 0</v>
      </c>
      <c r="AG704" s="85" t="str">
        <f t="shared" si="70"/>
        <v xml:space="preserve">000 </v>
      </c>
      <c r="AH704" s="85" t="str">
        <f t="shared" si="71"/>
        <v xml:space="preserve">AT71  205 0 60 01 0 000 </v>
      </c>
    </row>
    <row r="705" spans="1:34" ht="15" customHeight="1" x14ac:dyDescent="0.25">
      <c r="A705" s="86">
        <v>705410</v>
      </c>
      <c r="B705" s="91" t="s">
        <v>1232</v>
      </c>
      <c r="C705" s="86" t="s">
        <v>1920</v>
      </c>
      <c r="D705" s="86" t="s">
        <v>1920</v>
      </c>
      <c r="E705" s="86">
        <v>70513</v>
      </c>
      <c r="F705" s="86">
        <v>6330</v>
      </c>
      <c r="G705" s="86" t="s">
        <v>1096</v>
      </c>
      <c r="H705" s="86" t="s">
        <v>4004</v>
      </c>
      <c r="I705" s="86" t="s">
        <v>2580</v>
      </c>
      <c r="J705" s="86" t="s">
        <v>6341</v>
      </c>
      <c r="K705" s="86" t="s">
        <v>3906</v>
      </c>
      <c r="L705" s="86" t="s">
        <v>1</v>
      </c>
      <c r="M705" s="86" t="s">
        <v>4022</v>
      </c>
      <c r="N705" s="86" t="s">
        <v>4002</v>
      </c>
      <c r="O705" s="86" t="s">
        <v>2187</v>
      </c>
      <c r="P705" s="87">
        <v>36770</v>
      </c>
      <c r="Q705" s="87">
        <v>401768</v>
      </c>
      <c r="R705" s="86" t="s">
        <v>2416</v>
      </c>
      <c r="S705" s="86" t="s">
        <v>1445</v>
      </c>
      <c r="T705" s="91">
        <v>600257</v>
      </c>
      <c r="U705" s="86">
        <v>6330</v>
      </c>
      <c r="V705" s="86" t="s">
        <v>1096</v>
      </c>
      <c r="W705" s="86" t="s">
        <v>4004</v>
      </c>
      <c r="X705" s="86" t="s">
        <v>4005</v>
      </c>
      <c r="Y705" s="86" t="s">
        <v>913</v>
      </c>
      <c r="Z705" s="91" t="s">
        <v>6342</v>
      </c>
      <c r="AB705" s="85" t="s">
        <v>2187</v>
      </c>
      <c r="AC705" s="85" t="str">
        <f t="shared" si="66"/>
        <v>AT93</v>
      </c>
      <c r="AD705" s="85" t="str">
        <f t="shared" si="67"/>
        <v xml:space="preserve"> 205</v>
      </c>
      <c r="AE705" s="85" t="str">
        <f t="shared" si="68"/>
        <v>0 60</v>
      </c>
      <c r="AF705" s="85" t="str">
        <f t="shared" si="69"/>
        <v>00 0</v>
      </c>
      <c r="AG705" s="85" t="str">
        <f t="shared" si="70"/>
        <v xml:space="preserve">002 </v>
      </c>
      <c r="AH705" s="85" t="str">
        <f t="shared" si="71"/>
        <v xml:space="preserve">AT93  205 0 60 00 0 002 </v>
      </c>
    </row>
    <row r="706" spans="1:34" ht="15" customHeight="1" x14ac:dyDescent="0.25">
      <c r="A706" s="86">
        <v>705446</v>
      </c>
      <c r="B706" s="86" t="s">
        <v>886</v>
      </c>
      <c r="C706" s="86" t="s">
        <v>1920</v>
      </c>
      <c r="D706" s="86" t="s">
        <v>1920</v>
      </c>
      <c r="E706" s="86">
        <v>70530</v>
      </c>
      <c r="F706" s="86">
        <v>6313</v>
      </c>
      <c r="G706" s="86" t="s">
        <v>4203</v>
      </c>
      <c r="H706" s="86" t="s">
        <v>4204</v>
      </c>
      <c r="I706" s="86" t="s">
        <v>4205</v>
      </c>
      <c r="J706" s="86" t="s">
        <v>6969</v>
      </c>
      <c r="K706" s="86" t="s">
        <v>3906</v>
      </c>
      <c r="L706" s="86" t="s">
        <v>3</v>
      </c>
      <c r="M706" s="86" t="s">
        <v>4206</v>
      </c>
      <c r="N706" s="86" t="s">
        <v>4207</v>
      </c>
      <c r="O706" s="86" t="s">
        <v>2213</v>
      </c>
      <c r="P706" s="87">
        <v>36770</v>
      </c>
      <c r="Q706" s="87">
        <v>401768</v>
      </c>
      <c r="R706" s="86" t="s">
        <v>2416</v>
      </c>
      <c r="S706" s="86" t="s">
        <v>432</v>
      </c>
      <c r="T706" s="86">
        <v>970530</v>
      </c>
      <c r="U706" s="86">
        <v>6311</v>
      </c>
      <c r="V706" s="86" t="s">
        <v>5992</v>
      </c>
      <c r="W706" s="86" t="s">
        <v>4210</v>
      </c>
      <c r="X706" s="86" t="s">
        <v>4211</v>
      </c>
      <c r="Y706" s="86" t="s">
        <v>433</v>
      </c>
      <c r="Z706" s="86" t="s">
        <v>6719</v>
      </c>
      <c r="AB706" s="85" t="s">
        <v>2213</v>
      </c>
      <c r="AC706" s="85" t="str">
        <f t="shared" si="66"/>
        <v>AT32</v>
      </c>
      <c r="AD706" s="85" t="str">
        <f t="shared" si="67"/>
        <v xml:space="preserve"> 363</v>
      </c>
      <c r="AE706" s="85" t="str">
        <f t="shared" si="68"/>
        <v>5 70</v>
      </c>
      <c r="AF706" s="85" t="str">
        <f t="shared" si="69"/>
        <v>00 0</v>
      </c>
      <c r="AG706" s="85" t="str">
        <f t="shared" si="70"/>
        <v xml:space="preserve">002 </v>
      </c>
      <c r="AH706" s="85" t="str">
        <f t="shared" si="71"/>
        <v xml:space="preserve">AT32  363 5 70 00 0 002 </v>
      </c>
    </row>
    <row r="707" spans="1:34" ht="15" customHeight="1" x14ac:dyDescent="0.25">
      <c r="A707" s="86">
        <v>706001</v>
      </c>
      <c r="B707" s="86" t="s">
        <v>5833</v>
      </c>
      <c r="C707" s="86" t="s">
        <v>1920</v>
      </c>
      <c r="D707" s="86" t="s">
        <v>1920</v>
      </c>
      <c r="E707" s="86">
        <v>70614</v>
      </c>
      <c r="F707" s="86">
        <v>6500</v>
      </c>
      <c r="G707" s="86" t="s">
        <v>1107</v>
      </c>
      <c r="H707" s="86" t="s">
        <v>4298</v>
      </c>
      <c r="I707" s="86" t="s">
        <v>2565</v>
      </c>
      <c r="J707" s="86" t="s">
        <v>6970</v>
      </c>
      <c r="K707" s="86" t="s">
        <v>4183</v>
      </c>
      <c r="L707" s="86" t="s">
        <v>3</v>
      </c>
      <c r="M707" s="86" t="s">
        <v>5380</v>
      </c>
      <c r="N707" s="86" t="s">
        <v>5381</v>
      </c>
      <c r="O707" s="86" t="s">
        <v>2228</v>
      </c>
      <c r="P707" s="87">
        <v>36770</v>
      </c>
      <c r="Q707" s="87">
        <v>401768</v>
      </c>
      <c r="R707" s="86" t="s">
        <v>2416</v>
      </c>
      <c r="S707" s="86" t="s">
        <v>447</v>
      </c>
      <c r="T707" s="86">
        <v>970614</v>
      </c>
      <c r="U707" s="86">
        <v>6500</v>
      </c>
      <c r="V707" s="86" t="s">
        <v>1107</v>
      </c>
      <c r="W707" s="86" t="s">
        <v>2531</v>
      </c>
      <c r="X707" s="86" t="s">
        <v>2665</v>
      </c>
      <c r="Y707" s="86" t="s">
        <v>448</v>
      </c>
      <c r="Z707" s="86" t="s">
        <v>6971</v>
      </c>
      <c r="AB707" s="85" t="s">
        <v>2228</v>
      </c>
      <c r="AC707" s="85" t="str">
        <f t="shared" si="66"/>
        <v>AT08</v>
      </c>
      <c r="AD707" s="85" t="str">
        <f t="shared" si="67"/>
        <v xml:space="preserve"> 423</v>
      </c>
      <c r="AE707" s="85" t="str">
        <f t="shared" si="68"/>
        <v>9 00</v>
      </c>
      <c r="AF707" s="85" t="str">
        <f t="shared" si="69"/>
        <v>05 0</v>
      </c>
      <c r="AG707" s="85" t="str">
        <f t="shared" si="70"/>
        <v xml:space="preserve">028 </v>
      </c>
      <c r="AH707" s="85" t="str">
        <f t="shared" si="71"/>
        <v xml:space="preserve">AT08  423 9 00 05 0 028 </v>
      </c>
    </row>
    <row r="708" spans="1:34" ht="15" customHeight="1" x14ac:dyDescent="0.25">
      <c r="A708" s="86">
        <v>706006</v>
      </c>
      <c r="B708" s="86" t="s">
        <v>457</v>
      </c>
      <c r="C708" s="86" t="s">
        <v>1920</v>
      </c>
      <c r="D708" s="86" t="s">
        <v>1920</v>
      </c>
      <c r="E708" s="86">
        <v>70604</v>
      </c>
      <c r="F708" s="86">
        <v>6521</v>
      </c>
      <c r="G708" s="86" t="s">
        <v>4181</v>
      </c>
      <c r="H708" s="86" t="s">
        <v>3140</v>
      </c>
      <c r="I708" s="86" t="s">
        <v>4306</v>
      </c>
      <c r="J708" s="86" t="s">
        <v>6563</v>
      </c>
      <c r="K708" s="86" t="s">
        <v>4183</v>
      </c>
      <c r="L708" s="86" t="s">
        <v>3</v>
      </c>
      <c r="M708" s="86" t="s">
        <v>4307</v>
      </c>
      <c r="N708" s="86" t="s">
        <v>4308</v>
      </c>
      <c r="O708" s="86" t="s">
        <v>5952</v>
      </c>
      <c r="P708" s="87">
        <v>36770</v>
      </c>
      <c r="Q708" s="87">
        <v>401768</v>
      </c>
      <c r="R708" s="86" t="s">
        <v>2416</v>
      </c>
      <c r="S708" s="86" t="s">
        <v>454</v>
      </c>
      <c r="T708" s="86">
        <v>970604</v>
      </c>
      <c r="U708" s="86">
        <v>6521</v>
      </c>
      <c r="V708" s="86" t="s">
        <v>4181</v>
      </c>
      <c r="W708" s="86" t="s">
        <v>3140</v>
      </c>
      <c r="X708" s="86" t="s">
        <v>4187</v>
      </c>
      <c r="Y708" s="86" t="s">
        <v>455</v>
      </c>
      <c r="Z708" s="86" t="s">
        <v>6517</v>
      </c>
      <c r="AB708" s="85" t="s">
        <v>5952</v>
      </c>
      <c r="AC708" s="85" t="str">
        <f t="shared" si="66"/>
        <v>AT55</v>
      </c>
      <c r="AD708" s="85" t="str">
        <f t="shared" si="67"/>
        <v xml:space="preserve"> 369</v>
      </c>
      <c r="AE708" s="85" t="str">
        <f t="shared" si="68"/>
        <v>9 00</v>
      </c>
      <c r="AF708" s="85" t="str">
        <f t="shared" si="69"/>
        <v>00 0</v>
      </c>
      <c r="AG708" s="85" t="str">
        <f t="shared" si="70"/>
        <v xml:space="preserve">142 </v>
      </c>
      <c r="AH708" s="85" t="str">
        <f t="shared" si="71"/>
        <v xml:space="preserve">AT55  369 9 00 00 0 142 </v>
      </c>
    </row>
    <row r="709" spans="1:34" ht="15" customHeight="1" x14ac:dyDescent="0.25">
      <c r="A709" s="86">
        <v>706016</v>
      </c>
      <c r="B709" s="86" t="s">
        <v>821</v>
      </c>
      <c r="C709" s="86" t="s">
        <v>1920</v>
      </c>
      <c r="D709" s="86" t="s">
        <v>1920</v>
      </c>
      <c r="E709" s="86">
        <v>70603</v>
      </c>
      <c r="F709" s="86">
        <v>6533</v>
      </c>
      <c r="G709" s="86" t="s">
        <v>1111</v>
      </c>
      <c r="H709" s="86" t="s">
        <v>4249</v>
      </c>
      <c r="I709" s="86" t="s">
        <v>2428</v>
      </c>
      <c r="J709" s="86" t="s">
        <v>6972</v>
      </c>
      <c r="K709" s="86" t="s">
        <v>4183</v>
      </c>
      <c r="L709" s="86" t="s">
        <v>3</v>
      </c>
      <c r="M709" s="86" t="s">
        <v>4250</v>
      </c>
      <c r="N709" s="86" t="s">
        <v>4251</v>
      </c>
      <c r="O709" s="86" t="s">
        <v>2233</v>
      </c>
      <c r="P709" s="87">
        <v>36770</v>
      </c>
      <c r="Q709" s="87">
        <v>401768</v>
      </c>
      <c r="R709" s="86" t="s">
        <v>2416</v>
      </c>
      <c r="S709" s="86" t="s">
        <v>822</v>
      </c>
      <c r="T709" s="86">
        <v>970603</v>
      </c>
      <c r="U709" s="86">
        <v>6533</v>
      </c>
      <c r="V709" s="86" t="s">
        <v>1111</v>
      </c>
      <c r="W709" s="86" t="s">
        <v>4253</v>
      </c>
      <c r="X709" s="86" t="s">
        <v>2522</v>
      </c>
      <c r="Y709" s="86" t="s">
        <v>823</v>
      </c>
      <c r="Z709" s="86" t="s">
        <v>6973</v>
      </c>
      <c r="AB709" s="85" t="s">
        <v>2233</v>
      </c>
      <c r="AC709" s="85" t="str">
        <f t="shared" si="66"/>
        <v>AT49</v>
      </c>
      <c r="AD709" s="85" t="str">
        <f t="shared" si="67"/>
        <v xml:space="preserve"> 363</v>
      </c>
      <c r="AE709" s="85" t="str">
        <f t="shared" si="68"/>
        <v>1 50</v>
      </c>
      <c r="AF709" s="85" t="str">
        <f t="shared" si="69"/>
        <v>00 0</v>
      </c>
      <c r="AG709" s="85" t="str">
        <f t="shared" si="70"/>
        <v xml:space="preserve">012 </v>
      </c>
      <c r="AH709" s="85" t="str">
        <f t="shared" si="71"/>
        <v xml:space="preserve">AT49  363 1 50 00 0 012 </v>
      </c>
    </row>
    <row r="710" spans="1:34" ht="15" customHeight="1" x14ac:dyDescent="0.25">
      <c r="A710" s="86">
        <v>706026</v>
      </c>
      <c r="B710" s="86" t="s">
        <v>1719</v>
      </c>
      <c r="C710" s="86" t="s">
        <v>1920</v>
      </c>
      <c r="D710" s="86" t="s">
        <v>1920</v>
      </c>
      <c r="E710" s="86">
        <v>70614</v>
      </c>
      <c r="F710" s="86">
        <v>6500</v>
      </c>
      <c r="G710" s="86" t="s">
        <v>1107</v>
      </c>
      <c r="H710" s="86" t="s">
        <v>4298</v>
      </c>
      <c r="I710" s="86" t="s">
        <v>2474</v>
      </c>
      <c r="J710" s="86" t="s">
        <v>6974</v>
      </c>
      <c r="K710" s="86" t="s">
        <v>4183</v>
      </c>
      <c r="L710" s="86" t="s">
        <v>3</v>
      </c>
      <c r="M710" s="86" t="s">
        <v>4304</v>
      </c>
      <c r="N710" s="86" t="s">
        <v>4305</v>
      </c>
      <c r="O710" s="86" t="s">
        <v>2228</v>
      </c>
      <c r="P710" s="87">
        <v>36770</v>
      </c>
      <c r="Q710" s="87">
        <v>401768</v>
      </c>
      <c r="R710" s="86" t="s">
        <v>2416</v>
      </c>
      <c r="S710" s="86" t="s">
        <v>447</v>
      </c>
      <c r="T710" s="86">
        <v>970614</v>
      </c>
      <c r="U710" s="86">
        <v>6500</v>
      </c>
      <c r="V710" s="86" t="s">
        <v>1107</v>
      </c>
      <c r="W710" s="86" t="s">
        <v>2531</v>
      </c>
      <c r="X710" s="86" t="s">
        <v>2665</v>
      </c>
      <c r="Y710" s="86" t="s">
        <v>448</v>
      </c>
      <c r="Z710" s="86" t="s">
        <v>6971</v>
      </c>
      <c r="AB710" s="85" t="s">
        <v>2228</v>
      </c>
      <c r="AC710" s="85" t="str">
        <f t="shared" si="66"/>
        <v>AT08</v>
      </c>
      <c r="AD710" s="85" t="str">
        <f t="shared" si="67"/>
        <v xml:space="preserve"> 423</v>
      </c>
      <c r="AE710" s="85" t="str">
        <f t="shared" si="68"/>
        <v>9 00</v>
      </c>
      <c r="AF710" s="85" t="str">
        <f t="shared" si="69"/>
        <v>05 0</v>
      </c>
      <c r="AG710" s="85" t="str">
        <f t="shared" si="70"/>
        <v xml:space="preserve">028 </v>
      </c>
      <c r="AH710" s="85" t="str">
        <f t="shared" si="71"/>
        <v xml:space="preserve">AT08  423 9 00 05 0 028 </v>
      </c>
    </row>
    <row r="711" spans="1:34" ht="15" customHeight="1" x14ac:dyDescent="0.25">
      <c r="A711" s="86">
        <v>706036</v>
      </c>
      <c r="B711" s="86" t="s">
        <v>507</v>
      </c>
      <c r="C711" s="86" t="s">
        <v>1920</v>
      </c>
      <c r="D711" s="86" t="s">
        <v>1920</v>
      </c>
      <c r="E711" s="86">
        <v>70614</v>
      </c>
      <c r="F711" s="86">
        <v>6500</v>
      </c>
      <c r="G711" s="86" t="s">
        <v>1107</v>
      </c>
      <c r="H711" s="86" t="s">
        <v>4293</v>
      </c>
      <c r="I711" s="86" t="s">
        <v>2480</v>
      </c>
      <c r="J711" s="86" t="s">
        <v>6975</v>
      </c>
      <c r="K711" s="86" t="s">
        <v>4183</v>
      </c>
      <c r="L711" s="86" t="s">
        <v>3</v>
      </c>
      <c r="M711" s="86" t="s">
        <v>4294</v>
      </c>
      <c r="N711" s="86" t="s">
        <v>4295</v>
      </c>
      <c r="O711" s="86" t="s">
        <v>2228</v>
      </c>
      <c r="P711" s="87">
        <v>36770</v>
      </c>
      <c r="Q711" s="87">
        <v>401768</v>
      </c>
      <c r="R711" s="86" t="s">
        <v>2416</v>
      </c>
      <c r="S711" s="86" t="s">
        <v>447</v>
      </c>
      <c r="T711" s="86">
        <v>970614</v>
      </c>
      <c r="U711" s="86">
        <v>6500</v>
      </c>
      <c r="V711" s="86" t="s">
        <v>1107</v>
      </c>
      <c r="W711" s="86" t="s">
        <v>2531</v>
      </c>
      <c r="X711" s="86" t="s">
        <v>2665</v>
      </c>
      <c r="Y711" s="86" t="s">
        <v>448</v>
      </c>
      <c r="Z711" s="86" t="s">
        <v>6971</v>
      </c>
      <c r="AB711" s="85" t="s">
        <v>2228</v>
      </c>
      <c r="AC711" s="85" t="str">
        <f t="shared" si="66"/>
        <v>AT08</v>
      </c>
      <c r="AD711" s="85" t="str">
        <f t="shared" si="67"/>
        <v xml:space="preserve"> 423</v>
      </c>
      <c r="AE711" s="85" t="str">
        <f t="shared" si="68"/>
        <v>9 00</v>
      </c>
      <c r="AF711" s="85" t="str">
        <f t="shared" si="69"/>
        <v>05 0</v>
      </c>
      <c r="AG711" s="85" t="str">
        <f t="shared" si="70"/>
        <v xml:space="preserve">028 </v>
      </c>
      <c r="AH711" s="85" t="str">
        <f t="shared" si="71"/>
        <v xml:space="preserve">AT08  423 9 00 05 0 028 </v>
      </c>
    </row>
    <row r="712" spans="1:34" ht="15" customHeight="1" x14ac:dyDescent="0.25">
      <c r="A712" s="86">
        <v>706046</v>
      </c>
      <c r="B712" s="86" t="s">
        <v>446</v>
      </c>
      <c r="C712" s="86" t="s">
        <v>1920</v>
      </c>
      <c r="D712" s="86" t="s">
        <v>1920</v>
      </c>
      <c r="E712" s="86">
        <v>70614</v>
      </c>
      <c r="F712" s="86">
        <v>6500</v>
      </c>
      <c r="G712" s="86" t="s">
        <v>1107</v>
      </c>
      <c r="H712" s="86" t="s">
        <v>4397</v>
      </c>
      <c r="I712" s="86" t="s">
        <v>2470</v>
      </c>
      <c r="J712" s="86" t="s">
        <v>6976</v>
      </c>
      <c r="K712" s="86" t="s">
        <v>4183</v>
      </c>
      <c r="L712" s="86" t="s">
        <v>3</v>
      </c>
      <c r="M712" s="86" t="s">
        <v>4398</v>
      </c>
      <c r="N712" s="86" t="s">
        <v>4399</v>
      </c>
      <c r="O712" s="86" t="s">
        <v>2228</v>
      </c>
      <c r="P712" s="87">
        <v>36770</v>
      </c>
      <c r="Q712" s="87">
        <v>401768</v>
      </c>
      <c r="R712" s="86" t="s">
        <v>2416</v>
      </c>
      <c r="S712" s="86" t="s">
        <v>447</v>
      </c>
      <c r="T712" s="86">
        <v>970614</v>
      </c>
      <c r="U712" s="86">
        <v>6500</v>
      </c>
      <c r="V712" s="86" t="s">
        <v>1107</v>
      </c>
      <c r="W712" s="86" t="s">
        <v>2531</v>
      </c>
      <c r="X712" s="86" t="s">
        <v>2665</v>
      </c>
      <c r="Y712" s="86" t="s">
        <v>448</v>
      </c>
      <c r="Z712" s="86" t="s">
        <v>6971</v>
      </c>
      <c r="AB712" s="85" t="s">
        <v>2228</v>
      </c>
      <c r="AC712" s="85" t="str">
        <f t="shared" si="66"/>
        <v>AT08</v>
      </c>
      <c r="AD712" s="85" t="str">
        <f t="shared" si="67"/>
        <v xml:space="preserve"> 423</v>
      </c>
      <c r="AE712" s="85" t="str">
        <f t="shared" si="68"/>
        <v>9 00</v>
      </c>
      <c r="AF712" s="85" t="str">
        <f t="shared" si="69"/>
        <v>05 0</v>
      </c>
      <c r="AG712" s="85" t="str">
        <f t="shared" si="70"/>
        <v xml:space="preserve">028 </v>
      </c>
      <c r="AH712" s="85" t="str">
        <f t="shared" si="71"/>
        <v xml:space="preserve">AT08  423 9 00 05 0 028 </v>
      </c>
    </row>
    <row r="713" spans="1:34" ht="15" customHeight="1" x14ac:dyDescent="0.25">
      <c r="A713" s="86">
        <v>706066</v>
      </c>
      <c r="B713" s="86" t="s">
        <v>468</v>
      </c>
      <c r="C713" s="86" t="s">
        <v>1920</v>
      </c>
      <c r="D713" s="86" t="s">
        <v>1920</v>
      </c>
      <c r="E713" s="86">
        <v>70615</v>
      </c>
      <c r="F713" s="86">
        <v>6543</v>
      </c>
      <c r="G713" s="86" t="s">
        <v>1113</v>
      </c>
      <c r="H713" s="86" t="s">
        <v>1113</v>
      </c>
      <c r="I713" s="86" t="s">
        <v>4420</v>
      </c>
      <c r="J713" s="86" t="s">
        <v>6741</v>
      </c>
      <c r="K713" s="86" t="s">
        <v>4183</v>
      </c>
      <c r="L713" s="86" t="s">
        <v>3</v>
      </c>
      <c r="M713" s="86" t="s">
        <v>4421</v>
      </c>
      <c r="N713" s="86" t="s">
        <v>4422</v>
      </c>
      <c r="O713" s="86" t="s">
        <v>2235</v>
      </c>
      <c r="P713" s="87">
        <v>36770</v>
      </c>
      <c r="Q713" s="87">
        <v>401768</v>
      </c>
      <c r="R713" s="86" t="s">
        <v>2416</v>
      </c>
      <c r="S713" s="86" t="s">
        <v>469</v>
      </c>
      <c r="T713" s="86">
        <v>970615</v>
      </c>
      <c r="U713" s="86">
        <v>6543</v>
      </c>
      <c r="V713" s="86" t="s">
        <v>1113</v>
      </c>
      <c r="W713" s="86" t="s">
        <v>1113</v>
      </c>
      <c r="X713" s="86" t="s">
        <v>4424</v>
      </c>
      <c r="Y713" s="86" t="s">
        <v>470</v>
      </c>
      <c r="Z713" s="86" t="s">
        <v>6742</v>
      </c>
      <c r="AB713" s="85" t="s">
        <v>2235</v>
      </c>
      <c r="AC713" s="85" t="str">
        <f t="shared" si="66"/>
        <v>AT08</v>
      </c>
      <c r="AD713" s="85" t="str">
        <f t="shared" si="67"/>
        <v xml:space="preserve"> 362</v>
      </c>
      <c r="AE713" s="85" t="str">
        <f t="shared" si="68"/>
        <v>8 30</v>
      </c>
      <c r="AF713" s="85" t="str">
        <f t="shared" si="69"/>
        <v>00 0</v>
      </c>
      <c r="AG713" s="85" t="str">
        <f t="shared" si="70"/>
        <v xml:space="preserve">002 </v>
      </c>
      <c r="AH713" s="85" t="str">
        <f t="shared" si="71"/>
        <v xml:space="preserve">AT08  362 8 30 00 0 002 </v>
      </c>
    </row>
    <row r="714" spans="1:34" ht="15" customHeight="1" x14ac:dyDescent="0.25">
      <c r="A714" s="86">
        <v>706076</v>
      </c>
      <c r="B714" s="86" t="s">
        <v>475</v>
      </c>
      <c r="C714" s="86" t="s">
        <v>1920</v>
      </c>
      <c r="D714" s="86" t="s">
        <v>1920</v>
      </c>
      <c r="E714" s="86">
        <v>70619</v>
      </c>
      <c r="F714" s="86">
        <v>6522</v>
      </c>
      <c r="G714" s="86" t="s">
        <v>1112</v>
      </c>
      <c r="H714" s="86" t="s">
        <v>2955</v>
      </c>
      <c r="I714" s="86" t="s">
        <v>2428</v>
      </c>
      <c r="J714" s="86" t="s">
        <v>6977</v>
      </c>
      <c r="K714" s="86" t="s">
        <v>4183</v>
      </c>
      <c r="L714" s="86" t="s">
        <v>3</v>
      </c>
      <c r="M714" s="86" t="s">
        <v>4400</v>
      </c>
      <c r="N714" s="86" t="s">
        <v>4401</v>
      </c>
      <c r="O714" s="86" t="s">
        <v>6052</v>
      </c>
      <c r="P714" s="87">
        <v>36770</v>
      </c>
      <c r="Q714" s="87">
        <v>401768</v>
      </c>
      <c r="R714" s="86" t="s">
        <v>2416</v>
      </c>
      <c r="S714" s="86" t="s">
        <v>476</v>
      </c>
      <c r="T714" s="86">
        <v>970619</v>
      </c>
      <c r="U714" s="86">
        <v>6522</v>
      </c>
      <c r="V714" s="86" t="s">
        <v>1112</v>
      </c>
      <c r="W714" s="86" t="s">
        <v>4403</v>
      </c>
      <c r="X714" s="86" t="s">
        <v>2480</v>
      </c>
      <c r="Y714" s="86" t="s">
        <v>477</v>
      </c>
      <c r="Z714" s="86" t="s">
        <v>6978</v>
      </c>
      <c r="AB714" s="85" t="s">
        <v>6052</v>
      </c>
      <c r="AC714" s="85" t="str">
        <f t="shared" si="66"/>
        <v>AT20</v>
      </c>
      <c r="AD714" s="85" t="str">
        <f t="shared" si="67"/>
        <v xml:space="preserve"> 369</v>
      </c>
      <c r="AE714" s="85" t="str">
        <f t="shared" si="68"/>
        <v>9 00</v>
      </c>
      <c r="AF714" s="85" t="str">
        <f t="shared" si="69"/>
        <v>00 0</v>
      </c>
      <c r="AG714" s="85" t="str">
        <f t="shared" si="70"/>
        <v xml:space="preserve">672 </v>
      </c>
      <c r="AH714" s="85" t="str">
        <f t="shared" si="71"/>
        <v xml:space="preserve">AT20  369 9 00 00 0 672 </v>
      </c>
    </row>
    <row r="715" spans="1:34" ht="15" customHeight="1" x14ac:dyDescent="0.25">
      <c r="A715" s="86">
        <v>706086</v>
      </c>
      <c r="B715" s="86" t="s">
        <v>501</v>
      </c>
      <c r="C715" s="86" t="s">
        <v>1920</v>
      </c>
      <c r="D715" s="86" t="s">
        <v>1920</v>
      </c>
      <c r="E715" s="86">
        <v>70620</v>
      </c>
      <c r="F715" s="86">
        <v>6531</v>
      </c>
      <c r="G715" s="86" t="s">
        <v>4364</v>
      </c>
      <c r="H715" s="86" t="s">
        <v>1223</v>
      </c>
      <c r="I715" s="86" t="s">
        <v>4365</v>
      </c>
      <c r="J715" s="86" t="s">
        <v>6979</v>
      </c>
      <c r="K715" s="86" t="s">
        <v>4183</v>
      </c>
      <c r="L715" s="86" t="s">
        <v>3</v>
      </c>
      <c r="M715" s="86" t="s">
        <v>4366</v>
      </c>
      <c r="N715" s="86" t="s">
        <v>4367</v>
      </c>
      <c r="O715" s="86" t="s">
        <v>5754</v>
      </c>
      <c r="P715" s="87">
        <v>36770</v>
      </c>
      <c r="Q715" s="87">
        <v>401768</v>
      </c>
      <c r="R715" s="86" t="s">
        <v>2416</v>
      </c>
      <c r="S715" s="86" t="s">
        <v>502</v>
      </c>
      <c r="T715" s="86">
        <v>970620</v>
      </c>
      <c r="U715" s="86">
        <v>6531</v>
      </c>
      <c r="V715" s="86" t="s">
        <v>1223</v>
      </c>
      <c r="W715" s="86" t="s">
        <v>4369</v>
      </c>
      <c r="X715" s="86" t="s">
        <v>3043</v>
      </c>
      <c r="Y715" s="86" t="s">
        <v>503</v>
      </c>
      <c r="Z715" s="86" t="s">
        <v>6980</v>
      </c>
      <c r="AB715" s="85" t="s">
        <v>5754</v>
      </c>
      <c r="AC715" s="85" t="str">
        <f t="shared" si="66"/>
        <v>AT72</v>
      </c>
      <c r="AD715" s="85" t="str">
        <f t="shared" si="67"/>
        <v xml:space="preserve"> 363</v>
      </c>
      <c r="AE715" s="85" t="str">
        <f t="shared" si="68"/>
        <v>1 50</v>
      </c>
      <c r="AF715" s="85" t="str">
        <f t="shared" si="69"/>
        <v>00 0</v>
      </c>
      <c r="AG715" s="85" t="str">
        <f t="shared" si="70"/>
        <v xml:space="preserve">032 </v>
      </c>
      <c r="AH715" s="85" t="str">
        <f t="shared" si="71"/>
        <v xml:space="preserve">AT72  363 1 50 00 0 032 </v>
      </c>
    </row>
    <row r="716" spans="1:34" ht="15" customHeight="1" x14ac:dyDescent="0.25">
      <c r="A716" s="86">
        <v>706096</v>
      </c>
      <c r="B716" s="86" t="s">
        <v>478</v>
      </c>
      <c r="C716" s="86" t="s">
        <v>1920</v>
      </c>
      <c r="D716" s="86" t="s">
        <v>1920</v>
      </c>
      <c r="E716" s="86">
        <v>70621</v>
      </c>
      <c r="F716" s="86">
        <v>6580</v>
      </c>
      <c r="G716" s="86" t="s">
        <v>4408</v>
      </c>
      <c r="H716" s="86" t="s">
        <v>4409</v>
      </c>
      <c r="I716" s="86" t="s">
        <v>2617</v>
      </c>
      <c r="J716" s="86" t="s">
        <v>6457</v>
      </c>
      <c r="K716" s="86" t="s">
        <v>4183</v>
      </c>
      <c r="L716" s="86" t="s">
        <v>3</v>
      </c>
      <c r="M716" s="86" t="s">
        <v>4410</v>
      </c>
      <c r="N716" s="86" t="s">
        <v>4411</v>
      </c>
      <c r="O716" s="86" t="s">
        <v>6053</v>
      </c>
      <c r="P716" s="87">
        <v>36770</v>
      </c>
      <c r="Q716" s="87">
        <v>401768</v>
      </c>
      <c r="R716" s="86" t="s">
        <v>2416</v>
      </c>
      <c r="S716" s="86" t="s">
        <v>479</v>
      </c>
      <c r="T716" s="86">
        <v>970621</v>
      </c>
      <c r="U716" s="86">
        <v>6580</v>
      </c>
      <c r="V716" s="86" t="s">
        <v>4408</v>
      </c>
      <c r="W716" s="86" t="s">
        <v>2849</v>
      </c>
      <c r="X716" s="86" t="s">
        <v>3084</v>
      </c>
      <c r="Y716" s="86" t="s">
        <v>1464</v>
      </c>
      <c r="Z716" s="86" t="s">
        <v>6981</v>
      </c>
      <c r="AB716" s="85" t="s">
        <v>6053</v>
      </c>
      <c r="AC716" s="85" t="str">
        <f t="shared" si="66"/>
        <v>AT83</v>
      </c>
      <c r="AD716" s="85" t="str">
        <f t="shared" si="67"/>
        <v xml:space="preserve"> 362</v>
      </c>
      <c r="AE716" s="85" t="str">
        <f t="shared" si="68"/>
        <v>4 80</v>
      </c>
      <c r="AF716" s="85" t="str">
        <f t="shared" si="69"/>
        <v>00 0</v>
      </c>
      <c r="AG716" s="85" t="str">
        <f t="shared" si="70"/>
        <v xml:space="preserve">086 </v>
      </c>
      <c r="AH716" s="85" t="str">
        <f t="shared" si="71"/>
        <v xml:space="preserve">AT83  362 4 80 00 0 086 </v>
      </c>
    </row>
    <row r="717" spans="1:34" ht="15" customHeight="1" x14ac:dyDescent="0.25">
      <c r="A717" s="86">
        <v>706106</v>
      </c>
      <c r="B717" s="86" t="s">
        <v>5839</v>
      </c>
      <c r="C717" s="86" t="s">
        <v>1920</v>
      </c>
      <c r="D717" s="86" t="s">
        <v>1920</v>
      </c>
      <c r="E717" s="86">
        <v>70624</v>
      </c>
      <c r="F717" s="86">
        <v>6534</v>
      </c>
      <c r="G717" s="86" t="s">
        <v>1114</v>
      </c>
      <c r="H717" s="86" t="s">
        <v>4432</v>
      </c>
      <c r="I717" s="86" t="s">
        <v>2560</v>
      </c>
      <c r="J717" s="86" t="s">
        <v>6625</v>
      </c>
      <c r="K717" s="86" t="s">
        <v>4183</v>
      </c>
      <c r="L717" s="86" t="s">
        <v>1</v>
      </c>
      <c r="M717" s="86" t="s">
        <v>4433</v>
      </c>
      <c r="N717" s="86" t="s">
        <v>6054</v>
      </c>
      <c r="O717" s="86" t="s">
        <v>2035</v>
      </c>
      <c r="P717" s="87">
        <v>44440</v>
      </c>
      <c r="Q717" s="87">
        <v>401768</v>
      </c>
      <c r="R717" s="86" t="s">
        <v>2416</v>
      </c>
      <c r="S717" s="86" t="s">
        <v>1791</v>
      </c>
      <c r="T717" s="86">
        <v>406178</v>
      </c>
      <c r="U717" s="86">
        <v>6020</v>
      </c>
      <c r="V717" s="86" t="s">
        <v>1009</v>
      </c>
      <c r="W717" s="86" t="s">
        <v>3106</v>
      </c>
      <c r="X717" s="86" t="s">
        <v>3107</v>
      </c>
      <c r="Y717" s="86" t="s">
        <v>226</v>
      </c>
      <c r="Z717" s="86" t="s">
        <v>6320</v>
      </c>
      <c r="AB717" s="85" t="s">
        <v>2035</v>
      </c>
      <c r="AC717" s="85" t="str">
        <f t="shared" si="66"/>
        <v>AT63</v>
      </c>
      <c r="AD717" s="85" t="str">
        <f t="shared" si="67"/>
        <v xml:space="preserve"> 140</v>
      </c>
      <c r="AE717" s="85" t="str">
        <f t="shared" si="68"/>
        <v>0 06</v>
      </c>
      <c r="AF717" s="85" t="str">
        <f t="shared" si="69"/>
        <v>68 1</v>
      </c>
      <c r="AG717" s="85" t="str">
        <f t="shared" si="70"/>
        <v xml:space="preserve">002 </v>
      </c>
      <c r="AH717" s="85" t="str">
        <f t="shared" si="71"/>
        <v xml:space="preserve">AT63  140 0 06 68 1 002 </v>
      </c>
    </row>
    <row r="718" spans="1:34" ht="15" customHeight="1" x14ac:dyDescent="0.25">
      <c r="A718" s="86">
        <v>706136</v>
      </c>
      <c r="B718" s="86" t="s">
        <v>504</v>
      </c>
      <c r="C718" s="86" t="s">
        <v>1920</v>
      </c>
      <c r="D718" s="86" t="s">
        <v>1920</v>
      </c>
      <c r="E718" s="86">
        <v>70616</v>
      </c>
      <c r="F718" s="86">
        <v>6574</v>
      </c>
      <c r="G718" s="86" t="s">
        <v>4382</v>
      </c>
      <c r="H718" s="86" t="s">
        <v>4383</v>
      </c>
      <c r="I718" s="86" t="s">
        <v>3011</v>
      </c>
      <c r="J718" s="86" t="s">
        <v>6982</v>
      </c>
      <c r="K718" s="86" t="s">
        <v>4183</v>
      </c>
      <c r="L718" s="86" t="s">
        <v>3</v>
      </c>
      <c r="M718" s="86" t="s">
        <v>4384</v>
      </c>
      <c r="N718" s="86" t="s">
        <v>4385</v>
      </c>
      <c r="O718" s="86" t="s">
        <v>6055</v>
      </c>
      <c r="P718" s="87">
        <v>36770</v>
      </c>
      <c r="Q718" s="87">
        <v>401768</v>
      </c>
      <c r="R718" s="86" t="s">
        <v>2416</v>
      </c>
      <c r="S718" s="86" t="s">
        <v>505</v>
      </c>
      <c r="T718" s="86">
        <v>970616</v>
      </c>
      <c r="U718" s="86">
        <v>6574</v>
      </c>
      <c r="V718" s="86" t="s">
        <v>4382</v>
      </c>
      <c r="W718" s="86" t="s">
        <v>4383</v>
      </c>
      <c r="X718" s="86" t="s">
        <v>4387</v>
      </c>
      <c r="Y718" s="86" t="s">
        <v>506</v>
      </c>
      <c r="Z718" s="86" t="s">
        <v>6983</v>
      </c>
      <c r="AB718" s="85" t="s">
        <v>6055</v>
      </c>
      <c r="AC718" s="85" t="str">
        <f t="shared" si="66"/>
        <v>AT55</v>
      </c>
      <c r="AD718" s="85" t="str">
        <f t="shared" si="67"/>
        <v xml:space="preserve"> 369</v>
      </c>
      <c r="AE718" s="85" t="str">
        <f t="shared" si="68"/>
        <v>9 00</v>
      </c>
      <c r="AF718" s="85" t="str">
        <f t="shared" si="69"/>
        <v>00 0</v>
      </c>
      <c r="AG718" s="85" t="str">
        <f t="shared" si="70"/>
        <v xml:space="preserve">531 </v>
      </c>
      <c r="AH718" s="85" t="str">
        <f t="shared" si="71"/>
        <v xml:space="preserve">AT55  369 9 00 00 0 531 </v>
      </c>
    </row>
    <row r="719" spans="1:34" ht="15" customHeight="1" x14ac:dyDescent="0.25">
      <c r="A719" s="86">
        <v>706146</v>
      </c>
      <c r="B719" s="86" t="s">
        <v>988</v>
      </c>
      <c r="C719" s="86" t="s">
        <v>1920</v>
      </c>
      <c r="D719" s="86" t="s">
        <v>1920</v>
      </c>
      <c r="E719" s="86">
        <v>70608</v>
      </c>
      <c r="F719" s="86">
        <v>6561</v>
      </c>
      <c r="G719" s="86" t="s">
        <v>1115</v>
      </c>
      <c r="H719" s="86" t="s">
        <v>6006</v>
      </c>
      <c r="I719" s="86" t="s">
        <v>2576</v>
      </c>
      <c r="J719" s="86" t="s">
        <v>6784</v>
      </c>
      <c r="K719" s="86" t="s">
        <v>4183</v>
      </c>
      <c r="L719" s="86" t="s">
        <v>3</v>
      </c>
      <c r="M719" s="86" t="s">
        <v>4326</v>
      </c>
      <c r="N719" s="86" t="s">
        <v>4327</v>
      </c>
      <c r="O719" s="86" t="s">
        <v>2242</v>
      </c>
      <c r="P719" s="87">
        <v>36770</v>
      </c>
      <c r="Q719" s="87">
        <v>401768</v>
      </c>
      <c r="R719" s="86" t="s">
        <v>2416</v>
      </c>
      <c r="S719" s="86" t="s">
        <v>451</v>
      </c>
      <c r="T719" s="86">
        <v>970608</v>
      </c>
      <c r="U719" s="86">
        <v>6561</v>
      </c>
      <c r="V719" s="86" t="s">
        <v>1115</v>
      </c>
      <c r="W719" s="86" t="s">
        <v>2849</v>
      </c>
      <c r="X719" s="86" t="s">
        <v>2425</v>
      </c>
      <c r="Y719" s="86" t="s">
        <v>452</v>
      </c>
      <c r="Z719" s="86" t="s">
        <v>6785</v>
      </c>
      <c r="AB719" s="85" t="s">
        <v>2242</v>
      </c>
      <c r="AC719" s="85" t="str">
        <f t="shared" si="66"/>
        <v>AT15</v>
      </c>
      <c r="AD719" s="85" t="str">
        <f t="shared" si="67"/>
        <v xml:space="preserve"> 423</v>
      </c>
      <c r="AE719" s="85" t="str">
        <f t="shared" si="68"/>
        <v>9 00</v>
      </c>
      <c r="AF719" s="85" t="str">
        <f t="shared" si="69"/>
        <v>05 2</v>
      </c>
      <c r="AG719" s="85" t="str">
        <f t="shared" si="70"/>
        <v xml:space="preserve">028 </v>
      </c>
      <c r="AH719" s="85" t="str">
        <f t="shared" si="71"/>
        <v xml:space="preserve">AT15  423 9 00 05 2 028 </v>
      </c>
    </row>
    <row r="720" spans="1:34" ht="15" customHeight="1" x14ac:dyDescent="0.25">
      <c r="A720" s="86">
        <v>706156</v>
      </c>
      <c r="B720" s="86" t="s">
        <v>1654</v>
      </c>
      <c r="C720" s="86" t="s">
        <v>1920</v>
      </c>
      <c r="D720" s="86" t="s">
        <v>1920</v>
      </c>
      <c r="E720" s="86">
        <v>70621</v>
      </c>
      <c r="F720" s="86">
        <v>6580</v>
      </c>
      <c r="G720" s="86" t="s">
        <v>4358</v>
      </c>
      <c r="H720" s="86" t="s">
        <v>4359</v>
      </c>
      <c r="I720" s="86" t="s">
        <v>2693</v>
      </c>
      <c r="J720" s="86" t="s">
        <v>6984</v>
      </c>
      <c r="K720" s="86" t="s">
        <v>4183</v>
      </c>
      <c r="L720" s="86" t="s">
        <v>3</v>
      </c>
      <c r="M720" s="86" t="s">
        <v>4360</v>
      </c>
      <c r="N720" s="86" t="s">
        <v>4361</v>
      </c>
      <c r="O720" s="86" t="s">
        <v>6053</v>
      </c>
      <c r="P720" s="87">
        <v>36770</v>
      </c>
      <c r="Q720" s="87">
        <v>401768</v>
      </c>
      <c r="R720" s="86" t="s">
        <v>2416</v>
      </c>
      <c r="S720" s="86" t="s">
        <v>479</v>
      </c>
      <c r="T720" s="86">
        <v>970621</v>
      </c>
      <c r="U720" s="86">
        <v>6580</v>
      </c>
      <c r="V720" s="86" t="s">
        <v>4408</v>
      </c>
      <c r="W720" s="86" t="s">
        <v>2849</v>
      </c>
      <c r="X720" s="86" t="s">
        <v>3084</v>
      </c>
      <c r="Y720" s="86" t="s">
        <v>1464</v>
      </c>
      <c r="Z720" s="86" t="s">
        <v>6981</v>
      </c>
      <c r="AB720" s="85" t="s">
        <v>6053</v>
      </c>
      <c r="AC720" s="85" t="str">
        <f t="shared" si="66"/>
        <v>AT83</v>
      </c>
      <c r="AD720" s="85" t="str">
        <f t="shared" si="67"/>
        <v xml:space="preserve"> 362</v>
      </c>
      <c r="AE720" s="85" t="str">
        <f t="shared" si="68"/>
        <v>4 80</v>
      </c>
      <c r="AF720" s="85" t="str">
        <f t="shared" si="69"/>
        <v>00 0</v>
      </c>
      <c r="AG720" s="85" t="str">
        <f t="shared" si="70"/>
        <v xml:space="preserve">086 </v>
      </c>
      <c r="AH720" s="85" t="str">
        <f t="shared" si="71"/>
        <v xml:space="preserve">AT83  362 4 80 00 0 086 </v>
      </c>
    </row>
    <row r="721" spans="1:34" ht="15" customHeight="1" x14ac:dyDescent="0.25">
      <c r="A721" s="86">
        <v>706166</v>
      </c>
      <c r="B721" s="86" t="s">
        <v>994</v>
      </c>
      <c r="C721" s="86" t="s">
        <v>1920</v>
      </c>
      <c r="D721" s="86" t="s">
        <v>1920</v>
      </c>
      <c r="E721" s="86">
        <v>70612</v>
      </c>
      <c r="F721" s="86">
        <v>6526</v>
      </c>
      <c r="G721" s="86" t="s">
        <v>1116</v>
      </c>
      <c r="H721" s="86" t="s">
        <v>2849</v>
      </c>
      <c r="I721" s="86" t="s">
        <v>2474</v>
      </c>
      <c r="J721" s="86" t="s">
        <v>6985</v>
      </c>
      <c r="K721" s="86" t="s">
        <v>4183</v>
      </c>
      <c r="L721" s="86" t="s">
        <v>3</v>
      </c>
      <c r="M721" s="86" t="s">
        <v>4276</v>
      </c>
      <c r="N721" s="86" t="s">
        <v>4277</v>
      </c>
      <c r="O721" s="86" t="s">
        <v>6056</v>
      </c>
      <c r="P721" s="87">
        <v>36770</v>
      </c>
      <c r="Q721" s="87">
        <v>401768</v>
      </c>
      <c r="R721" s="86" t="s">
        <v>2416</v>
      </c>
      <c r="S721" s="86" t="s">
        <v>995</v>
      </c>
      <c r="T721" s="86">
        <v>970612</v>
      </c>
      <c r="U721" s="86">
        <v>6526</v>
      </c>
      <c r="V721" s="86" t="s">
        <v>1116</v>
      </c>
      <c r="W721" s="86" t="s">
        <v>2849</v>
      </c>
      <c r="X721" s="86" t="s">
        <v>2665</v>
      </c>
      <c r="Y721" s="86" t="s">
        <v>996</v>
      </c>
      <c r="Z721" s="86" t="s">
        <v>6986</v>
      </c>
      <c r="AB721" s="85" t="s">
        <v>6056</v>
      </c>
      <c r="AC721" s="85" t="str">
        <f t="shared" si="66"/>
        <v>AT07</v>
      </c>
      <c r="AD721" s="85" t="str">
        <f t="shared" si="67"/>
        <v xml:space="preserve"> 369</v>
      </c>
      <c r="AE721" s="85" t="str">
        <f t="shared" si="68"/>
        <v>9 00</v>
      </c>
      <c r="AF721" s="85" t="str">
        <f t="shared" si="69"/>
        <v>00 0</v>
      </c>
      <c r="AG721" s="85" t="str">
        <f t="shared" si="70"/>
        <v xml:space="preserve">650 </v>
      </c>
      <c r="AH721" s="85" t="str">
        <f t="shared" si="71"/>
        <v xml:space="preserve">AT07  369 9 00 00 0 650 </v>
      </c>
    </row>
    <row r="722" spans="1:34" ht="15" customHeight="1" x14ac:dyDescent="0.25">
      <c r="A722" s="86">
        <v>706176</v>
      </c>
      <c r="B722" s="86" t="s">
        <v>520</v>
      </c>
      <c r="C722" s="86" t="s">
        <v>1920</v>
      </c>
      <c r="D722" s="86" t="s">
        <v>1920</v>
      </c>
      <c r="E722" s="86">
        <v>70629</v>
      </c>
      <c r="F722" s="86">
        <v>6541</v>
      </c>
      <c r="G722" s="86" t="s">
        <v>1117</v>
      </c>
      <c r="H722" s="86" t="s">
        <v>4444</v>
      </c>
      <c r="I722" s="86" t="s">
        <v>3483</v>
      </c>
      <c r="J722" s="86" t="s">
        <v>6760</v>
      </c>
      <c r="K722" s="86" t="s">
        <v>4183</v>
      </c>
      <c r="L722" s="86" t="s">
        <v>3</v>
      </c>
      <c r="M722" s="86" t="s">
        <v>4445</v>
      </c>
      <c r="N722" s="86" t="s">
        <v>6057</v>
      </c>
      <c r="O722" s="86" t="s">
        <v>5757</v>
      </c>
      <c r="P722" s="87">
        <v>36770</v>
      </c>
      <c r="Q722" s="87">
        <v>401768</v>
      </c>
      <c r="R722" s="86" t="s">
        <v>2416</v>
      </c>
      <c r="S722" s="86" t="s">
        <v>521</v>
      </c>
      <c r="T722" s="86">
        <v>970629</v>
      </c>
      <c r="U722" s="86">
        <v>6541</v>
      </c>
      <c r="V722" s="86" t="s">
        <v>1117</v>
      </c>
      <c r="W722" s="86" t="s">
        <v>4444</v>
      </c>
      <c r="X722" s="86" t="s">
        <v>4131</v>
      </c>
      <c r="Y722" s="86" t="s">
        <v>522</v>
      </c>
      <c r="Z722" s="86" t="s">
        <v>6761</v>
      </c>
      <c r="AB722" s="85" t="s">
        <v>5757</v>
      </c>
      <c r="AC722" s="85" t="str">
        <f t="shared" si="66"/>
        <v>AT68</v>
      </c>
      <c r="AD722" s="85" t="str">
        <f t="shared" si="67"/>
        <v xml:space="preserve"> 363</v>
      </c>
      <c r="AE722" s="85" t="str">
        <f t="shared" si="68"/>
        <v>1 50</v>
      </c>
      <c r="AF722" s="85" t="str">
        <f t="shared" si="69"/>
        <v>00 0</v>
      </c>
      <c r="AG722" s="85" t="str">
        <f t="shared" si="70"/>
        <v xml:space="preserve">042 </v>
      </c>
      <c r="AH722" s="85" t="str">
        <f t="shared" si="71"/>
        <v xml:space="preserve">AT68  363 1 50 00 0 042 </v>
      </c>
    </row>
    <row r="723" spans="1:34" ht="15" customHeight="1" x14ac:dyDescent="0.25">
      <c r="A723" s="86">
        <v>706186</v>
      </c>
      <c r="B723" s="86" t="s">
        <v>870</v>
      </c>
      <c r="C723" s="86" t="s">
        <v>1920</v>
      </c>
      <c r="D723" s="86" t="s">
        <v>1920</v>
      </c>
      <c r="E723" s="86">
        <v>70601</v>
      </c>
      <c r="F723" s="86">
        <v>6525</v>
      </c>
      <c r="G723" s="86" t="s">
        <v>1118</v>
      </c>
      <c r="H723" s="86" t="s">
        <v>1118</v>
      </c>
      <c r="I723" s="86" t="s">
        <v>3209</v>
      </c>
      <c r="J723" s="86" t="s">
        <v>6987</v>
      </c>
      <c r="K723" s="86" t="s">
        <v>4183</v>
      </c>
      <c r="L723" s="86" t="s">
        <v>3</v>
      </c>
      <c r="M723" s="86" t="s">
        <v>4237</v>
      </c>
      <c r="N723" s="86" t="s">
        <v>4238</v>
      </c>
      <c r="O723" s="86" t="s">
        <v>6058</v>
      </c>
      <c r="P723" s="87">
        <v>36770</v>
      </c>
      <c r="Q723" s="87">
        <v>401768</v>
      </c>
      <c r="R723" s="86" t="s">
        <v>2416</v>
      </c>
      <c r="S723" s="86" t="s">
        <v>871</v>
      </c>
      <c r="T723" s="86">
        <v>970601</v>
      </c>
      <c r="U723" s="86">
        <v>6525</v>
      </c>
      <c r="V723" s="86" t="s">
        <v>1118</v>
      </c>
      <c r="W723" s="86" t="s">
        <v>1118</v>
      </c>
      <c r="X723" s="86" t="s">
        <v>3209</v>
      </c>
      <c r="Y723" s="86" t="s">
        <v>872</v>
      </c>
      <c r="Z723" s="86" t="s">
        <v>6987</v>
      </c>
      <c r="AB723" s="85" t="s">
        <v>6058</v>
      </c>
      <c r="AC723" s="85" t="str">
        <f t="shared" si="66"/>
        <v>AT50</v>
      </c>
      <c r="AD723" s="85" t="str">
        <f t="shared" si="67"/>
        <v xml:space="preserve"> 369</v>
      </c>
      <c r="AE723" s="85" t="str">
        <f t="shared" si="68"/>
        <v>9 00</v>
      </c>
      <c r="AF723" s="85" t="str">
        <f t="shared" si="69"/>
        <v>00 0</v>
      </c>
      <c r="AG723" s="85" t="str">
        <f t="shared" si="70"/>
        <v xml:space="preserve">672 </v>
      </c>
      <c r="AH723" s="85" t="str">
        <f t="shared" si="71"/>
        <v xml:space="preserve">AT50  369 9 00 00 0 672 </v>
      </c>
    </row>
    <row r="724" spans="1:34" ht="15" customHeight="1" x14ac:dyDescent="0.25">
      <c r="A724" s="86">
        <v>706216</v>
      </c>
      <c r="B724" s="86" t="s">
        <v>488</v>
      </c>
      <c r="C724" s="86" t="s">
        <v>1920</v>
      </c>
      <c r="D724" s="86" t="s">
        <v>1920</v>
      </c>
      <c r="E724" s="86">
        <v>70622</v>
      </c>
      <c r="F724" s="86">
        <v>6491</v>
      </c>
      <c r="G724" s="86" t="s">
        <v>1108</v>
      </c>
      <c r="H724" s="86" t="s">
        <v>3140</v>
      </c>
      <c r="I724" s="86" t="s">
        <v>3899</v>
      </c>
      <c r="J724" s="86" t="s">
        <v>6455</v>
      </c>
      <c r="K724" s="86" t="s">
        <v>4183</v>
      </c>
      <c r="L724" s="86" t="s">
        <v>3</v>
      </c>
      <c r="M724" s="86" t="s">
        <v>4450</v>
      </c>
      <c r="N724" s="86" t="s">
        <v>6059</v>
      </c>
      <c r="O724" s="86" t="s">
        <v>5935</v>
      </c>
      <c r="P724" s="87">
        <v>36770</v>
      </c>
      <c r="Q724" s="87">
        <v>401768</v>
      </c>
      <c r="R724" s="86" t="s">
        <v>2416</v>
      </c>
      <c r="S724" s="86" t="s">
        <v>489</v>
      </c>
      <c r="T724" s="86">
        <v>970622</v>
      </c>
      <c r="U724" s="86">
        <v>6491</v>
      </c>
      <c r="V724" s="86" t="s">
        <v>1108</v>
      </c>
      <c r="W724" s="86" t="s">
        <v>3140</v>
      </c>
      <c r="X724" s="86" t="s">
        <v>2435</v>
      </c>
      <c r="Y724" s="86" t="s">
        <v>490</v>
      </c>
      <c r="Z724" s="86" t="s">
        <v>6456</v>
      </c>
      <c r="AB724" s="85" t="s">
        <v>5935</v>
      </c>
      <c r="AC724" s="85" t="str">
        <f t="shared" si="66"/>
        <v>AT34</v>
      </c>
      <c r="AD724" s="85" t="str">
        <f t="shared" si="67"/>
        <v xml:space="preserve"> 369</v>
      </c>
      <c r="AE724" s="85" t="str">
        <f t="shared" si="68"/>
        <v>9 00</v>
      </c>
      <c r="AF724" s="85" t="str">
        <f t="shared" si="69"/>
        <v>00 0</v>
      </c>
      <c r="AG724" s="85" t="str">
        <f t="shared" si="70"/>
        <v xml:space="preserve">682 </v>
      </c>
      <c r="AH724" s="85" t="str">
        <f t="shared" si="71"/>
        <v xml:space="preserve">AT34  369 9 00 00 0 682 </v>
      </c>
    </row>
    <row r="725" spans="1:34" ht="15" customHeight="1" x14ac:dyDescent="0.25">
      <c r="A725" s="86">
        <v>706226</v>
      </c>
      <c r="B725" s="86" t="s">
        <v>483</v>
      </c>
      <c r="C725" s="86" t="s">
        <v>1920</v>
      </c>
      <c r="D725" s="86" t="s">
        <v>1920</v>
      </c>
      <c r="E725" s="86">
        <v>70618</v>
      </c>
      <c r="F725" s="86">
        <v>6551</v>
      </c>
      <c r="G725" s="86" t="s">
        <v>1120</v>
      </c>
      <c r="H725" s="86" t="s">
        <v>1120</v>
      </c>
      <c r="I725" s="86" t="s">
        <v>2603</v>
      </c>
      <c r="J725" s="86" t="s">
        <v>6673</v>
      </c>
      <c r="K725" s="86" t="s">
        <v>4183</v>
      </c>
      <c r="L725" s="86" t="s">
        <v>3</v>
      </c>
      <c r="M725" s="86" t="s">
        <v>4392</v>
      </c>
      <c r="N725" s="86" t="s">
        <v>4393</v>
      </c>
      <c r="O725" s="86" t="s">
        <v>6060</v>
      </c>
      <c r="P725" s="87">
        <v>36770</v>
      </c>
      <c r="Q725" s="87">
        <v>401768</v>
      </c>
      <c r="R725" s="86" t="s">
        <v>2416</v>
      </c>
      <c r="S725" s="86" t="s">
        <v>484</v>
      </c>
      <c r="T725" s="86">
        <v>970618</v>
      </c>
      <c r="U725" s="86">
        <v>6551</v>
      </c>
      <c r="V725" s="86" t="s">
        <v>1120</v>
      </c>
      <c r="W725" s="86" t="s">
        <v>1120</v>
      </c>
      <c r="X725" s="86" t="s">
        <v>2603</v>
      </c>
      <c r="Y725" s="86" t="s">
        <v>485</v>
      </c>
      <c r="Z725" s="86" t="s">
        <v>6673</v>
      </c>
      <c r="AB725" s="85" t="s">
        <v>6060</v>
      </c>
      <c r="AC725" s="85" t="str">
        <f t="shared" si="66"/>
        <v>AT40</v>
      </c>
      <c r="AD725" s="85" t="str">
        <f t="shared" si="67"/>
        <v xml:space="preserve"> 369</v>
      </c>
      <c r="AE725" s="85" t="str">
        <f t="shared" si="68"/>
        <v>9 00</v>
      </c>
      <c r="AF725" s="85" t="str">
        <f t="shared" si="69"/>
        <v>00 0</v>
      </c>
      <c r="AG725" s="85" t="str">
        <f t="shared" si="70"/>
        <v xml:space="preserve">282 </v>
      </c>
      <c r="AH725" s="85" t="str">
        <f t="shared" si="71"/>
        <v xml:space="preserve">AT40  369 9 00 00 0 282 </v>
      </c>
    </row>
    <row r="726" spans="1:34" ht="15" customHeight="1" x14ac:dyDescent="0.25">
      <c r="A726" s="86">
        <v>706236</v>
      </c>
      <c r="B726" s="86" t="s">
        <v>465</v>
      </c>
      <c r="C726" s="86" t="s">
        <v>1920</v>
      </c>
      <c r="D726" s="86" t="s">
        <v>1920</v>
      </c>
      <c r="E726" s="86">
        <v>70605</v>
      </c>
      <c r="F726" s="86">
        <v>6572</v>
      </c>
      <c r="G726" s="86" t="s">
        <v>1121</v>
      </c>
      <c r="H726" s="86" t="s">
        <v>1121</v>
      </c>
      <c r="I726" s="86" t="s">
        <v>4335</v>
      </c>
      <c r="J726" s="86" t="s">
        <v>6988</v>
      </c>
      <c r="K726" s="86" t="s">
        <v>4183</v>
      </c>
      <c r="L726" s="86" t="s">
        <v>3</v>
      </c>
      <c r="M726" s="86" t="s">
        <v>4336</v>
      </c>
      <c r="N726" s="86" t="s">
        <v>4337</v>
      </c>
      <c r="O726" s="86" t="s">
        <v>6061</v>
      </c>
      <c r="P726" s="87">
        <v>36770</v>
      </c>
      <c r="Q726" s="87">
        <v>401768</v>
      </c>
      <c r="R726" s="86" t="s">
        <v>2416</v>
      </c>
      <c r="S726" s="86" t="s">
        <v>466</v>
      </c>
      <c r="T726" s="86">
        <v>970605</v>
      </c>
      <c r="U726" s="86">
        <v>6572</v>
      </c>
      <c r="V726" s="86" t="s">
        <v>1121</v>
      </c>
      <c r="W726" s="86" t="s">
        <v>1121</v>
      </c>
      <c r="X726" s="86" t="s">
        <v>4339</v>
      </c>
      <c r="Y726" s="86" t="s">
        <v>467</v>
      </c>
      <c r="Z726" s="86" t="s">
        <v>6989</v>
      </c>
      <c r="AB726" s="85" t="s">
        <v>6061</v>
      </c>
      <c r="AC726" s="85" t="str">
        <f t="shared" si="66"/>
        <v>AT76</v>
      </c>
      <c r="AD726" s="85" t="str">
        <f t="shared" si="67"/>
        <v xml:space="preserve"> 369</v>
      </c>
      <c r="AE726" s="85" t="str">
        <f t="shared" si="68"/>
        <v>9 00</v>
      </c>
      <c r="AF726" s="85" t="str">
        <f t="shared" si="69"/>
        <v>00 0</v>
      </c>
      <c r="AG726" s="85" t="str">
        <f t="shared" si="70"/>
        <v xml:space="preserve">512 </v>
      </c>
      <c r="AH726" s="85" t="str">
        <f t="shared" si="71"/>
        <v xml:space="preserve">AT76  369 9 00 00 0 512 </v>
      </c>
    </row>
    <row r="727" spans="1:34" ht="15" customHeight="1" x14ac:dyDescent="0.25">
      <c r="A727" s="86">
        <v>706246</v>
      </c>
      <c r="B727" s="86" t="s">
        <v>495</v>
      </c>
      <c r="C727" s="86" t="s">
        <v>1920</v>
      </c>
      <c r="D727" s="86" t="s">
        <v>1920</v>
      </c>
      <c r="E727" s="86">
        <v>70617</v>
      </c>
      <c r="F727" s="86">
        <v>6542</v>
      </c>
      <c r="G727" s="86" t="s">
        <v>1119</v>
      </c>
      <c r="H727" s="86" t="s">
        <v>4352</v>
      </c>
      <c r="I727" s="86" t="s">
        <v>3102</v>
      </c>
      <c r="J727" s="86" t="s">
        <v>6621</v>
      </c>
      <c r="K727" s="86" t="s">
        <v>4183</v>
      </c>
      <c r="L727" s="86" t="s">
        <v>3</v>
      </c>
      <c r="M727" s="86" t="s">
        <v>4353</v>
      </c>
      <c r="N727" s="86" t="s">
        <v>4354</v>
      </c>
      <c r="O727" s="86" t="s">
        <v>5974</v>
      </c>
      <c r="P727" s="87">
        <v>36770</v>
      </c>
      <c r="Q727" s="87">
        <v>401768</v>
      </c>
      <c r="R727" s="86" t="s">
        <v>2416</v>
      </c>
      <c r="S727" s="86" t="s">
        <v>493</v>
      </c>
      <c r="T727" s="86">
        <v>970617</v>
      </c>
      <c r="U727" s="86">
        <v>6542</v>
      </c>
      <c r="V727" s="86" t="s">
        <v>1119</v>
      </c>
      <c r="W727" s="86" t="s">
        <v>4352</v>
      </c>
      <c r="X727" s="86" t="s">
        <v>4110</v>
      </c>
      <c r="Y727" s="86" t="s">
        <v>494</v>
      </c>
      <c r="Z727" s="86" t="s">
        <v>6622</v>
      </c>
      <c r="AB727" s="85" t="s">
        <v>5974</v>
      </c>
      <c r="AC727" s="85" t="str">
        <f t="shared" si="66"/>
        <v>AT77</v>
      </c>
      <c r="AD727" s="85" t="str">
        <f t="shared" si="67"/>
        <v xml:space="preserve"> 369</v>
      </c>
      <c r="AE727" s="85" t="str">
        <f t="shared" si="68"/>
        <v>9 00</v>
      </c>
      <c r="AF727" s="85" t="str">
        <f t="shared" si="69"/>
        <v>00 0</v>
      </c>
      <c r="AG727" s="85" t="str">
        <f t="shared" si="70"/>
        <v xml:space="preserve">152 </v>
      </c>
      <c r="AH727" s="85" t="str">
        <f t="shared" si="71"/>
        <v xml:space="preserve">AT77  369 9 00 00 0 152 </v>
      </c>
    </row>
    <row r="728" spans="1:34" ht="15" customHeight="1" x14ac:dyDescent="0.25">
      <c r="A728" s="86">
        <v>706276</v>
      </c>
      <c r="B728" s="86" t="s">
        <v>851</v>
      </c>
      <c r="C728" s="86" t="s">
        <v>1920</v>
      </c>
      <c r="D728" s="86" t="s">
        <v>1920</v>
      </c>
      <c r="E728" s="86">
        <v>70627</v>
      </c>
      <c r="F728" s="86">
        <v>6571</v>
      </c>
      <c r="G728" s="86" t="s">
        <v>1122</v>
      </c>
      <c r="H728" s="86" t="s">
        <v>3140</v>
      </c>
      <c r="I728" s="86" t="s">
        <v>2949</v>
      </c>
      <c r="J728" s="86" t="s">
        <v>6990</v>
      </c>
      <c r="K728" s="86" t="s">
        <v>4183</v>
      </c>
      <c r="L728" s="86" t="s">
        <v>3</v>
      </c>
      <c r="M728" s="86" t="s">
        <v>4480</v>
      </c>
      <c r="N728" s="86" t="s">
        <v>4481</v>
      </c>
      <c r="O728" s="86" t="s">
        <v>6062</v>
      </c>
      <c r="P728" s="87">
        <v>36770</v>
      </c>
      <c r="Q728" s="87">
        <v>401768</v>
      </c>
      <c r="R728" s="86" t="s">
        <v>2416</v>
      </c>
      <c r="S728" s="86" t="s">
        <v>852</v>
      </c>
      <c r="T728" s="86">
        <v>970627</v>
      </c>
      <c r="U728" s="86">
        <v>6571</v>
      </c>
      <c r="V728" s="86" t="s">
        <v>1122</v>
      </c>
      <c r="W728" s="86" t="s">
        <v>3140</v>
      </c>
      <c r="X728" s="86" t="s">
        <v>4483</v>
      </c>
      <c r="Y728" s="86" t="s">
        <v>853</v>
      </c>
      <c r="Z728" s="86" t="s">
        <v>6991</v>
      </c>
      <c r="AB728" s="85" t="s">
        <v>6062</v>
      </c>
      <c r="AC728" s="85" t="str">
        <f t="shared" si="66"/>
        <v>AT06</v>
      </c>
      <c r="AD728" s="85" t="str">
        <f t="shared" si="67"/>
        <v xml:space="preserve"> 369</v>
      </c>
      <c r="AE728" s="85" t="str">
        <f t="shared" si="68"/>
        <v>9 00</v>
      </c>
      <c r="AF728" s="85" t="str">
        <f t="shared" si="69"/>
        <v>00 0</v>
      </c>
      <c r="AG728" s="85" t="str">
        <f t="shared" si="70"/>
        <v xml:space="preserve">382 </v>
      </c>
      <c r="AH728" s="85" t="str">
        <f t="shared" si="71"/>
        <v xml:space="preserve">AT06  369 9 00 00 0 382 </v>
      </c>
    </row>
    <row r="729" spans="1:34" ht="15" customHeight="1" x14ac:dyDescent="0.25">
      <c r="A729" s="86">
        <v>706286</v>
      </c>
      <c r="B729" s="86" t="s">
        <v>434</v>
      </c>
      <c r="C729" s="86" t="s">
        <v>1920</v>
      </c>
      <c r="D729" s="86" t="s">
        <v>1920</v>
      </c>
      <c r="E729" s="86">
        <v>70607</v>
      </c>
      <c r="F729" s="86">
        <v>6591</v>
      </c>
      <c r="G729" s="86" t="s">
        <v>1110</v>
      </c>
      <c r="H729" s="86" t="s">
        <v>1110</v>
      </c>
      <c r="I729" s="86" t="s">
        <v>4085</v>
      </c>
      <c r="J729" s="86" t="s">
        <v>6992</v>
      </c>
      <c r="K729" s="86" t="s">
        <v>4183</v>
      </c>
      <c r="L729" s="86" t="s">
        <v>3</v>
      </c>
      <c r="M729" s="86" t="s">
        <v>4287</v>
      </c>
      <c r="N729" s="86" t="s">
        <v>4288</v>
      </c>
      <c r="O729" s="86" t="s">
        <v>6063</v>
      </c>
      <c r="P729" s="87">
        <v>36770</v>
      </c>
      <c r="Q729" s="87">
        <v>401768</v>
      </c>
      <c r="R729" s="86" t="s">
        <v>2416</v>
      </c>
      <c r="S729" s="86" t="s">
        <v>435</v>
      </c>
      <c r="T729" s="86">
        <v>970607</v>
      </c>
      <c r="U729" s="86">
        <v>6591</v>
      </c>
      <c r="V729" s="86" t="s">
        <v>1110</v>
      </c>
      <c r="W729" s="86" t="s">
        <v>1110</v>
      </c>
      <c r="X729" s="86" t="s">
        <v>4085</v>
      </c>
      <c r="Y729" s="86" t="s">
        <v>436</v>
      </c>
      <c r="Z729" s="86" t="s">
        <v>6992</v>
      </c>
      <c r="AB729" s="85" t="s">
        <v>6063</v>
      </c>
      <c r="AC729" s="85" t="str">
        <f t="shared" si="66"/>
        <v>AT04</v>
      </c>
      <c r="AD729" s="85" t="str">
        <f t="shared" si="67"/>
        <v xml:space="preserve"> 369</v>
      </c>
      <c r="AE729" s="85" t="str">
        <f t="shared" si="68"/>
        <v>9 00</v>
      </c>
      <c r="AF729" s="85" t="str">
        <f t="shared" si="69"/>
        <v>00 0</v>
      </c>
      <c r="AG729" s="85" t="str">
        <f t="shared" si="70"/>
        <v xml:space="preserve">362 </v>
      </c>
      <c r="AH729" s="85" t="str">
        <f t="shared" si="71"/>
        <v xml:space="preserve">AT04  369 9 00 00 0 362 </v>
      </c>
    </row>
    <row r="730" spans="1:34" ht="15" customHeight="1" x14ac:dyDescent="0.25">
      <c r="A730" s="86">
        <v>706296</v>
      </c>
      <c r="B730" s="86" t="s">
        <v>449</v>
      </c>
      <c r="C730" s="86" t="s">
        <v>1920</v>
      </c>
      <c r="D730" s="86" t="s">
        <v>1920</v>
      </c>
      <c r="E730" s="86">
        <v>70613</v>
      </c>
      <c r="F730" s="86">
        <v>6532</v>
      </c>
      <c r="G730" s="86" t="s">
        <v>1123</v>
      </c>
      <c r="H730" s="86" t="s">
        <v>3183</v>
      </c>
      <c r="I730" s="86" t="s">
        <v>2421</v>
      </c>
      <c r="J730" s="86" t="s">
        <v>6604</v>
      </c>
      <c r="K730" s="86" t="s">
        <v>4183</v>
      </c>
      <c r="L730" s="86" t="s">
        <v>3</v>
      </c>
      <c r="M730" s="86" t="s">
        <v>4279</v>
      </c>
      <c r="N730" s="86" t="s">
        <v>6064</v>
      </c>
      <c r="O730" s="86" t="s">
        <v>5972</v>
      </c>
      <c r="P730" s="87">
        <v>36770</v>
      </c>
      <c r="Q730" s="87">
        <v>401768</v>
      </c>
      <c r="R730" s="86" t="s">
        <v>2416</v>
      </c>
      <c r="S730" s="86" t="s">
        <v>444</v>
      </c>
      <c r="T730" s="86">
        <v>970613</v>
      </c>
      <c r="U730" s="86">
        <v>6532</v>
      </c>
      <c r="V730" s="86" t="s">
        <v>1123</v>
      </c>
      <c r="W730" s="86" t="s">
        <v>2849</v>
      </c>
      <c r="X730" s="86" t="s">
        <v>2411</v>
      </c>
      <c r="Y730" s="86" t="s">
        <v>445</v>
      </c>
      <c r="Z730" s="86" t="s">
        <v>6605</v>
      </c>
      <c r="AB730" s="85" t="s">
        <v>5972</v>
      </c>
      <c r="AC730" s="85" t="str">
        <f t="shared" si="66"/>
        <v>AT35</v>
      </c>
      <c r="AD730" s="85" t="str">
        <f t="shared" si="67"/>
        <v xml:space="preserve"> 369</v>
      </c>
      <c r="AE730" s="85" t="str">
        <f t="shared" si="68"/>
        <v>9 00</v>
      </c>
      <c r="AF730" s="85" t="str">
        <f t="shared" si="69"/>
        <v>00 0</v>
      </c>
      <c r="AG730" s="85" t="str">
        <f t="shared" si="70"/>
        <v xml:space="preserve">662 </v>
      </c>
      <c r="AH730" s="85" t="str">
        <f t="shared" si="71"/>
        <v xml:space="preserve">AT35  369 9 00 00 0 662 </v>
      </c>
    </row>
    <row r="731" spans="1:34" ht="15" customHeight="1" x14ac:dyDescent="0.25">
      <c r="A731" s="86">
        <v>706306</v>
      </c>
      <c r="B731" s="86" t="s">
        <v>497</v>
      </c>
      <c r="C731" s="86" t="s">
        <v>1920</v>
      </c>
      <c r="D731" s="86" t="s">
        <v>1920</v>
      </c>
      <c r="E731" s="86">
        <v>70626</v>
      </c>
      <c r="F731" s="86">
        <v>6500</v>
      </c>
      <c r="G731" s="86" t="s">
        <v>4455</v>
      </c>
      <c r="H731" s="86" t="s">
        <v>4456</v>
      </c>
      <c r="I731" s="86" t="s">
        <v>2580</v>
      </c>
      <c r="J731" s="86" t="s">
        <v>6993</v>
      </c>
      <c r="K731" s="86" t="s">
        <v>4183</v>
      </c>
      <c r="L731" s="86" t="s">
        <v>3</v>
      </c>
      <c r="M731" s="86" t="s">
        <v>4457</v>
      </c>
      <c r="N731" s="86" t="s">
        <v>4458</v>
      </c>
      <c r="O731" s="86" t="s">
        <v>2251</v>
      </c>
      <c r="P731" s="87">
        <v>36770</v>
      </c>
      <c r="Q731" s="87">
        <v>401768</v>
      </c>
      <c r="R731" s="86" t="s">
        <v>2416</v>
      </c>
      <c r="S731" s="86" t="s">
        <v>498</v>
      </c>
      <c r="T731" s="86">
        <v>970626</v>
      </c>
      <c r="U731" s="86">
        <v>6500</v>
      </c>
      <c r="V731" s="86" t="s">
        <v>4455</v>
      </c>
      <c r="W731" s="86" t="s">
        <v>4456</v>
      </c>
      <c r="X731" s="86" t="s">
        <v>2580</v>
      </c>
      <c r="Y731" s="86" t="s">
        <v>499</v>
      </c>
      <c r="Z731" s="86" t="s">
        <v>6993</v>
      </c>
      <c r="AB731" s="85" t="s">
        <v>2251</v>
      </c>
      <c r="AC731" s="85" t="str">
        <f t="shared" si="66"/>
        <v>AT29</v>
      </c>
      <c r="AD731" s="85" t="str">
        <f t="shared" si="67"/>
        <v xml:space="preserve"> 423</v>
      </c>
      <c r="AE731" s="85" t="str">
        <f t="shared" si="68"/>
        <v>9 00</v>
      </c>
      <c r="AF731" s="85" t="str">
        <f t="shared" si="69"/>
        <v>05 0</v>
      </c>
      <c r="AG731" s="85" t="str">
        <f t="shared" si="70"/>
        <v xml:space="preserve">028 </v>
      </c>
      <c r="AH731" s="85" t="str">
        <f t="shared" si="71"/>
        <v xml:space="preserve">AT29  423 9 00 05 0 028 </v>
      </c>
    </row>
    <row r="732" spans="1:34" ht="15" customHeight="1" x14ac:dyDescent="0.25">
      <c r="A732" s="86">
        <v>706316</v>
      </c>
      <c r="B732" s="86" t="s">
        <v>461</v>
      </c>
      <c r="C732" s="86" t="s">
        <v>1920</v>
      </c>
      <c r="D732" s="86" t="s">
        <v>1920</v>
      </c>
      <c r="E732" s="86">
        <v>70611</v>
      </c>
      <c r="F732" s="86">
        <v>6524</v>
      </c>
      <c r="G732" s="86" t="s">
        <v>1124</v>
      </c>
      <c r="H732" s="86" t="s">
        <v>4345</v>
      </c>
      <c r="I732" s="86" t="s">
        <v>4346</v>
      </c>
      <c r="J732" s="86" t="s">
        <v>6590</v>
      </c>
      <c r="K732" s="86" t="s">
        <v>4183</v>
      </c>
      <c r="L732" s="86" t="s">
        <v>3</v>
      </c>
      <c r="M732" s="86" t="s">
        <v>4347</v>
      </c>
      <c r="N732" s="86" t="s">
        <v>6065</v>
      </c>
      <c r="O732" s="86" t="s">
        <v>5971</v>
      </c>
      <c r="P732" s="87">
        <v>36770</v>
      </c>
      <c r="Q732" s="87">
        <v>401768</v>
      </c>
      <c r="R732" s="86" t="s">
        <v>2416</v>
      </c>
      <c r="S732" s="86" t="s">
        <v>462</v>
      </c>
      <c r="T732" s="86">
        <v>970611</v>
      </c>
      <c r="U732" s="86">
        <v>6524</v>
      </c>
      <c r="V732" s="86" t="s">
        <v>1124</v>
      </c>
      <c r="W732" s="86" t="s">
        <v>4345</v>
      </c>
      <c r="X732" s="86" t="s">
        <v>4346</v>
      </c>
      <c r="Y732" s="86" t="s">
        <v>463</v>
      </c>
      <c r="Z732" s="86" t="s">
        <v>6590</v>
      </c>
      <c r="AB732" s="85" t="s">
        <v>5971</v>
      </c>
      <c r="AC732" s="85" t="str">
        <f t="shared" si="66"/>
        <v>AT10</v>
      </c>
      <c r="AD732" s="85" t="str">
        <f t="shared" si="67"/>
        <v xml:space="preserve"> 369</v>
      </c>
      <c r="AE732" s="85" t="str">
        <f t="shared" si="68"/>
        <v>9 00</v>
      </c>
      <c r="AF732" s="85" t="str">
        <f t="shared" si="69"/>
        <v>00 0</v>
      </c>
      <c r="AG732" s="85" t="str">
        <f t="shared" si="70"/>
        <v xml:space="preserve">562 </v>
      </c>
      <c r="AH732" s="85" t="str">
        <f t="shared" si="71"/>
        <v xml:space="preserve">AT10  369 9 00 00 0 562 </v>
      </c>
    </row>
    <row r="733" spans="1:34" ht="15" customHeight="1" x14ac:dyDescent="0.25">
      <c r="A733" s="86">
        <v>706326</v>
      </c>
      <c r="B733" s="86" t="s">
        <v>848</v>
      </c>
      <c r="C733" s="86" t="s">
        <v>1920</v>
      </c>
      <c r="D733" s="86" t="s">
        <v>1920</v>
      </c>
      <c r="E733" s="86">
        <v>70604</v>
      </c>
      <c r="F733" s="86">
        <v>6500</v>
      </c>
      <c r="G733" s="86" t="s">
        <v>4181</v>
      </c>
      <c r="H733" s="86" t="s">
        <v>4199</v>
      </c>
      <c r="I733" s="86" t="s">
        <v>4200</v>
      </c>
      <c r="J733" s="86" t="s">
        <v>6994</v>
      </c>
      <c r="K733" s="86" t="s">
        <v>4183</v>
      </c>
      <c r="L733" s="86" t="s">
        <v>3</v>
      </c>
      <c r="M733" s="86" t="s">
        <v>4201</v>
      </c>
      <c r="N733" s="86" t="s">
        <v>4202</v>
      </c>
      <c r="O733" s="86" t="s">
        <v>5952</v>
      </c>
      <c r="P733" s="87">
        <v>36770</v>
      </c>
      <c r="Q733" s="87">
        <v>401768</v>
      </c>
      <c r="R733" s="86" t="s">
        <v>2416</v>
      </c>
      <c r="S733" s="86" t="s">
        <v>454</v>
      </c>
      <c r="T733" s="86">
        <v>970604</v>
      </c>
      <c r="U733" s="86">
        <v>6521</v>
      </c>
      <c r="V733" s="86" t="s">
        <v>4181</v>
      </c>
      <c r="W733" s="86" t="s">
        <v>3140</v>
      </c>
      <c r="X733" s="86" t="s">
        <v>4187</v>
      </c>
      <c r="Y733" s="86" t="s">
        <v>455</v>
      </c>
      <c r="Z733" s="86" t="s">
        <v>6517</v>
      </c>
      <c r="AB733" s="85" t="s">
        <v>5952</v>
      </c>
      <c r="AC733" s="85" t="str">
        <f t="shared" si="66"/>
        <v>AT55</v>
      </c>
      <c r="AD733" s="85" t="str">
        <f t="shared" si="67"/>
        <v xml:space="preserve"> 369</v>
      </c>
      <c r="AE733" s="85" t="str">
        <f t="shared" si="68"/>
        <v>9 00</v>
      </c>
      <c r="AF733" s="85" t="str">
        <f t="shared" si="69"/>
        <v>00 0</v>
      </c>
      <c r="AG733" s="85" t="str">
        <f t="shared" si="70"/>
        <v xml:space="preserve">142 </v>
      </c>
      <c r="AH733" s="85" t="str">
        <f t="shared" si="71"/>
        <v xml:space="preserve">AT55  369 9 00 00 0 142 </v>
      </c>
    </row>
    <row r="734" spans="1:34" ht="15" customHeight="1" x14ac:dyDescent="0.25">
      <c r="A734" s="86">
        <v>706336</v>
      </c>
      <c r="B734" s="86" t="s">
        <v>440</v>
      </c>
      <c r="C734" s="86" t="s">
        <v>1920</v>
      </c>
      <c r="D734" s="86" t="s">
        <v>1920</v>
      </c>
      <c r="E734" s="86">
        <v>70610</v>
      </c>
      <c r="F734" s="86">
        <v>6527</v>
      </c>
      <c r="G734" s="86" t="s">
        <v>1125</v>
      </c>
      <c r="H734" s="86" t="s">
        <v>4329</v>
      </c>
      <c r="I734" s="86" t="s">
        <v>3084</v>
      </c>
      <c r="J734" s="86" t="s">
        <v>6703</v>
      </c>
      <c r="K734" s="86" t="s">
        <v>4183</v>
      </c>
      <c r="L734" s="86" t="s">
        <v>3</v>
      </c>
      <c r="M734" s="86" t="s">
        <v>4330</v>
      </c>
      <c r="N734" s="86" t="s">
        <v>4331</v>
      </c>
      <c r="O734" s="86" t="s">
        <v>2253</v>
      </c>
      <c r="P734" s="87">
        <v>36770</v>
      </c>
      <c r="Q734" s="87">
        <v>401768</v>
      </c>
      <c r="R734" s="86" t="s">
        <v>2416</v>
      </c>
      <c r="S734" s="86" t="s">
        <v>441</v>
      </c>
      <c r="T734" s="86">
        <v>970610</v>
      </c>
      <c r="U734" s="86">
        <v>6527</v>
      </c>
      <c r="V734" s="86" t="s">
        <v>1125</v>
      </c>
      <c r="W734" s="86" t="s">
        <v>4329</v>
      </c>
      <c r="X734" s="86" t="s">
        <v>3084</v>
      </c>
      <c r="Y734" s="86" t="s">
        <v>442</v>
      </c>
      <c r="Z734" s="86" t="s">
        <v>6703</v>
      </c>
      <c r="AB734" s="85" t="s">
        <v>2253</v>
      </c>
      <c r="AC734" s="85" t="str">
        <f t="shared" si="66"/>
        <v>AT54</v>
      </c>
      <c r="AD734" s="85" t="str">
        <f t="shared" si="67"/>
        <v xml:space="preserve"> 570</v>
      </c>
      <c r="AE734" s="85" t="str">
        <f t="shared" si="68"/>
        <v>0 03</v>
      </c>
      <c r="AF734" s="85" t="str">
        <f t="shared" si="69"/>
        <v>00 5</v>
      </c>
      <c r="AG734" s="85" t="str">
        <f t="shared" si="70"/>
        <v xml:space="preserve">338 </v>
      </c>
      <c r="AH734" s="85" t="str">
        <f t="shared" si="71"/>
        <v xml:space="preserve">AT54  570 0 03 00 5 338 </v>
      </c>
    </row>
    <row r="735" spans="1:34" ht="15" customHeight="1" x14ac:dyDescent="0.25">
      <c r="A735" s="86">
        <v>706346</v>
      </c>
      <c r="B735" s="86" t="s">
        <v>839</v>
      </c>
      <c r="C735" s="86" t="s">
        <v>1920</v>
      </c>
      <c r="D735" s="86" t="s">
        <v>1920</v>
      </c>
      <c r="E735" s="86">
        <v>70609</v>
      </c>
      <c r="F735" s="86">
        <v>6555</v>
      </c>
      <c r="G735" s="86" t="s">
        <v>1126</v>
      </c>
      <c r="H735" s="86" t="s">
        <v>1126</v>
      </c>
      <c r="I735" s="86" t="s">
        <v>4269</v>
      </c>
      <c r="J735" s="86" t="s">
        <v>6803</v>
      </c>
      <c r="K735" s="86" t="s">
        <v>4183</v>
      </c>
      <c r="L735" s="86" t="s">
        <v>3</v>
      </c>
      <c r="M735" s="86" t="s">
        <v>4270</v>
      </c>
      <c r="N735" s="86" t="s">
        <v>4271</v>
      </c>
      <c r="O735" s="86" t="s">
        <v>2254</v>
      </c>
      <c r="P735" s="87">
        <v>36770</v>
      </c>
      <c r="Q735" s="87">
        <v>401768</v>
      </c>
      <c r="R735" s="86" t="s">
        <v>2416</v>
      </c>
      <c r="S735" s="86" t="s">
        <v>840</v>
      </c>
      <c r="T735" s="86">
        <v>970609</v>
      </c>
      <c r="U735" s="86">
        <v>6555</v>
      </c>
      <c r="V735" s="86" t="s">
        <v>1126</v>
      </c>
      <c r="W735" s="86" t="s">
        <v>1126</v>
      </c>
      <c r="X735" s="86" t="s">
        <v>4269</v>
      </c>
      <c r="Y735" s="86" t="s">
        <v>841</v>
      </c>
      <c r="Z735" s="86" t="s">
        <v>6803</v>
      </c>
      <c r="AB735" s="85" t="s">
        <v>2254</v>
      </c>
      <c r="AC735" s="85" t="str">
        <f t="shared" si="66"/>
        <v>AT51</v>
      </c>
      <c r="AD735" s="85" t="str">
        <f t="shared" si="67"/>
        <v xml:space="preserve"> 362</v>
      </c>
      <c r="AE735" s="85" t="str">
        <f t="shared" si="68"/>
        <v>4 80</v>
      </c>
      <c r="AF735" s="85" t="str">
        <f t="shared" si="69"/>
        <v>00 0</v>
      </c>
      <c r="AG735" s="85" t="str">
        <f t="shared" si="70"/>
        <v xml:space="preserve">032 </v>
      </c>
      <c r="AH735" s="85" t="str">
        <f t="shared" si="71"/>
        <v xml:space="preserve">AT51  362 4 80 00 0 032 </v>
      </c>
    </row>
    <row r="736" spans="1:34" ht="15" customHeight="1" x14ac:dyDescent="0.25">
      <c r="A736" s="86">
        <v>706356</v>
      </c>
      <c r="B736" s="86" t="s">
        <v>1614</v>
      </c>
      <c r="C736" s="86" t="s">
        <v>1920</v>
      </c>
      <c r="D736" s="86" t="s">
        <v>1920</v>
      </c>
      <c r="E736" s="86">
        <v>70623</v>
      </c>
      <c r="F736" s="86">
        <v>6553</v>
      </c>
      <c r="G736" s="86" t="s">
        <v>1127</v>
      </c>
      <c r="H736" s="86" t="s">
        <v>3219</v>
      </c>
      <c r="I736" s="86" t="s">
        <v>2580</v>
      </c>
      <c r="J736" s="86" t="s">
        <v>6758</v>
      </c>
      <c r="K736" s="86" t="s">
        <v>4183</v>
      </c>
      <c r="L736" s="86" t="s">
        <v>3</v>
      </c>
      <c r="M736" s="86" t="s">
        <v>4487</v>
      </c>
      <c r="N736" s="86" t="s">
        <v>4488</v>
      </c>
      <c r="O736" s="86" t="s">
        <v>2255</v>
      </c>
      <c r="P736" s="87">
        <v>36770</v>
      </c>
      <c r="Q736" s="87">
        <v>401768</v>
      </c>
      <c r="R736" s="86" t="s">
        <v>2416</v>
      </c>
      <c r="S736" s="86" t="s">
        <v>425</v>
      </c>
      <c r="T736" s="86">
        <v>970623</v>
      </c>
      <c r="U736" s="86">
        <v>6553</v>
      </c>
      <c r="V736" s="86" t="s">
        <v>1127</v>
      </c>
      <c r="W736" s="86" t="s">
        <v>4490</v>
      </c>
      <c r="X736" s="86" t="s">
        <v>3004</v>
      </c>
      <c r="Y736" s="86" t="s">
        <v>426</v>
      </c>
      <c r="Z736" s="86" t="s">
        <v>6995</v>
      </c>
      <c r="AB736" s="85" t="s">
        <v>2255</v>
      </c>
      <c r="AC736" s="85" t="str">
        <f t="shared" si="66"/>
        <v>AT56</v>
      </c>
      <c r="AD736" s="85" t="str">
        <f t="shared" si="67"/>
        <v xml:space="preserve"> 362</v>
      </c>
      <c r="AE736" s="85" t="str">
        <f t="shared" si="68"/>
        <v>4 80</v>
      </c>
      <c r="AF736" s="85" t="str">
        <f t="shared" si="69"/>
        <v>00 0</v>
      </c>
      <c r="AG736" s="85" t="str">
        <f t="shared" si="70"/>
        <v xml:space="preserve">042 </v>
      </c>
      <c r="AH736" s="85" t="str">
        <f t="shared" si="71"/>
        <v xml:space="preserve">AT56  362 4 80 00 0 042 </v>
      </c>
    </row>
    <row r="737" spans="1:34" ht="15" customHeight="1" x14ac:dyDescent="0.25">
      <c r="A737" s="86">
        <v>706366</v>
      </c>
      <c r="B737" s="86" t="s">
        <v>450</v>
      </c>
      <c r="C737" s="86" t="s">
        <v>1920</v>
      </c>
      <c r="D737" s="86" t="s">
        <v>1920</v>
      </c>
      <c r="E737" s="86">
        <v>70608</v>
      </c>
      <c r="F737" s="86">
        <v>6562</v>
      </c>
      <c r="G737" s="86" t="s">
        <v>4340</v>
      </c>
      <c r="H737" s="86" t="s">
        <v>4341</v>
      </c>
      <c r="I737" s="86" t="s">
        <v>4342</v>
      </c>
      <c r="J737" s="86" t="s">
        <v>6996</v>
      </c>
      <c r="K737" s="86" t="s">
        <v>4183</v>
      </c>
      <c r="L737" s="86" t="s">
        <v>3</v>
      </c>
      <c r="M737" s="86" t="s">
        <v>4343</v>
      </c>
      <c r="N737" s="86" t="s">
        <v>4344</v>
      </c>
      <c r="O737" s="86" t="s">
        <v>2240</v>
      </c>
      <c r="P737" s="87">
        <v>36770</v>
      </c>
      <c r="Q737" s="87">
        <v>401768</v>
      </c>
      <c r="R737" s="86" t="s">
        <v>2416</v>
      </c>
      <c r="S737" s="86" t="s">
        <v>451</v>
      </c>
      <c r="T737" s="86">
        <v>970608</v>
      </c>
      <c r="U737" s="86">
        <v>6561</v>
      </c>
      <c r="V737" s="86" t="s">
        <v>1115</v>
      </c>
      <c r="W737" s="86" t="s">
        <v>2849</v>
      </c>
      <c r="X737" s="86" t="s">
        <v>2425</v>
      </c>
      <c r="Y737" s="86" t="s">
        <v>452</v>
      </c>
      <c r="Z737" s="86" t="s">
        <v>6785</v>
      </c>
      <c r="AB737" s="85" t="s">
        <v>2240</v>
      </c>
      <c r="AC737" s="85" t="str">
        <f t="shared" si="66"/>
        <v>AT77</v>
      </c>
      <c r="AD737" s="85" t="str">
        <f t="shared" si="67"/>
        <v xml:space="preserve"> 362</v>
      </c>
      <c r="AE737" s="85" t="str">
        <f t="shared" si="68"/>
        <v>4 80</v>
      </c>
      <c r="AF737" s="85" t="str">
        <f t="shared" si="69"/>
        <v>00 0</v>
      </c>
      <c r="AG737" s="85" t="str">
        <f t="shared" si="70"/>
        <v xml:space="preserve">002 </v>
      </c>
      <c r="AH737" s="85" t="str">
        <f t="shared" si="71"/>
        <v xml:space="preserve">AT77  362 4 80 00 0 002 </v>
      </c>
    </row>
    <row r="738" spans="1:34" ht="15" customHeight="1" x14ac:dyDescent="0.25">
      <c r="A738" s="86">
        <v>706376</v>
      </c>
      <c r="B738" s="86" t="s">
        <v>459</v>
      </c>
      <c r="C738" s="86" t="s">
        <v>1920</v>
      </c>
      <c r="D738" s="86" t="s">
        <v>1920</v>
      </c>
      <c r="E738" s="86">
        <v>70606</v>
      </c>
      <c r="F738" s="86">
        <v>6563</v>
      </c>
      <c r="G738" s="86" t="s">
        <v>1128</v>
      </c>
      <c r="H738" s="86" t="s">
        <v>1128</v>
      </c>
      <c r="I738" s="86" t="s">
        <v>3080</v>
      </c>
      <c r="J738" s="86" t="s">
        <v>6997</v>
      </c>
      <c r="K738" s="86" t="s">
        <v>4183</v>
      </c>
      <c r="L738" s="86" t="s">
        <v>3</v>
      </c>
      <c r="M738" s="86" t="s">
        <v>4266</v>
      </c>
      <c r="N738" s="86" t="s">
        <v>4267</v>
      </c>
      <c r="O738" s="86" t="s">
        <v>2256</v>
      </c>
      <c r="P738" s="87">
        <v>36770</v>
      </c>
      <c r="Q738" s="87">
        <v>401768</v>
      </c>
      <c r="R738" s="86" t="s">
        <v>2416</v>
      </c>
      <c r="S738" s="86" t="s">
        <v>460</v>
      </c>
      <c r="T738" s="86">
        <v>970606</v>
      </c>
      <c r="U738" s="86">
        <v>6563</v>
      </c>
      <c r="V738" s="86" t="s">
        <v>1128</v>
      </c>
      <c r="W738" s="86" t="s">
        <v>1128</v>
      </c>
      <c r="X738" s="86" t="s">
        <v>3989</v>
      </c>
      <c r="Y738" s="86" t="s">
        <v>1416</v>
      </c>
      <c r="Z738" s="86" t="s">
        <v>6998</v>
      </c>
      <c r="AB738" s="85" t="s">
        <v>2256</v>
      </c>
      <c r="AC738" s="85" t="str">
        <f t="shared" si="66"/>
        <v>AT68</v>
      </c>
      <c r="AD738" s="85" t="str">
        <f t="shared" si="67"/>
        <v xml:space="preserve"> 362</v>
      </c>
      <c r="AE738" s="85" t="str">
        <f t="shared" si="68"/>
        <v>4 80</v>
      </c>
      <c r="AF738" s="85" t="str">
        <f t="shared" si="69"/>
        <v>00 0</v>
      </c>
      <c r="AG738" s="85" t="str">
        <f t="shared" si="70"/>
        <v xml:space="preserve">050 </v>
      </c>
      <c r="AH738" s="85" t="str">
        <f t="shared" si="71"/>
        <v xml:space="preserve">AT68  362 4 80 00 0 050 </v>
      </c>
    </row>
    <row r="739" spans="1:34" ht="15" customHeight="1" x14ac:dyDescent="0.25">
      <c r="A739" s="86">
        <v>706386</v>
      </c>
      <c r="B739" s="86" t="s">
        <v>956</v>
      </c>
      <c r="C739" s="86" t="s">
        <v>1920</v>
      </c>
      <c r="D739" s="86" t="s">
        <v>1920</v>
      </c>
      <c r="E739" s="86">
        <v>70628</v>
      </c>
      <c r="F739" s="86">
        <v>6552</v>
      </c>
      <c r="G739" s="86" t="s">
        <v>1129</v>
      </c>
      <c r="H739" s="86" t="s">
        <v>1160</v>
      </c>
      <c r="I739" s="86" t="s">
        <v>2504</v>
      </c>
      <c r="J739" s="86" t="s">
        <v>6999</v>
      </c>
      <c r="K739" s="86" t="s">
        <v>4183</v>
      </c>
      <c r="L739" s="86" t="s">
        <v>3</v>
      </c>
      <c r="M739" s="86" t="s">
        <v>4493</v>
      </c>
      <c r="N739" s="86" t="s">
        <v>4494</v>
      </c>
      <c r="O739" s="86" t="s">
        <v>6066</v>
      </c>
      <c r="P739" s="87">
        <v>36770</v>
      </c>
      <c r="Q739" s="87">
        <v>401768</v>
      </c>
      <c r="R739" s="86" t="s">
        <v>2416</v>
      </c>
      <c r="S739" s="86" t="s">
        <v>957</v>
      </c>
      <c r="T739" s="86">
        <v>970628</v>
      </c>
      <c r="U739" s="86">
        <v>6552</v>
      </c>
      <c r="V739" s="86" t="s">
        <v>1129</v>
      </c>
      <c r="W739" s="86" t="s">
        <v>1160</v>
      </c>
      <c r="X739" s="86" t="s">
        <v>2504</v>
      </c>
      <c r="Y739" s="86" t="s">
        <v>958</v>
      </c>
      <c r="Z739" s="86" t="s">
        <v>6999</v>
      </c>
      <c r="AB739" s="85" t="s">
        <v>6066</v>
      </c>
      <c r="AC739" s="85" t="str">
        <f t="shared" si="66"/>
        <v>AT84</v>
      </c>
      <c r="AD739" s="85" t="str">
        <f t="shared" si="67"/>
        <v xml:space="preserve"> 369</v>
      </c>
      <c r="AE739" s="85" t="str">
        <f t="shared" si="68"/>
        <v>9 00</v>
      </c>
      <c r="AF739" s="85" t="str">
        <f t="shared" si="69"/>
        <v>00 0</v>
      </c>
      <c r="AG739" s="85" t="str">
        <f t="shared" si="70"/>
        <v xml:space="preserve">222 </v>
      </c>
      <c r="AH739" s="85" t="str">
        <f t="shared" si="71"/>
        <v xml:space="preserve">AT84  369 9 00 00 0 222 </v>
      </c>
    </row>
    <row r="740" spans="1:34" ht="15" customHeight="1" x14ac:dyDescent="0.25">
      <c r="A740" s="86">
        <v>706396</v>
      </c>
      <c r="B740" s="86" t="s">
        <v>830</v>
      </c>
      <c r="C740" s="86" t="s">
        <v>1920</v>
      </c>
      <c r="D740" s="86" t="s">
        <v>1920</v>
      </c>
      <c r="E740" s="86">
        <v>70616</v>
      </c>
      <c r="F740" s="86">
        <v>6574</v>
      </c>
      <c r="G740" s="86" t="s">
        <v>4404</v>
      </c>
      <c r="H740" s="86" t="s">
        <v>4404</v>
      </c>
      <c r="I740" s="86" t="s">
        <v>4405</v>
      </c>
      <c r="J740" s="86" t="s">
        <v>7000</v>
      </c>
      <c r="K740" s="86" t="s">
        <v>4183</v>
      </c>
      <c r="L740" s="86" t="s">
        <v>3</v>
      </c>
      <c r="M740" s="86" t="s">
        <v>4406</v>
      </c>
      <c r="N740" s="86" t="s">
        <v>4407</v>
      </c>
      <c r="O740" s="86" t="s">
        <v>6055</v>
      </c>
      <c r="P740" s="87">
        <v>36770</v>
      </c>
      <c r="Q740" s="87">
        <v>401768</v>
      </c>
      <c r="R740" s="86" t="s">
        <v>2416</v>
      </c>
      <c r="S740" s="86" t="s">
        <v>505</v>
      </c>
      <c r="T740" s="86">
        <v>970616</v>
      </c>
      <c r="U740" s="86">
        <v>6574</v>
      </c>
      <c r="V740" s="86" t="s">
        <v>4382</v>
      </c>
      <c r="W740" s="86" t="s">
        <v>4383</v>
      </c>
      <c r="X740" s="86" t="s">
        <v>4387</v>
      </c>
      <c r="Y740" s="86" t="s">
        <v>506</v>
      </c>
      <c r="Z740" s="86" t="s">
        <v>6983</v>
      </c>
      <c r="AB740" s="85" t="s">
        <v>6055</v>
      </c>
      <c r="AC740" s="85" t="str">
        <f t="shared" si="66"/>
        <v>AT55</v>
      </c>
      <c r="AD740" s="85" t="str">
        <f t="shared" si="67"/>
        <v xml:space="preserve"> 369</v>
      </c>
      <c r="AE740" s="85" t="str">
        <f t="shared" si="68"/>
        <v>9 00</v>
      </c>
      <c r="AF740" s="85" t="str">
        <f t="shared" si="69"/>
        <v>00 0</v>
      </c>
      <c r="AG740" s="85" t="str">
        <f t="shared" si="70"/>
        <v xml:space="preserve">531 </v>
      </c>
      <c r="AH740" s="85" t="str">
        <f t="shared" si="71"/>
        <v xml:space="preserve">AT55  369 9 00 00 0 531 </v>
      </c>
    </row>
    <row r="741" spans="1:34" ht="15" customHeight="1" x14ac:dyDescent="0.25">
      <c r="A741" s="86">
        <v>706406</v>
      </c>
      <c r="B741" s="86" t="s">
        <v>7292</v>
      </c>
      <c r="C741" s="86" t="s">
        <v>1920</v>
      </c>
      <c r="D741" s="86" t="s">
        <v>1920</v>
      </c>
      <c r="E741" s="86">
        <v>70602</v>
      </c>
      <c r="F741" s="86">
        <v>6528</v>
      </c>
      <c r="G741" s="86" t="s">
        <v>1130</v>
      </c>
      <c r="H741" s="86" t="s">
        <v>1130</v>
      </c>
      <c r="I741" s="86" t="s">
        <v>2492</v>
      </c>
      <c r="J741" s="86" t="s">
        <v>7001</v>
      </c>
      <c r="K741" s="86" t="s">
        <v>4183</v>
      </c>
      <c r="L741" s="86" t="s">
        <v>3</v>
      </c>
      <c r="M741" s="86" t="s">
        <v>4240</v>
      </c>
      <c r="N741" s="86" t="s">
        <v>7293</v>
      </c>
      <c r="O741" s="86" t="s">
        <v>6067</v>
      </c>
      <c r="P741" s="87">
        <v>36770</v>
      </c>
      <c r="Q741" s="87">
        <v>401768</v>
      </c>
      <c r="R741" s="86" t="s">
        <v>2416</v>
      </c>
      <c r="S741" s="86" t="s">
        <v>832</v>
      </c>
      <c r="T741" s="86">
        <v>970602</v>
      </c>
      <c r="U741" s="86">
        <v>6528</v>
      </c>
      <c r="V741" s="86" t="s">
        <v>1130</v>
      </c>
      <c r="W741" s="86" t="s">
        <v>1130</v>
      </c>
      <c r="X741" s="86" t="s">
        <v>2492</v>
      </c>
      <c r="Y741" s="86" t="s">
        <v>833</v>
      </c>
      <c r="Z741" s="86" t="s">
        <v>7001</v>
      </c>
      <c r="AB741" s="85" t="s">
        <v>6067</v>
      </c>
      <c r="AC741" s="85" t="str">
        <f t="shared" si="66"/>
        <v>AT40</v>
      </c>
      <c r="AD741" s="85" t="str">
        <f t="shared" si="67"/>
        <v xml:space="preserve"> 369</v>
      </c>
      <c r="AE741" s="85" t="str">
        <f t="shared" si="68"/>
        <v>9 00</v>
      </c>
      <c r="AF741" s="85" t="str">
        <f t="shared" si="69"/>
        <v>00 0</v>
      </c>
      <c r="AG741" s="85" t="str">
        <f t="shared" si="70"/>
        <v xml:space="preserve">672 </v>
      </c>
      <c r="AH741" s="85" t="str">
        <f t="shared" si="71"/>
        <v xml:space="preserve">AT40  369 9 00 00 0 672 </v>
      </c>
    </row>
    <row r="742" spans="1:34" ht="15" customHeight="1" x14ac:dyDescent="0.25">
      <c r="A742" s="86">
        <v>706426</v>
      </c>
      <c r="B742" s="86" t="s">
        <v>458</v>
      </c>
      <c r="C742" s="86" t="s">
        <v>1920</v>
      </c>
      <c r="D742" s="86" t="s">
        <v>1920</v>
      </c>
      <c r="E742" s="86">
        <v>70604</v>
      </c>
      <c r="F742" s="86">
        <v>6521</v>
      </c>
      <c r="G742" s="86" t="s">
        <v>4181</v>
      </c>
      <c r="H742" s="86" t="s">
        <v>4313</v>
      </c>
      <c r="I742" s="86" t="s">
        <v>4216</v>
      </c>
      <c r="J742" s="86" t="s">
        <v>7002</v>
      </c>
      <c r="K742" s="86" t="s">
        <v>4183</v>
      </c>
      <c r="L742" s="86" t="s">
        <v>3</v>
      </c>
      <c r="M742" s="86" t="s">
        <v>4314</v>
      </c>
      <c r="N742" s="86" t="s">
        <v>6068</v>
      </c>
      <c r="O742" s="86" t="s">
        <v>5952</v>
      </c>
      <c r="P742" s="87">
        <v>36770</v>
      </c>
      <c r="Q742" s="87">
        <v>401768</v>
      </c>
      <c r="R742" s="86" t="s">
        <v>2416</v>
      </c>
      <c r="S742" s="86" t="s">
        <v>454</v>
      </c>
      <c r="T742" s="86">
        <v>970604</v>
      </c>
      <c r="U742" s="86">
        <v>6521</v>
      </c>
      <c r="V742" s="86" t="s">
        <v>4181</v>
      </c>
      <c r="W742" s="86" t="s">
        <v>3140</v>
      </c>
      <c r="X742" s="86" t="s">
        <v>4187</v>
      </c>
      <c r="Y742" s="86" t="s">
        <v>455</v>
      </c>
      <c r="Z742" s="86" t="s">
        <v>6517</v>
      </c>
      <c r="AB742" s="85" t="s">
        <v>5952</v>
      </c>
      <c r="AC742" s="85" t="str">
        <f t="shared" si="66"/>
        <v>AT55</v>
      </c>
      <c r="AD742" s="85" t="str">
        <f t="shared" si="67"/>
        <v xml:space="preserve"> 369</v>
      </c>
      <c r="AE742" s="85" t="str">
        <f t="shared" si="68"/>
        <v>9 00</v>
      </c>
      <c r="AF742" s="85" t="str">
        <f t="shared" si="69"/>
        <v>00 0</v>
      </c>
      <c r="AG742" s="85" t="str">
        <f t="shared" si="70"/>
        <v xml:space="preserve">142 </v>
      </c>
      <c r="AH742" s="85" t="str">
        <f t="shared" si="71"/>
        <v xml:space="preserve">AT55  369 9 00 00 0 142 </v>
      </c>
    </row>
    <row r="743" spans="1:34" ht="15" customHeight="1" x14ac:dyDescent="0.25">
      <c r="A743" s="86">
        <v>706456</v>
      </c>
      <c r="B743" s="86" t="s">
        <v>474</v>
      </c>
      <c r="C743" s="86" t="s">
        <v>1920</v>
      </c>
      <c r="D743" s="86" t="s">
        <v>1920</v>
      </c>
      <c r="E743" s="86">
        <v>70604</v>
      </c>
      <c r="F743" s="86">
        <v>6500</v>
      </c>
      <c r="G743" s="86" t="s">
        <v>4181</v>
      </c>
      <c r="H743" s="86" t="s">
        <v>4182</v>
      </c>
      <c r="I743" s="86" t="s">
        <v>2881</v>
      </c>
      <c r="J743" s="86" t="s">
        <v>7003</v>
      </c>
      <c r="K743" s="86" t="s">
        <v>4183</v>
      </c>
      <c r="L743" s="86" t="s">
        <v>3</v>
      </c>
      <c r="M743" s="86" t="s">
        <v>4184</v>
      </c>
      <c r="N743" s="86" t="s">
        <v>4185</v>
      </c>
      <c r="O743" s="86" t="s">
        <v>5952</v>
      </c>
      <c r="P743" s="87">
        <v>36770</v>
      </c>
      <c r="Q743" s="87">
        <v>401768</v>
      </c>
      <c r="R743" s="86" t="s">
        <v>2416</v>
      </c>
      <c r="S743" s="86" t="s">
        <v>454</v>
      </c>
      <c r="T743" s="86">
        <v>970604</v>
      </c>
      <c r="U743" s="86">
        <v>6521</v>
      </c>
      <c r="V743" s="86" t="s">
        <v>4181</v>
      </c>
      <c r="W743" s="86" t="s">
        <v>3140</v>
      </c>
      <c r="X743" s="86" t="s">
        <v>4187</v>
      </c>
      <c r="Y743" s="86" t="s">
        <v>455</v>
      </c>
      <c r="Z743" s="86" t="s">
        <v>6517</v>
      </c>
      <c r="AB743" s="85" t="s">
        <v>5952</v>
      </c>
      <c r="AC743" s="85" t="str">
        <f t="shared" si="66"/>
        <v>AT55</v>
      </c>
      <c r="AD743" s="85" t="str">
        <f t="shared" si="67"/>
        <v xml:space="preserve"> 369</v>
      </c>
      <c r="AE743" s="85" t="str">
        <f t="shared" si="68"/>
        <v>9 00</v>
      </c>
      <c r="AF743" s="85" t="str">
        <f t="shared" si="69"/>
        <v>00 0</v>
      </c>
      <c r="AG743" s="85" t="str">
        <f t="shared" si="70"/>
        <v xml:space="preserve">142 </v>
      </c>
      <c r="AH743" s="85" t="str">
        <f t="shared" si="71"/>
        <v xml:space="preserve">AT55  369 9 00 00 0 142 </v>
      </c>
    </row>
    <row r="744" spans="1:34" ht="15" customHeight="1" x14ac:dyDescent="0.25">
      <c r="A744" s="86">
        <v>706466</v>
      </c>
      <c r="B744" s="86" t="s">
        <v>1723</v>
      </c>
      <c r="C744" s="86" t="s">
        <v>1920</v>
      </c>
      <c r="D744" s="86" t="s">
        <v>1920</v>
      </c>
      <c r="E744" s="86">
        <v>70614</v>
      </c>
      <c r="F744" s="86">
        <v>6500</v>
      </c>
      <c r="G744" s="86" t="s">
        <v>1107</v>
      </c>
      <c r="H744" s="86" t="s">
        <v>3186</v>
      </c>
      <c r="I744" s="86" t="s">
        <v>2565</v>
      </c>
      <c r="J744" s="86" t="s">
        <v>7004</v>
      </c>
      <c r="K744" s="86" t="s">
        <v>4183</v>
      </c>
      <c r="L744" s="86" t="s">
        <v>3</v>
      </c>
      <c r="M744" s="86" t="s">
        <v>4380</v>
      </c>
      <c r="N744" s="86" t="s">
        <v>4381</v>
      </c>
      <c r="O744" s="86" t="s">
        <v>2228</v>
      </c>
      <c r="P744" s="87">
        <v>36770</v>
      </c>
      <c r="Q744" s="87">
        <v>401768</v>
      </c>
      <c r="R744" s="86" t="s">
        <v>2416</v>
      </c>
      <c r="S744" s="86" t="s">
        <v>447</v>
      </c>
      <c r="T744" s="86">
        <v>970614</v>
      </c>
      <c r="U744" s="86">
        <v>6500</v>
      </c>
      <c r="V744" s="86" t="s">
        <v>1107</v>
      </c>
      <c r="W744" s="86" t="s">
        <v>2531</v>
      </c>
      <c r="X744" s="86" t="s">
        <v>2665</v>
      </c>
      <c r="Y744" s="86" t="s">
        <v>448</v>
      </c>
      <c r="Z744" s="86" t="s">
        <v>6971</v>
      </c>
      <c r="AB744" s="85" t="s">
        <v>2228</v>
      </c>
      <c r="AC744" s="85" t="str">
        <f t="shared" si="66"/>
        <v>AT08</v>
      </c>
      <c r="AD744" s="85" t="str">
        <f t="shared" si="67"/>
        <v xml:space="preserve"> 423</v>
      </c>
      <c r="AE744" s="85" t="str">
        <f t="shared" si="68"/>
        <v>9 00</v>
      </c>
      <c r="AF744" s="85" t="str">
        <f t="shared" si="69"/>
        <v>05 0</v>
      </c>
      <c r="AG744" s="85" t="str">
        <f t="shared" si="70"/>
        <v xml:space="preserve">028 </v>
      </c>
      <c r="AH744" s="85" t="str">
        <f t="shared" si="71"/>
        <v xml:space="preserve">AT08  423 9 00 05 0 028 </v>
      </c>
    </row>
    <row r="745" spans="1:34" ht="15" customHeight="1" x14ac:dyDescent="0.25">
      <c r="A745" s="86">
        <v>707006</v>
      </c>
      <c r="B745" s="86" t="s">
        <v>508</v>
      </c>
      <c r="C745" s="86" t="s">
        <v>1920</v>
      </c>
      <c r="D745" s="86" t="s">
        <v>1920</v>
      </c>
      <c r="E745" s="86">
        <v>70707</v>
      </c>
      <c r="F745" s="86">
        <v>9991</v>
      </c>
      <c r="G745" s="86" t="s">
        <v>1132</v>
      </c>
      <c r="H745" s="86" t="s">
        <v>4496</v>
      </c>
      <c r="I745" s="86" t="s">
        <v>2457</v>
      </c>
      <c r="J745" s="86" t="s">
        <v>7005</v>
      </c>
      <c r="K745" s="86" t="s">
        <v>4428</v>
      </c>
      <c r="L745" s="86" t="s">
        <v>3</v>
      </c>
      <c r="M745" s="86" t="s">
        <v>4497</v>
      </c>
      <c r="N745" s="86" t="s">
        <v>4498</v>
      </c>
      <c r="O745" s="86" t="s">
        <v>2260</v>
      </c>
      <c r="P745" s="87">
        <v>36770</v>
      </c>
      <c r="Q745" s="87">
        <v>401768</v>
      </c>
      <c r="R745" s="86" t="s">
        <v>2416</v>
      </c>
      <c r="S745" s="86" t="s">
        <v>509</v>
      </c>
      <c r="T745" s="86">
        <v>970707</v>
      </c>
      <c r="U745" s="86">
        <v>9991</v>
      </c>
      <c r="V745" s="86" t="s">
        <v>1132</v>
      </c>
      <c r="W745" s="86" t="s">
        <v>5398</v>
      </c>
      <c r="X745" s="86" t="s">
        <v>2576</v>
      </c>
      <c r="Y745" s="86" t="s">
        <v>510</v>
      </c>
      <c r="Z745" s="86" t="s">
        <v>7006</v>
      </c>
      <c r="AB745" s="85" t="s">
        <v>2260</v>
      </c>
      <c r="AC745" s="85" t="str">
        <f t="shared" si="66"/>
        <v>AT53</v>
      </c>
      <c r="AD745" s="85" t="str">
        <f t="shared" si="67"/>
        <v xml:space="preserve"> 363</v>
      </c>
      <c r="AE745" s="85" t="str">
        <f t="shared" si="68"/>
        <v>7 30</v>
      </c>
      <c r="AF745" s="85" t="str">
        <f t="shared" si="69"/>
        <v>00 0</v>
      </c>
      <c r="AG745" s="85" t="str">
        <f t="shared" si="70"/>
        <v xml:space="preserve">012 </v>
      </c>
      <c r="AH745" s="85" t="str">
        <f t="shared" si="71"/>
        <v xml:space="preserve">AT53  363 7 30 00 0 012 </v>
      </c>
    </row>
    <row r="746" spans="1:34" ht="15" customHeight="1" x14ac:dyDescent="0.25">
      <c r="A746" s="86">
        <v>707016</v>
      </c>
      <c r="B746" s="86" t="s">
        <v>1724</v>
      </c>
      <c r="C746" s="86" t="s">
        <v>1920</v>
      </c>
      <c r="D746" s="86" t="s">
        <v>1920</v>
      </c>
      <c r="E746" s="86">
        <v>70716</v>
      </c>
      <c r="F746" s="86">
        <v>9900</v>
      </c>
      <c r="G746" s="86" t="s">
        <v>1134</v>
      </c>
      <c r="H746" s="86" t="s">
        <v>4579</v>
      </c>
      <c r="I746" s="86" t="s">
        <v>2665</v>
      </c>
      <c r="J746" s="86" t="s">
        <v>7007</v>
      </c>
      <c r="K746" s="86" t="s">
        <v>4428</v>
      </c>
      <c r="L746" s="86" t="s">
        <v>3</v>
      </c>
      <c r="M746" s="86" t="s">
        <v>4580</v>
      </c>
      <c r="N746" s="86" t="s">
        <v>4581</v>
      </c>
      <c r="O746" s="86" t="s">
        <v>2263</v>
      </c>
      <c r="P746" s="87">
        <v>36770</v>
      </c>
      <c r="Q746" s="87">
        <v>401768</v>
      </c>
      <c r="R746" s="86" t="s">
        <v>2416</v>
      </c>
      <c r="S746" s="86" t="s">
        <v>515</v>
      </c>
      <c r="T746" s="86">
        <v>970716</v>
      </c>
      <c r="U746" s="86">
        <v>9900</v>
      </c>
      <c r="V746" s="86" t="s">
        <v>1134</v>
      </c>
      <c r="W746" s="86" t="s">
        <v>2674</v>
      </c>
      <c r="X746" s="86" t="s">
        <v>2509</v>
      </c>
      <c r="Y746" s="86" t="s">
        <v>516</v>
      </c>
      <c r="Z746" s="86" t="s">
        <v>6751</v>
      </c>
      <c r="AB746" s="85" t="s">
        <v>2263</v>
      </c>
      <c r="AC746" s="85" t="str">
        <f t="shared" ref="AC746:AC809" si="72">LEFT(AB746,4)</f>
        <v>AT36</v>
      </c>
      <c r="AD746" s="85" t="str">
        <f t="shared" ref="AD746:AD809" si="73">MID(AB746,5,4)</f>
        <v xml:space="preserve"> 205</v>
      </c>
      <c r="AE746" s="85" t="str">
        <f t="shared" ref="AE746:AE809" si="74">MID(AB746,9,4)</f>
        <v>0 70</v>
      </c>
      <c r="AF746" s="85" t="str">
        <f t="shared" ref="AF746:AF809" si="75">MID(AB746,13,4)</f>
        <v>00 0</v>
      </c>
      <c r="AG746" s="85" t="str">
        <f t="shared" ref="AG746:AG809" si="76">MID(AB746,17,4)</f>
        <v xml:space="preserve">000 </v>
      </c>
      <c r="AH746" s="85" t="str">
        <f t="shared" ref="AH746:AH809" si="77">AC746&amp;" "&amp;AD746&amp;" "&amp;AE746&amp;" "&amp;AF746&amp;" "&amp;AG746</f>
        <v xml:space="preserve">AT36  205 0 70 00 0 000 </v>
      </c>
    </row>
    <row r="747" spans="1:34" ht="15" customHeight="1" x14ac:dyDescent="0.25">
      <c r="A747" s="86">
        <v>707026</v>
      </c>
      <c r="B747" s="86" t="s">
        <v>1725</v>
      </c>
      <c r="C747" s="86" t="s">
        <v>1920</v>
      </c>
      <c r="D747" s="86" t="s">
        <v>1920</v>
      </c>
      <c r="E747" s="86">
        <v>70716</v>
      </c>
      <c r="F747" s="86">
        <v>9900</v>
      </c>
      <c r="G747" s="86" t="s">
        <v>1134</v>
      </c>
      <c r="H747" s="86" t="s">
        <v>4558</v>
      </c>
      <c r="I747" s="86" t="s">
        <v>2499</v>
      </c>
      <c r="J747" s="86" t="s">
        <v>7008</v>
      </c>
      <c r="K747" s="86" t="s">
        <v>4428</v>
      </c>
      <c r="L747" s="86" t="s">
        <v>3</v>
      </c>
      <c r="M747" s="86" t="s">
        <v>4559</v>
      </c>
      <c r="N747" s="86" t="s">
        <v>4560</v>
      </c>
      <c r="O747" s="86" t="s">
        <v>2263</v>
      </c>
      <c r="P747" s="87">
        <v>36770</v>
      </c>
      <c r="Q747" s="87">
        <v>401768</v>
      </c>
      <c r="R747" s="86" t="s">
        <v>2416</v>
      </c>
      <c r="S747" s="86" t="s">
        <v>515</v>
      </c>
      <c r="T747" s="86">
        <v>970716</v>
      </c>
      <c r="U747" s="86">
        <v>9900</v>
      </c>
      <c r="V747" s="86" t="s">
        <v>1134</v>
      </c>
      <c r="W747" s="86" t="s">
        <v>2674</v>
      </c>
      <c r="X747" s="86" t="s">
        <v>2509</v>
      </c>
      <c r="Y747" s="86" t="s">
        <v>516</v>
      </c>
      <c r="Z747" s="86" t="s">
        <v>6751</v>
      </c>
      <c r="AB747" s="85" t="s">
        <v>2263</v>
      </c>
      <c r="AC747" s="85" t="str">
        <f t="shared" si="72"/>
        <v>AT36</v>
      </c>
      <c r="AD747" s="85" t="str">
        <f t="shared" si="73"/>
        <v xml:space="preserve"> 205</v>
      </c>
      <c r="AE747" s="85" t="str">
        <f t="shared" si="74"/>
        <v>0 70</v>
      </c>
      <c r="AF747" s="85" t="str">
        <f t="shared" si="75"/>
        <v>00 0</v>
      </c>
      <c r="AG747" s="85" t="str">
        <f t="shared" si="76"/>
        <v xml:space="preserve">000 </v>
      </c>
      <c r="AH747" s="85" t="str">
        <f t="shared" si="77"/>
        <v xml:space="preserve">AT36  205 0 70 00 0 000 </v>
      </c>
    </row>
    <row r="748" spans="1:34" ht="15" customHeight="1" x14ac:dyDescent="0.25">
      <c r="A748" s="86">
        <v>707046</v>
      </c>
      <c r="B748" s="86" t="s">
        <v>1726</v>
      </c>
      <c r="C748" s="86" t="s">
        <v>1920</v>
      </c>
      <c r="D748" s="86" t="s">
        <v>1920</v>
      </c>
      <c r="E748" s="86">
        <v>70716</v>
      </c>
      <c r="F748" s="86">
        <v>9900</v>
      </c>
      <c r="G748" s="86" t="s">
        <v>1134</v>
      </c>
      <c r="H748" s="86" t="s">
        <v>5449</v>
      </c>
      <c r="I748" s="86" t="s">
        <v>4929</v>
      </c>
      <c r="J748" s="86" t="s">
        <v>7009</v>
      </c>
      <c r="K748" s="86" t="s">
        <v>4428</v>
      </c>
      <c r="L748" s="86" t="s">
        <v>3</v>
      </c>
      <c r="M748" s="86" t="s">
        <v>5450</v>
      </c>
      <c r="N748" s="86" t="s">
        <v>5451</v>
      </c>
      <c r="O748" s="86" t="s">
        <v>2263</v>
      </c>
      <c r="P748" s="87">
        <v>36770</v>
      </c>
      <c r="Q748" s="87">
        <v>401768</v>
      </c>
      <c r="R748" s="86" t="s">
        <v>2416</v>
      </c>
      <c r="S748" s="86" t="s">
        <v>515</v>
      </c>
      <c r="T748" s="86">
        <v>970716</v>
      </c>
      <c r="U748" s="86">
        <v>9900</v>
      </c>
      <c r="V748" s="86" t="s">
        <v>1134</v>
      </c>
      <c r="W748" s="86" t="s">
        <v>2674</v>
      </c>
      <c r="X748" s="86" t="s">
        <v>2509</v>
      </c>
      <c r="Y748" s="86" t="s">
        <v>516</v>
      </c>
      <c r="Z748" s="86" t="s">
        <v>6751</v>
      </c>
      <c r="AB748" s="85" t="s">
        <v>2263</v>
      </c>
      <c r="AC748" s="85" t="str">
        <f t="shared" si="72"/>
        <v>AT36</v>
      </c>
      <c r="AD748" s="85" t="str">
        <f t="shared" si="73"/>
        <v xml:space="preserve"> 205</v>
      </c>
      <c r="AE748" s="85" t="str">
        <f t="shared" si="74"/>
        <v>0 70</v>
      </c>
      <c r="AF748" s="85" t="str">
        <f t="shared" si="75"/>
        <v>00 0</v>
      </c>
      <c r="AG748" s="85" t="str">
        <f t="shared" si="76"/>
        <v xml:space="preserve">000 </v>
      </c>
      <c r="AH748" s="85" t="str">
        <f t="shared" si="77"/>
        <v xml:space="preserve">AT36  205 0 70 00 0 000 </v>
      </c>
    </row>
    <row r="749" spans="1:34" ht="15" customHeight="1" x14ac:dyDescent="0.25">
      <c r="A749" s="86">
        <v>707056</v>
      </c>
      <c r="B749" s="86" t="s">
        <v>1727</v>
      </c>
      <c r="C749" s="86" t="s">
        <v>1920</v>
      </c>
      <c r="D749" s="86" t="s">
        <v>1920</v>
      </c>
      <c r="E749" s="86">
        <v>70716</v>
      </c>
      <c r="F749" s="86">
        <v>9900</v>
      </c>
      <c r="G749" s="86" t="s">
        <v>1134</v>
      </c>
      <c r="H749" s="86" t="s">
        <v>4585</v>
      </c>
      <c r="I749" s="86" t="s">
        <v>2949</v>
      </c>
      <c r="J749" s="86" t="s">
        <v>7010</v>
      </c>
      <c r="K749" s="86" t="s">
        <v>4428</v>
      </c>
      <c r="L749" s="86" t="s">
        <v>3</v>
      </c>
      <c r="M749" s="86" t="s">
        <v>4586</v>
      </c>
      <c r="N749" s="86" t="s">
        <v>4587</v>
      </c>
      <c r="O749" s="86" t="s">
        <v>2263</v>
      </c>
      <c r="P749" s="87">
        <v>36770</v>
      </c>
      <c r="Q749" s="87">
        <v>401768</v>
      </c>
      <c r="R749" s="86" t="s">
        <v>2416</v>
      </c>
      <c r="S749" s="86" t="s">
        <v>515</v>
      </c>
      <c r="T749" s="86">
        <v>970716</v>
      </c>
      <c r="U749" s="86">
        <v>9900</v>
      </c>
      <c r="V749" s="86" t="s">
        <v>1134</v>
      </c>
      <c r="W749" s="86" t="s">
        <v>2674</v>
      </c>
      <c r="X749" s="86" t="s">
        <v>2509</v>
      </c>
      <c r="Y749" s="86" t="s">
        <v>516</v>
      </c>
      <c r="Z749" s="86" t="s">
        <v>6751</v>
      </c>
      <c r="AB749" s="85" t="s">
        <v>2263</v>
      </c>
      <c r="AC749" s="85" t="str">
        <f t="shared" si="72"/>
        <v>AT36</v>
      </c>
      <c r="AD749" s="85" t="str">
        <f t="shared" si="73"/>
        <v xml:space="preserve"> 205</v>
      </c>
      <c r="AE749" s="85" t="str">
        <f t="shared" si="74"/>
        <v>0 70</v>
      </c>
      <c r="AF749" s="85" t="str">
        <f t="shared" si="75"/>
        <v>00 0</v>
      </c>
      <c r="AG749" s="85" t="str">
        <f t="shared" si="76"/>
        <v xml:space="preserve">000 </v>
      </c>
      <c r="AH749" s="85" t="str">
        <f t="shared" si="77"/>
        <v xml:space="preserve">AT36  205 0 70 00 0 000 </v>
      </c>
    </row>
    <row r="750" spans="1:34" ht="15" customHeight="1" x14ac:dyDescent="0.25">
      <c r="A750" s="86">
        <v>707066</v>
      </c>
      <c r="B750" s="86" t="s">
        <v>557</v>
      </c>
      <c r="C750" s="86" t="s">
        <v>1920</v>
      </c>
      <c r="D750" s="86" t="s">
        <v>1920</v>
      </c>
      <c r="E750" s="86">
        <v>70717</v>
      </c>
      <c r="F750" s="86">
        <v>9971</v>
      </c>
      <c r="G750" s="86" t="s">
        <v>4562</v>
      </c>
      <c r="H750" s="86" t="s">
        <v>4563</v>
      </c>
      <c r="I750" s="86" t="s">
        <v>2933</v>
      </c>
      <c r="J750" s="86" t="s">
        <v>7011</v>
      </c>
      <c r="K750" s="86" t="s">
        <v>4428</v>
      </c>
      <c r="L750" s="86" t="s">
        <v>3</v>
      </c>
      <c r="M750" s="86" t="s">
        <v>4564</v>
      </c>
      <c r="N750" s="86" t="s">
        <v>4565</v>
      </c>
      <c r="O750" s="86" t="s">
        <v>5759</v>
      </c>
      <c r="P750" s="87">
        <v>36770</v>
      </c>
      <c r="Q750" s="87">
        <v>401768</v>
      </c>
      <c r="R750" s="86" t="s">
        <v>2416</v>
      </c>
      <c r="S750" s="86" t="s">
        <v>533</v>
      </c>
      <c r="T750" s="86">
        <v>970717</v>
      </c>
      <c r="U750" s="86">
        <v>9971</v>
      </c>
      <c r="V750" s="86" t="s">
        <v>4567</v>
      </c>
      <c r="W750" s="86" t="s">
        <v>4568</v>
      </c>
      <c r="X750" s="86" t="s">
        <v>2480</v>
      </c>
      <c r="Y750" s="86" t="s">
        <v>534</v>
      </c>
      <c r="Z750" s="86" t="s">
        <v>7012</v>
      </c>
      <c r="AB750" s="85" t="s">
        <v>5759</v>
      </c>
      <c r="AC750" s="85" t="str">
        <f t="shared" si="72"/>
        <v>AT72</v>
      </c>
      <c r="AD750" s="85" t="str">
        <f t="shared" si="73"/>
        <v xml:space="preserve"> 205</v>
      </c>
      <c r="AE750" s="85" t="str">
        <f t="shared" si="74"/>
        <v>0 70</v>
      </c>
      <c r="AF750" s="85" t="str">
        <f t="shared" si="75"/>
        <v>07 0</v>
      </c>
      <c r="AG750" s="85" t="str">
        <f t="shared" si="76"/>
        <v xml:space="preserve">071 </v>
      </c>
      <c r="AH750" s="85" t="str">
        <f t="shared" si="77"/>
        <v xml:space="preserve">AT72  205 0 70 07 0 071 </v>
      </c>
    </row>
    <row r="751" spans="1:34" ht="15" customHeight="1" x14ac:dyDescent="0.25">
      <c r="A751" s="86">
        <v>707076</v>
      </c>
      <c r="B751" s="86" t="s">
        <v>7294</v>
      </c>
      <c r="C751" s="86" t="s">
        <v>1920</v>
      </c>
      <c r="D751" s="86" t="s">
        <v>1920</v>
      </c>
      <c r="E751" s="86">
        <v>70719</v>
      </c>
      <c r="F751" s="86">
        <v>9990</v>
      </c>
      <c r="G751" s="86" t="s">
        <v>4633</v>
      </c>
      <c r="H751" s="86" t="s">
        <v>4592</v>
      </c>
      <c r="I751" s="86" t="s">
        <v>2576</v>
      </c>
      <c r="J751" s="86" t="s">
        <v>6252</v>
      </c>
      <c r="K751" s="86" t="s">
        <v>4428</v>
      </c>
      <c r="L751" s="86" t="s">
        <v>3</v>
      </c>
      <c r="M751" s="86" t="s">
        <v>4637</v>
      </c>
      <c r="N751" s="86" t="s">
        <v>4638</v>
      </c>
      <c r="O751" s="86" t="s">
        <v>7295</v>
      </c>
      <c r="P751" s="87">
        <v>36770</v>
      </c>
      <c r="Q751" s="87">
        <v>401768</v>
      </c>
      <c r="R751" s="86" t="s">
        <v>2416</v>
      </c>
      <c r="S751" s="86" t="s">
        <v>1837</v>
      </c>
      <c r="T751" s="86">
        <v>970719</v>
      </c>
      <c r="U751" s="86">
        <v>6020</v>
      </c>
      <c r="V751" s="86" t="s">
        <v>2426</v>
      </c>
      <c r="W751" s="86" t="s">
        <v>7296</v>
      </c>
      <c r="X751" s="86" t="s">
        <v>7297</v>
      </c>
      <c r="Y751" s="86" t="s">
        <v>539</v>
      </c>
      <c r="Z751" s="86" t="s">
        <v>7298</v>
      </c>
      <c r="AB751" s="85" t="s">
        <v>7295</v>
      </c>
      <c r="AC751" s="85" t="str">
        <f t="shared" si="72"/>
        <v>AT25</v>
      </c>
      <c r="AD751" s="85" t="str">
        <f t="shared" si="73"/>
        <v xml:space="preserve"> 363</v>
      </c>
      <c r="AE751" s="85" t="str">
        <f t="shared" si="74"/>
        <v>6 80</v>
      </c>
      <c r="AF751" s="85" t="str">
        <f t="shared" si="75"/>
        <v>00 0</v>
      </c>
      <c r="AG751" s="85" t="str">
        <f t="shared" si="76"/>
        <v xml:space="preserve">722 </v>
      </c>
      <c r="AH751" s="85" t="str">
        <f t="shared" si="77"/>
        <v xml:space="preserve">AT25  363 6 80 00 0 722 </v>
      </c>
    </row>
    <row r="752" spans="1:34" ht="15" customHeight="1" x14ac:dyDescent="0.25">
      <c r="A752" s="86">
        <v>707086</v>
      </c>
      <c r="B752" s="86" t="s">
        <v>563</v>
      </c>
      <c r="C752" s="86" t="s">
        <v>1920</v>
      </c>
      <c r="D752" s="86" t="s">
        <v>1920</v>
      </c>
      <c r="E752" s="86">
        <v>70728</v>
      </c>
      <c r="F752" s="86">
        <v>9920</v>
      </c>
      <c r="G752" s="86" t="s">
        <v>1133</v>
      </c>
      <c r="H752" s="86" t="s">
        <v>1133</v>
      </c>
      <c r="I752" s="86" t="s">
        <v>5276</v>
      </c>
      <c r="J752" s="86" t="s">
        <v>6253</v>
      </c>
      <c r="K752" s="86" t="s">
        <v>4428</v>
      </c>
      <c r="L752" s="86" t="s">
        <v>3</v>
      </c>
      <c r="M752" s="86" t="s">
        <v>5277</v>
      </c>
      <c r="N752" s="86" t="s">
        <v>6069</v>
      </c>
      <c r="O752" s="86" t="s">
        <v>2265</v>
      </c>
      <c r="P752" s="87">
        <v>36770</v>
      </c>
      <c r="Q752" s="87">
        <v>401768</v>
      </c>
      <c r="R752" s="86" t="s">
        <v>2416</v>
      </c>
      <c r="S752" s="86" t="s">
        <v>564</v>
      </c>
      <c r="T752" s="86">
        <v>970728</v>
      </c>
      <c r="U752" s="86">
        <v>9920</v>
      </c>
      <c r="V752" s="86" t="s">
        <v>1133</v>
      </c>
      <c r="W752" s="86" t="s">
        <v>1133</v>
      </c>
      <c r="X752" s="86" t="s">
        <v>5280</v>
      </c>
      <c r="Y752" s="86" t="s">
        <v>565</v>
      </c>
      <c r="Z752" s="86" t="s">
        <v>7013</v>
      </c>
      <c r="AB752" s="85" t="s">
        <v>2265</v>
      </c>
      <c r="AC752" s="85" t="str">
        <f t="shared" si="72"/>
        <v>AT69</v>
      </c>
      <c r="AD752" s="85" t="str">
        <f t="shared" si="73"/>
        <v xml:space="preserve"> 363</v>
      </c>
      <c r="AE752" s="85" t="str">
        <f t="shared" si="74"/>
        <v>6 80</v>
      </c>
      <c r="AF752" s="85" t="str">
        <f t="shared" si="75"/>
        <v>00 0</v>
      </c>
      <c r="AG752" s="85" t="str">
        <f t="shared" si="76"/>
        <v xml:space="preserve">003 </v>
      </c>
      <c r="AH752" s="85" t="str">
        <f t="shared" si="77"/>
        <v xml:space="preserve">AT69  363 6 80 00 0 003 </v>
      </c>
    </row>
    <row r="753" spans="1:34" ht="15" customHeight="1" x14ac:dyDescent="0.25">
      <c r="A753" s="86">
        <v>707096</v>
      </c>
      <c r="B753" s="86" t="s">
        <v>950</v>
      </c>
      <c r="C753" s="86" t="s">
        <v>1920</v>
      </c>
      <c r="D753" s="86" t="s">
        <v>1920</v>
      </c>
      <c r="E753" s="86">
        <v>70734</v>
      </c>
      <c r="F753" s="86">
        <v>9972</v>
      </c>
      <c r="G753" s="86" t="s">
        <v>1135</v>
      </c>
      <c r="H753" s="86" t="s">
        <v>5711</v>
      </c>
      <c r="I753" s="86" t="s">
        <v>2499</v>
      </c>
      <c r="J753" s="86" t="s">
        <v>7014</v>
      </c>
      <c r="K753" s="86" t="s">
        <v>4428</v>
      </c>
      <c r="L753" s="86" t="s">
        <v>3</v>
      </c>
      <c r="M753" s="86" t="s">
        <v>5712</v>
      </c>
      <c r="N753" s="86" t="s">
        <v>5713</v>
      </c>
      <c r="O753" s="86" t="s">
        <v>2266</v>
      </c>
      <c r="P753" s="87">
        <v>36770</v>
      </c>
      <c r="Q753" s="87">
        <v>401768</v>
      </c>
      <c r="R753" s="86" t="s">
        <v>2416</v>
      </c>
      <c r="S753" s="86" t="s">
        <v>951</v>
      </c>
      <c r="T753" s="86">
        <v>970734</v>
      </c>
      <c r="U753" s="86">
        <v>9972</v>
      </c>
      <c r="V753" s="86" t="s">
        <v>1135</v>
      </c>
      <c r="W753" s="86" t="s">
        <v>5715</v>
      </c>
      <c r="X753" s="86" t="s">
        <v>5716</v>
      </c>
      <c r="Y753" s="86" t="s">
        <v>952</v>
      </c>
      <c r="Z753" s="86" t="s">
        <v>7015</v>
      </c>
      <c r="AB753" s="85" t="s">
        <v>2266</v>
      </c>
      <c r="AC753" s="85" t="str">
        <f t="shared" si="72"/>
        <v>AT28</v>
      </c>
      <c r="AD753" s="85" t="str">
        <f t="shared" si="73"/>
        <v xml:space="preserve"> 363</v>
      </c>
      <c r="AE753" s="85" t="str">
        <f t="shared" si="74"/>
        <v>7 80</v>
      </c>
      <c r="AF753" s="85" t="str">
        <f t="shared" si="75"/>
        <v>00 0</v>
      </c>
      <c r="AG753" s="85" t="str">
        <f t="shared" si="76"/>
        <v xml:space="preserve">126 </v>
      </c>
      <c r="AH753" s="85" t="str">
        <f t="shared" si="77"/>
        <v xml:space="preserve">AT28  363 7 80 00 0 126 </v>
      </c>
    </row>
    <row r="754" spans="1:34" ht="15" customHeight="1" x14ac:dyDescent="0.25">
      <c r="A754" s="86">
        <v>707106</v>
      </c>
      <c r="B754" s="86" t="s">
        <v>529</v>
      </c>
      <c r="C754" s="86" t="s">
        <v>1920</v>
      </c>
      <c r="D754" s="86" t="s">
        <v>1920</v>
      </c>
      <c r="E754" s="86">
        <v>70720</v>
      </c>
      <c r="F754" s="86">
        <v>9903</v>
      </c>
      <c r="G754" s="86" t="s">
        <v>1136</v>
      </c>
      <c r="H754" s="86" t="s">
        <v>1136</v>
      </c>
      <c r="I754" s="86" t="s">
        <v>4647</v>
      </c>
      <c r="J754" s="86" t="s">
        <v>7016</v>
      </c>
      <c r="K754" s="86" t="s">
        <v>4428</v>
      </c>
      <c r="L754" s="86" t="s">
        <v>3</v>
      </c>
      <c r="M754" s="86" t="s">
        <v>4648</v>
      </c>
      <c r="N754" s="86"/>
      <c r="O754" s="86" t="s">
        <v>2267</v>
      </c>
      <c r="P754" s="87">
        <v>36770</v>
      </c>
      <c r="Q754" s="87">
        <v>401768</v>
      </c>
      <c r="R754" s="86" t="s">
        <v>2416</v>
      </c>
      <c r="S754" s="86" t="s">
        <v>530</v>
      </c>
      <c r="T754" s="86">
        <v>970720</v>
      </c>
      <c r="U754" s="86">
        <v>9903</v>
      </c>
      <c r="V754" s="86" t="s">
        <v>1136</v>
      </c>
      <c r="W754" s="86" t="s">
        <v>1136</v>
      </c>
      <c r="X754" s="86" t="s">
        <v>2560</v>
      </c>
      <c r="Y754" s="86" t="s">
        <v>531</v>
      </c>
      <c r="Z754" s="86" t="s">
        <v>7017</v>
      </c>
      <c r="AB754" s="85" t="s">
        <v>2267</v>
      </c>
      <c r="AC754" s="85" t="str">
        <f t="shared" si="72"/>
        <v>AT69</v>
      </c>
      <c r="AD754" s="85" t="str">
        <f t="shared" si="73"/>
        <v xml:space="preserve"> 360</v>
      </c>
      <c r="AE754" s="85" t="str">
        <f t="shared" si="74"/>
        <v>0 00</v>
      </c>
      <c r="AF754" s="85" t="str">
        <f t="shared" si="75"/>
        <v>00 0</v>
      </c>
      <c r="AG754" s="85" t="str">
        <f t="shared" si="76"/>
        <v xml:space="preserve">902 </v>
      </c>
      <c r="AH754" s="85" t="str">
        <f t="shared" si="77"/>
        <v xml:space="preserve">AT69  360 0 00 00 0 902 </v>
      </c>
    </row>
    <row r="755" spans="1:34" ht="15" customHeight="1" x14ac:dyDescent="0.25">
      <c r="A755" s="86">
        <v>707116</v>
      </c>
      <c r="B755" s="86" t="s">
        <v>526</v>
      </c>
      <c r="C755" s="86" t="s">
        <v>1920</v>
      </c>
      <c r="D755" s="86" t="s">
        <v>1920</v>
      </c>
      <c r="E755" s="86">
        <v>70710</v>
      </c>
      <c r="F755" s="86">
        <v>9932</v>
      </c>
      <c r="G755" s="86" t="s">
        <v>1137</v>
      </c>
      <c r="H755" s="86" t="s">
        <v>4523</v>
      </c>
      <c r="I755" s="86" t="s">
        <v>2975</v>
      </c>
      <c r="J755" s="86" t="s">
        <v>7018</v>
      </c>
      <c r="K755" s="86" t="s">
        <v>4428</v>
      </c>
      <c r="L755" s="86" t="s">
        <v>3</v>
      </c>
      <c r="M755" s="86" t="s">
        <v>4524</v>
      </c>
      <c r="N755" s="86" t="s">
        <v>4525</v>
      </c>
      <c r="O755" s="86" t="s">
        <v>2268</v>
      </c>
      <c r="P755" s="87">
        <v>36770</v>
      </c>
      <c r="Q755" s="87">
        <v>401768</v>
      </c>
      <c r="R755" s="86" t="s">
        <v>2416</v>
      </c>
      <c r="S755" s="86" t="s">
        <v>527</v>
      </c>
      <c r="T755" s="86">
        <v>970710</v>
      </c>
      <c r="U755" s="86">
        <v>9932</v>
      </c>
      <c r="V755" s="86" t="s">
        <v>1137</v>
      </c>
      <c r="W755" s="86" t="s">
        <v>4523</v>
      </c>
      <c r="X755" s="86" t="s">
        <v>2975</v>
      </c>
      <c r="Y755" s="86" t="s">
        <v>528</v>
      </c>
      <c r="Z755" s="86" t="s">
        <v>7018</v>
      </c>
      <c r="AB755" s="85" t="s">
        <v>2268</v>
      </c>
      <c r="AC755" s="85" t="str">
        <f t="shared" si="72"/>
        <v>AT66</v>
      </c>
      <c r="AD755" s="85" t="str">
        <f t="shared" si="73"/>
        <v xml:space="preserve"> 363</v>
      </c>
      <c r="AE755" s="85" t="str">
        <f t="shared" si="74"/>
        <v>8 60</v>
      </c>
      <c r="AF755" s="85" t="str">
        <f t="shared" si="75"/>
        <v>00 0</v>
      </c>
      <c r="AG755" s="85" t="str">
        <f t="shared" si="76"/>
        <v xml:space="preserve">012 </v>
      </c>
      <c r="AH755" s="85" t="str">
        <f t="shared" si="77"/>
        <v xml:space="preserve">AT66  363 8 60 00 0 012 </v>
      </c>
    </row>
    <row r="756" spans="1:34" ht="15" customHeight="1" x14ac:dyDescent="0.25">
      <c r="A756" s="86">
        <v>707126</v>
      </c>
      <c r="B756" s="86" t="s">
        <v>558</v>
      </c>
      <c r="C756" s="86" t="s">
        <v>1920</v>
      </c>
      <c r="D756" s="86" t="s">
        <v>1920</v>
      </c>
      <c r="E756" s="86">
        <v>70731</v>
      </c>
      <c r="F756" s="86">
        <v>9904</v>
      </c>
      <c r="G756" s="86" t="s">
        <v>1138</v>
      </c>
      <c r="H756" s="86" t="s">
        <v>3140</v>
      </c>
      <c r="I756" s="86" t="s">
        <v>4639</v>
      </c>
      <c r="J756" s="86" t="s">
        <v>7019</v>
      </c>
      <c r="K756" s="86" t="s">
        <v>4428</v>
      </c>
      <c r="L756" s="86" t="s">
        <v>3</v>
      </c>
      <c r="M756" s="86" t="s">
        <v>4640</v>
      </c>
      <c r="N756" s="86" t="s">
        <v>4641</v>
      </c>
      <c r="O756" s="86" t="s">
        <v>2269</v>
      </c>
      <c r="P756" s="87">
        <v>36770</v>
      </c>
      <c r="Q756" s="87">
        <v>401768</v>
      </c>
      <c r="R756" s="86" t="s">
        <v>2416</v>
      </c>
      <c r="S756" s="86" t="s">
        <v>559</v>
      </c>
      <c r="T756" s="86">
        <v>970731</v>
      </c>
      <c r="U756" s="86">
        <v>9904</v>
      </c>
      <c r="V756" s="86" t="s">
        <v>1138</v>
      </c>
      <c r="W756" s="86" t="s">
        <v>3140</v>
      </c>
      <c r="X756" s="86" t="s">
        <v>4639</v>
      </c>
      <c r="Y756" s="86" t="s">
        <v>1554</v>
      </c>
      <c r="Z756" s="86" t="s">
        <v>7019</v>
      </c>
      <c r="AB756" s="85" t="s">
        <v>2269</v>
      </c>
      <c r="AC756" s="85" t="str">
        <f t="shared" si="72"/>
        <v>AT10</v>
      </c>
      <c r="AD756" s="85" t="str">
        <f t="shared" si="73"/>
        <v xml:space="preserve"> 205</v>
      </c>
      <c r="AE756" s="85" t="str">
        <f t="shared" si="74"/>
        <v>0 70</v>
      </c>
      <c r="AF756" s="85" t="str">
        <f t="shared" si="75"/>
        <v>00 0</v>
      </c>
      <c r="AG756" s="85" t="str">
        <f t="shared" si="76"/>
        <v xml:space="preserve">000 </v>
      </c>
      <c r="AH756" s="85" t="str">
        <f t="shared" si="77"/>
        <v xml:space="preserve">AT10  205 0 70 00 0 000 </v>
      </c>
    </row>
    <row r="757" spans="1:34" ht="15" customHeight="1" x14ac:dyDescent="0.25">
      <c r="A757" s="86">
        <v>707136</v>
      </c>
      <c r="B757" s="86" t="s">
        <v>894</v>
      </c>
      <c r="C757" s="86" t="s">
        <v>1920</v>
      </c>
      <c r="D757" s="86" t="s">
        <v>1920</v>
      </c>
      <c r="E757" s="86">
        <v>70705</v>
      </c>
      <c r="F757" s="86">
        <v>9911</v>
      </c>
      <c r="G757" s="86" t="s">
        <v>4516</v>
      </c>
      <c r="H757" s="86" t="s">
        <v>4516</v>
      </c>
      <c r="I757" s="86" t="s">
        <v>2485</v>
      </c>
      <c r="J757" s="86" t="s">
        <v>7020</v>
      </c>
      <c r="K757" s="86" t="s">
        <v>4428</v>
      </c>
      <c r="L757" s="86" t="s">
        <v>3</v>
      </c>
      <c r="M757" s="86" t="s">
        <v>4517</v>
      </c>
      <c r="N757" s="86" t="s">
        <v>4518</v>
      </c>
      <c r="O757" s="86" t="s">
        <v>2270</v>
      </c>
      <c r="P757" s="87">
        <v>36770</v>
      </c>
      <c r="Q757" s="87">
        <v>401768</v>
      </c>
      <c r="R757" s="86" t="s">
        <v>2416</v>
      </c>
      <c r="S757" s="86" t="s">
        <v>879</v>
      </c>
      <c r="T757" s="86">
        <v>970705</v>
      </c>
      <c r="U757" s="86">
        <v>9911</v>
      </c>
      <c r="V757" s="86" t="s">
        <v>1139</v>
      </c>
      <c r="W757" s="86" t="s">
        <v>4516</v>
      </c>
      <c r="X757" s="86" t="s">
        <v>2488</v>
      </c>
      <c r="Y757" s="86" t="s">
        <v>1454</v>
      </c>
      <c r="Z757" s="86" t="s">
        <v>7021</v>
      </c>
      <c r="AB757" s="85" t="s">
        <v>2270</v>
      </c>
      <c r="AC757" s="85" t="str">
        <f t="shared" si="72"/>
        <v>AT26</v>
      </c>
      <c r="AD757" s="85" t="str">
        <f t="shared" si="73"/>
        <v xml:space="preserve"> 363</v>
      </c>
      <c r="AE757" s="85" t="str">
        <f t="shared" si="74"/>
        <v>6 80</v>
      </c>
      <c r="AF757" s="85" t="str">
        <f t="shared" si="75"/>
        <v>00 0</v>
      </c>
      <c r="AG757" s="85" t="str">
        <f t="shared" si="76"/>
        <v xml:space="preserve">601 </v>
      </c>
      <c r="AH757" s="85" t="str">
        <f t="shared" si="77"/>
        <v xml:space="preserve">AT26  363 6 80 00 0 601 </v>
      </c>
    </row>
    <row r="758" spans="1:34" ht="15" customHeight="1" x14ac:dyDescent="0.25">
      <c r="A758" s="86">
        <v>707146</v>
      </c>
      <c r="B758" s="86" t="s">
        <v>548</v>
      </c>
      <c r="C758" s="86" t="s">
        <v>1920</v>
      </c>
      <c r="D758" s="86" t="s">
        <v>1920</v>
      </c>
      <c r="E758" s="86">
        <v>70712</v>
      </c>
      <c r="F758" s="86">
        <v>9981</v>
      </c>
      <c r="G758" s="86" t="s">
        <v>4501</v>
      </c>
      <c r="H758" s="86" t="s">
        <v>4501</v>
      </c>
      <c r="I758" s="86" t="s">
        <v>2877</v>
      </c>
      <c r="J758" s="86" t="s">
        <v>6254</v>
      </c>
      <c r="K758" s="86" t="s">
        <v>4428</v>
      </c>
      <c r="L758" s="86" t="s">
        <v>3</v>
      </c>
      <c r="M758" s="86" t="s">
        <v>4508</v>
      </c>
      <c r="N758" s="86" t="s">
        <v>7299</v>
      </c>
      <c r="O758" s="86" t="s">
        <v>2271</v>
      </c>
      <c r="P758" s="87">
        <v>36770</v>
      </c>
      <c r="Q758" s="87">
        <v>401768</v>
      </c>
      <c r="R758" s="86" t="s">
        <v>2416</v>
      </c>
      <c r="S758" s="86" t="s">
        <v>549</v>
      </c>
      <c r="T758" s="86">
        <v>970712</v>
      </c>
      <c r="U758" s="86">
        <v>9981</v>
      </c>
      <c r="V758" s="86" t="s">
        <v>1299</v>
      </c>
      <c r="W758" s="86" t="s">
        <v>4501</v>
      </c>
      <c r="X758" s="86" t="s">
        <v>2647</v>
      </c>
      <c r="Y758" s="86" t="s">
        <v>550</v>
      </c>
      <c r="Z758" s="86" t="s">
        <v>7022</v>
      </c>
      <c r="AB758" s="85" t="s">
        <v>2271</v>
      </c>
      <c r="AC758" s="85" t="str">
        <f t="shared" si="72"/>
        <v>AT54</v>
      </c>
      <c r="AD758" s="85" t="str">
        <f t="shared" si="73"/>
        <v xml:space="preserve"> 363</v>
      </c>
      <c r="AE758" s="85" t="str">
        <f t="shared" si="74"/>
        <v>7 80</v>
      </c>
      <c r="AF758" s="85" t="str">
        <f t="shared" si="75"/>
        <v>00 0</v>
      </c>
      <c r="AG758" s="85" t="str">
        <f t="shared" si="76"/>
        <v xml:space="preserve">326 </v>
      </c>
      <c r="AH758" s="85" t="str">
        <f t="shared" si="77"/>
        <v xml:space="preserve">AT54  363 7 80 00 0 326 </v>
      </c>
    </row>
    <row r="759" spans="1:34" ht="15" customHeight="1" x14ac:dyDescent="0.25">
      <c r="A759" s="86">
        <v>707156</v>
      </c>
      <c r="B759" s="86" t="s">
        <v>554</v>
      </c>
      <c r="C759" s="86" t="s">
        <v>1920</v>
      </c>
      <c r="D759" s="86" t="s">
        <v>1920</v>
      </c>
      <c r="E759" s="86">
        <v>70729</v>
      </c>
      <c r="F759" s="86">
        <v>9918</v>
      </c>
      <c r="G759" s="86" t="s">
        <v>1140</v>
      </c>
      <c r="H759" s="86" t="s">
        <v>4615</v>
      </c>
      <c r="I759" s="86" t="s">
        <v>3084</v>
      </c>
      <c r="J759" s="86" t="s">
        <v>7023</v>
      </c>
      <c r="K759" s="86" t="s">
        <v>4428</v>
      </c>
      <c r="L759" s="86" t="s">
        <v>3</v>
      </c>
      <c r="M759" s="86" t="s">
        <v>4616</v>
      </c>
      <c r="N759" s="86" t="s">
        <v>4617</v>
      </c>
      <c r="O759" s="86" t="s">
        <v>2272</v>
      </c>
      <c r="P759" s="87">
        <v>36770</v>
      </c>
      <c r="Q759" s="87">
        <v>401768</v>
      </c>
      <c r="R759" s="86" t="s">
        <v>2416</v>
      </c>
      <c r="S759" s="86" t="s">
        <v>555</v>
      </c>
      <c r="T759" s="86">
        <v>970729</v>
      </c>
      <c r="U759" s="86">
        <v>9918</v>
      </c>
      <c r="V759" s="86" t="s">
        <v>1140</v>
      </c>
      <c r="W759" s="86" t="s">
        <v>2849</v>
      </c>
      <c r="X759" s="86" t="s">
        <v>2588</v>
      </c>
      <c r="Y759" s="86" t="s">
        <v>556</v>
      </c>
      <c r="Z759" s="86" t="s">
        <v>7024</v>
      </c>
      <c r="AB759" s="85" t="s">
        <v>2272</v>
      </c>
      <c r="AC759" s="85" t="str">
        <f t="shared" si="72"/>
        <v>AT61</v>
      </c>
      <c r="AD759" s="85" t="str">
        <f t="shared" si="73"/>
        <v xml:space="preserve"> 363</v>
      </c>
      <c r="AE759" s="85" t="str">
        <f t="shared" si="74"/>
        <v>6 80</v>
      </c>
      <c r="AF759" s="85" t="str">
        <f t="shared" si="75"/>
        <v>00 0</v>
      </c>
      <c r="AG759" s="85" t="str">
        <f t="shared" si="76"/>
        <v xml:space="preserve">108 </v>
      </c>
      <c r="AH759" s="85" t="str">
        <f t="shared" si="77"/>
        <v xml:space="preserve">AT61  363 6 80 00 0 108 </v>
      </c>
    </row>
    <row r="760" spans="1:34" ht="15" customHeight="1" x14ac:dyDescent="0.25">
      <c r="A760" s="86">
        <v>707166</v>
      </c>
      <c r="B760" s="86" t="s">
        <v>535</v>
      </c>
      <c r="C760" s="86" t="s">
        <v>1920</v>
      </c>
      <c r="D760" s="86" t="s">
        <v>1920</v>
      </c>
      <c r="E760" s="86">
        <v>70708</v>
      </c>
      <c r="F760" s="86">
        <v>9905</v>
      </c>
      <c r="G760" s="86" t="s">
        <v>4554</v>
      </c>
      <c r="H760" s="86" t="s">
        <v>2849</v>
      </c>
      <c r="I760" s="86" t="s">
        <v>3899</v>
      </c>
      <c r="J760" s="86" t="s">
        <v>7025</v>
      </c>
      <c r="K760" s="86" t="s">
        <v>4428</v>
      </c>
      <c r="L760" s="86" t="s">
        <v>3</v>
      </c>
      <c r="M760" s="86" t="s">
        <v>4555</v>
      </c>
      <c r="N760" s="86" t="s">
        <v>4556</v>
      </c>
      <c r="O760" s="86" t="s">
        <v>2273</v>
      </c>
      <c r="P760" s="87">
        <v>36770</v>
      </c>
      <c r="Q760" s="87">
        <v>401768</v>
      </c>
      <c r="R760" s="86" t="s">
        <v>2416</v>
      </c>
      <c r="S760" s="86" t="s">
        <v>536</v>
      </c>
      <c r="T760" s="86">
        <v>970708</v>
      </c>
      <c r="U760" s="86">
        <v>9905</v>
      </c>
      <c r="V760" s="86" t="s">
        <v>1231</v>
      </c>
      <c r="W760" s="86" t="s">
        <v>2849</v>
      </c>
      <c r="X760" s="86" t="s">
        <v>3899</v>
      </c>
      <c r="Y760" s="86" t="s">
        <v>537</v>
      </c>
      <c r="Z760" s="86" t="s">
        <v>7026</v>
      </c>
      <c r="AB760" s="85" t="s">
        <v>2273</v>
      </c>
      <c r="AC760" s="85" t="str">
        <f t="shared" si="72"/>
        <v>AT56</v>
      </c>
      <c r="AD760" s="85" t="str">
        <f t="shared" si="73"/>
        <v xml:space="preserve"> 360</v>
      </c>
      <c r="AE760" s="85" t="str">
        <f t="shared" si="74"/>
        <v>0 00</v>
      </c>
      <c r="AF760" s="85" t="str">
        <f t="shared" si="75"/>
        <v>00 0</v>
      </c>
      <c r="AG760" s="85" t="str">
        <f t="shared" si="76"/>
        <v xml:space="preserve">912 </v>
      </c>
      <c r="AH760" s="85" t="str">
        <f t="shared" si="77"/>
        <v xml:space="preserve">AT56  360 0 00 00 0 912 </v>
      </c>
    </row>
    <row r="761" spans="1:34" ht="15" customHeight="1" x14ac:dyDescent="0.25">
      <c r="A761" s="86">
        <v>707176</v>
      </c>
      <c r="B761" s="86" t="s">
        <v>541</v>
      </c>
      <c r="C761" s="86" t="s">
        <v>1920</v>
      </c>
      <c r="D761" s="86" t="s">
        <v>1920</v>
      </c>
      <c r="E761" s="86">
        <v>70706</v>
      </c>
      <c r="F761" s="86">
        <v>9931</v>
      </c>
      <c r="G761" s="86" t="s">
        <v>1141</v>
      </c>
      <c r="H761" s="86" t="s">
        <v>1141</v>
      </c>
      <c r="I761" s="86" t="s">
        <v>4550</v>
      </c>
      <c r="J761" s="86" t="s">
        <v>7027</v>
      </c>
      <c r="K761" s="86" t="s">
        <v>4428</v>
      </c>
      <c r="L761" s="86" t="s">
        <v>3</v>
      </c>
      <c r="M761" s="86" t="s">
        <v>4551</v>
      </c>
      <c r="N761" s="86" t="s">
        <v>4552</v>
      </c>
      <c r="O761" s="86" t="s">
        <v>2274</v>
      </c>
      <c r="P761" s="87">
        <v>36770</v>
      </c>
      <c r="Q761" s="87">
        <v>401768</v>
      </c>
      <c r="R761" s="86" t="s">
        <v>2416</v>
      </c>
      <c r="S761" s="86" t="s">
        <v>542</v>
      </c>
      <c r="T761" s="86">
        <v>970706</v>
      </c>
      <c r="U761" s="86">
        <v>9931</v>
      </c>
      <c r="V761" s="86" t="s">
        <v>1141</v>
      </c>
      <c r="W761" s="86" t="s">
        <v>1141</v>
      </c>
      <c r="X761" s="86" t="s">
        <v>4550</v>
      </c>
      <c r="Y761" s="86" t="s">
        <v>1398</v>
      </c>
      <c r="Z761" s="86" t="s">
        <v>7027</v>
      </c>
      <c r="AB761" s="85" t="s">
        <v>2274</v>
      </c>
      <c r="AC761" s="85" t="str">
        <f t="shared" si="72"/>
        <v>AT73</v>
      </c>
      <c r="AD761" s="85" t="str">
        <f t="shared" si="73"/>
        <v xml:space="preserve"> 363</v>
      </c>
      <c r="AE761" s="85" t="str">
        <f t="shared" si="74"/>
        <v>8 60</v>
      </c>
      <c r="AF761" s="85" t="str">
        <f t="shared" si="75"/>
        <v>00 0</v>
      </c>
      <c r="AG761" s="85" t="str">
        <f t="shared" si="76"/>
        <v xml:space="preserve">001 </v>
      </c>
      <c r="AH761" s="85" t="str">
        <f t="shared" si="77"/>
        <v xml:space="preserve">AT73  363 8 60 00 0 001 </v>
      </c>
    </row>
    <row r="762" spans="1:34" ht="15" customHeight="1" x14ac:dyDescent="0.25">
      <c r="A762" s="86">
        <v>707186</v>
      </c>
      <c r="B762" s="86" t="s">
        <v>584</v>
      </c>
      <c r="C762" s="86" t="s">
        <v>1920</v>
      </c>
      <c r="D762" s="86" t="s">
        <v>1920</v>
      </c>
      <c r="E762" s="86">
        <v>70735</v>
      </c>
      <c r="F762" s="86">
        <v>9919</v>
      </c>
      <c r="G762" s="86" t="s">
        <v>4708</v>
      </c>
      <c r="H762" s="86" t="s">
        <v>4708</v>
      </c>
      <c r="I762" s="86" t="s">
        <v>4709</v>
      </c>
      <c r="J762" s="86" t="s">
        <v>7028</v>
      </c>
      <c r="K762" s="86" t="s">
        <v>4428</v>
      </c>
      <c r="L762" s="86" t="s">
        <v>3</v>
      </c>
      <c r="M762" s="86" t="s">
        <v>4710</v>
      </c>
      <c r="N762" s="86" t="s">
        <v>4711</v>
      </c>
      <c r="O762" s="86" t="s">
        <v>2275</v>
      </c>
      <c r="P762" s="87">
        <v>36770</v>
      </c>
      <c r="Q762" s="87">
        <v>401768</v>
      </c>
      <c r="R762" s="86" t="s">
        <v>2416</v>
      </c>
      <c r="S762" s="86" t="s">
        <v>585</v>
      </c>
      <c r="T762" s="86">
        <v>970735</v>
      </c>
      <c r="U762" s="86">
        <v>9919</v>
      </c>
      <c r="V762" s="86" t="s">
        <v>1217</v>
      </c>
      <c r="W762" s="86" t="s">
        <v>4708</v>
      </c>
      <c r="X762" s="86" t="s">
        <v>4709</v>
      </c>
      <c r="Y762" s="86" t="s">
        <v>4713</v>
      </c>
      <c r="Z762" s="86" t="s">
        <v>7029</v>
      </c>
      <c r="AB762" s="85" t="s">
        <v>2275</v>
      </c>
      <c r="AC762" s="85" t="str">
        <f t="shared" si="72"/>
        <v>AT70</v>
      </c>
      <c r="AD762" s="85" t="str">
        <f t="shared" si="73"/>
        <v xml:space="preserve"> 407</v>
      </c>
      <c r="AE762" s="85" t="str">
        <f t="shared" si="74"/>
        <v>3 00</v>
      </c>
      <c r="AF762" s="85" t="str">
        <f t="shared" si="75"/>
        <v>00 3</v>
      </c>
      <c r="AG762" s="85" t="str">
        <f t="shared" si="76"/>
        <v xml:space="preserve">000 </v>
      </c>
      <c r="AH762" s="85" t="str">
        <f t="shared" si="77"/>
        <v xml:space="preserve">AT70  407 3 00 00 3 000 </v>
      </c>
    </row>
    <row r="763" spans="1:34" ht="15" customHeight="1" x14ac:dyDescent="0.25">
      <c r="A763" s="86">
        <v>707196</v>
      </c>
      <c r="B763" s="86" t="s">
        <v>532</v>
      </c>
      <c r="C763" s="86" t="s">
        <v>1920</v>
      </c>
      <c r="D763" s="86" t="s">
        <v>1920</v>
      </c>
      <c r="E763" s="86">
        <v>70717</v>
      </c>
      <c r="F763" s="86">
        <v>9971</v>
      </c>
      <c r="G763" s="86" t="s">
        <v>3000</v>
      </c>
      <c r="H763" s="86" t="s">
        <v>3000</v>
      </c>
      <c r="I763" s="86" t="s">
        <v>2565</v>
      </c>
      <c r="J763" s="86" t="s">
        <v>7030</v>
      </c>
      <c r="K763" s="86" t="s">
        <v>4428</v>
      </c>
      <c r="L763" s="86" t="s">
        <v>3</v>
      </c>
      <c r="M763" s="86" t="s">
        <v>4596</v>
      </c>
      <c r="N763" s="86" t="s">
        <v>4597</v>
      </c>
      <c r="O763" s="86" t="s">
        <v>5759</v>
      </c>
      <c r="P763" s="87">
        <v>36770</v>
      </c>
      <c r="Q763" s="87">
        <v>401768</v>
      </c>
      <c r="R763" s="86" t="s">
        <v>2416</v>
      </c>
      <c r="S763" s="86" t="s">
        <v>533</v>
      </c>
      <c r="T763" s="86">
        <v>970717</v>
      </c>
      <c r="U763" s="86">
        <v>9971</v>
      </c>
      <c r="V763" s="86" t="s">
        <v>4567</v>
      </c>
      <c r="W763" s="86" t="s">
        <v>4568</v>
      </c>
      <c r="X763" s="86" t="s">
        <v>2480</v>
      </c>
      <c r="Y763" s="86" t="s">
        <v>534</v>
      </c>
      <c r="Z763" s="86" t="s">
        <v>7012</v>
      </c>
      <c r="AB763" s="85" t="s">
        <v>5759</v>
      </c>
      <c r="AC763" s="85" t="str">
        <f t="shared" si="72"/>
        <v>AT72</v>
      </c>
      <c r="AD763" s="85" t="str">
        <f t="shared" si="73"/>
        <v xml:space="preserve"> 205</v>
      </c>
      <c r="AE763" s="85" t="str">
        <f t="shared" si="74"/>
        <v>0 70</v>
      </c>
      <c r="AF763" s="85" t="str">
        <f t="shared" si="75"/>
        <v>07 0</v>
      </c>
      <c r="AG763" s="85" t="str">
        <f t="shared" si="76"/>
        <v xml:space="preserve">071 </v>
      </c>
      <c r="AH763" s="85" t="str">
        <f t="shared" si="77"/>
        <v xml:space="preserve">AT72  205 0 70 07 0 071 </v>
      </c>
    </row>
    <row r="764" spans="1:34" ht="15" customHeight="1" x14ac:dyDescent="0.25">
      <c r="A764" s="86">
        <v>707216</v>
      </c>
      <c r="B764" s="86" t="s">
        <v>500</v>
      </c>
      <c r="C764" s="86" t="s">
        <v>1920</v>
      </c>
      <c r="D764" s="86" t="s">
        <v>1920</v>
      </c>
      <c r="E764" s="86">
        <v>70704</v>
      </c>
      <c r="F764" s="86">
        <v>9912</v>
      </c>
      <c r="G764" s="86" t="s">
        <v>4427</v>
      </c>
      <c r="H764" s="86" t="s">
        <v>4427</v>
      </c>
      <c r="I764" s="86" t="s">
        <v>2665</v>
      </c>
      <c r="J764" s="86" t="s">
        <v>7031</v>
      </c>
      <c r="K764" s="86" t="s">
        <v>4428</v>
      </c>
      <c r="L764" s="86" t="s">
        <v>3</v>
      </c>
      <c r="M764" s="86" t="s">
        <v>4429</v>
      </c>
      <c r="N764" s="86" t="s">
        <v>4430</v>
      </c>
      <c r="O764" s="86" t="s">
        <v>2276</v>
      </c>
      <c r="P764" s="87">
        <v>36770</v>
      </c>
      <c r="Q764" s="87">
        <v>401768</v>
      </c>
      <c r="R764" s="86" t="s">
        <v>2416</v>
      </c>
      <c r="S764" s="86" t="s">
        <v>481</v>
      </c>
      <c r="T764" s="86">
        <v>970704</v>
      </c>
      <c r="U764" s="86">
        <v>9912</v>
      </c>
      <c r="V764" s="86" t="s">
        <v>1143</v>
      </c>
      <c r="W764" s="86" t="s">
        <v>3140</v>
      </c>
      <c r="X764" s="86" t="s">
        <v>4110</v>
      </c>
      <c r="Y764" s="86" t="s">
        <v>1399</v>
      </c>
      <c r="Z764" s="86" t="s">
        <v>7300</v>
      </c>
      <c r="AB764" s="85" t="s">
        <v>2276</v>
      </c>
      <c r="AC764" s="85" t="str">
        <f t="shared" si="72"/>
        <v>AT49</v>
      </c>
      <c r="AD764" s="85" t="str">
        <f t="shared" si="73"/>
        <v xml:space="preserve"> 363</v>
      </c>
      <c r="AE764" s="85" t="str">
        <f t="shared" si="74"/>
        <v>6 80</v>
      </c>
      <c r="AF764" s="85" t="str">
        <f t="shared" si="75"/>
        <v>00 0</v>
      </c>
      <c r="AG764" s="85" t="str">
        <f t="shared" si="76"/>
        <v xml:space="preserve">502 </v>
      </c>
      <c r="AH764" s="85" t="str">
        <f t="shared" si="77"/>
        <v xml:space="preserve">AT49  363 6 80 00 0 502 </v>
      </c>
    </row>
    <row r="765" spans="1:34" ht="15" customHeight="1" x14ac:dyDescent="0.25">
      <c r="A765" s="86">
        <v>707226</v>
      </c>
      <c r="B765" s="86" t="s">
        <v>891</v>
      </c>
      <c r="C765" s="86" t="s">
        <v>1920</v>
      </c>
      <c r="D765" s="86" t="s">
        <v>1920</v>
      </c>
      <c r="E765" s="86">
        <v>70715</v>
      </c>
      <c r="F765" s="86">
        <v>9909</v>
      </c>
      <c r="G765" s="86" t="s">
        <v>1142</v>
      </c>
      <c r="H765" s="86" t="s">
        <v>1142</v>
      </c>
      <c r="I765" s="86" t="s">
        <v>2449</v>
      </c>
      <c r="J765" s="86" t="s">
        <v>7032</v>
      </c>
      <c r="K765" s="86" t="s">
        <v>4428</v>
      </c>
      <c r="L765" s="86" t="s">
        <v>3</v>
      </c>
      <c r="M765" s="86" t="s">
        <v>4538</v>
      </c>
      <c r="N765" s="86" t="s">
        <v>4539</v>
      </c>
      <c r="O765" s="86" t="s">
        <v>2277</v>
      </c>
      <c r="P765" s="87">
        <v>36770</v>
      </c>
      <c r="Q765" s="87">
        <v>401768</v>
      </c>
      <c r="R765" s="86" t="s">
        <v>2416</v>
      </c>
      <c r="S765" s="86" t="s">
        <v>892</v>
      </c>
      <c r="T765" s="86">
        <v>970715</v>
      </c>
      <c r="U765" s="86">
        <v>9909</v>
      </c>
      <c r="V765" s="86" t="s">
        <v>1142</v>
      </c>
      <c r="W765" s="86" t="s">
        <v>1142</v>
      </c>
      <c r="X765" s="86" t="s">
        <v>2617</v>
      </c>
      <c r="Y765" s="86" t="s">
        <v>6070</v>
      </c>
      <c r="Z765" s="86" t="s">
        <v>7033</v>
      </c>
      <c r="AB765" s="85" t="s">
        <v>2277</v>
      </c>
      <c r="AC765" s="85" t="str">
        <f t="shared" si="72"/>
        <v>AT90</v>
      </c>
      <c r="AD765" s="85" t="str">
        <f t="shared" si="73"/>
        <v xml:space="preserve"> 360</v>
      </c>
      <c r="AE765" s="85" t="str">
        <f t="shared" si="74"/>
        <v>0 00</v>
      </c>
      <c r="AF765" s="85" t="str">
        <f t="shared" si="75"/>
        <v>00 0</v>
      </c>
      <c r="AG765" s="85" t="str">
        <f t="shared" si="76"/>
        <v xml:space="preserve">912 </v>
      </c>
      <c r="AH765" s="85" t="str">
        <f t="shared" si="77"/>
        <v xml:space="preserve">AT90  360 0 00 00 0 912 </v>
      </c>
    </row>
    <row r="766" spans="1:34" ht="15" customHeight="1" x14ac:dyDescent="0.25">
      <c r="A766" s="86">
        <v>707236</v>
      </c>
      <c r="B766" s="86" t="s">
        <v>881</v>
      </c>
      <c r="C766" s="86" t="s">
        <v>1920</v>
      </c>
      <c r="D766" s="86" t="s">
        <v>1920</v>
      </c>
      <c r="E766" s="86">
        <v>70705</v>
      </c>
      <c r="F766" s="86">
        <v>9911</v>
      </c>
      <c r="G766" s="86" t="s">
        <v>4527</v>
      </c>
      <c r="H766" s="86" t="s">
        <v>4527</v>
      </c>
      <c r="I766" s="86" t="s">
        <v>2603</v>
      </c>
      <c r="J766" s="86" t="s">
        <v>7034</v>
      </c>
      <c r="K766" s="86" t="s">
        <v>4428</v>
      </c>
      <c r="L766" s="86" t="s">
        <v>3</v>
      </c>
      <c r="M766" s="86" t="s">
        <v>4528</v>
      </c>
      <c r="N766" s="86" t="s">
        <v>4529</v>
      </c>
      <c r="O766" s="86" t="s">
        <v>2270</v>
      </c>
      <c r="P766" s="87">
        <v>36770</v>
      </c>
      <c r="Q766" s="87">
        <v>401768</v>
      </c>
      <c r="R766" s="86" t="s">
        <v>2416</v>
      </c>
      <c r="S766" s="86" t="s">
        <v>879</v>
      </c>
      <c r="T766" s="86">
        <v>970705</v>
      </c>
      <c r="U766" s="86">
        <v>9911</v>
      </c>
      <c r="V766" s="86" t="s">
        <v>1139</v>
      </c>
      <c r="W766" s="86" t="s">
        <v>4516</v>
      </c>
      <c r="X766" s="86" t="s">
        <v>2488</v>
      </c>
      <c r="Y766" s="86" t="s">
        <v>1454</v>
      </c>
      <c r="Z766" s="86" t="s">
        <v>7021</v>
      </c>
      <c r="AB766" s="85" t="s">
        <v>2270</v>
      </c>
      <c r="AC766" s="85" t="str">
        <f t="shared" si="72"/>
        <v>AT26</v>
      </c>
      <c r="AD766" s="85" t="str">
        <f t="shared" si="73"/>
        <v xml:space="preserve"> 363</v>
      </c>
      <c r="AE766" s="85" t="str">
        <f t="shared" si="74"/>
        <v>6 80</v>
      </c>
      <c r="AF766" s="85" t="str">
        <f t="shared" si="75"/>
        <v>00 0</v>
      </c>
      <c r="AG766" s="85" t="str">
        <f t="shared" si="76"/>
        <v xml:space="preserve">601 </v>
      </c>
      <c r="AH766" s="85" t="str">
        <f t="shared" si="77"/>
        <v xml:space="preserve">AT26  363 6 80 00 0 601 </v>
      </c>
    </row>
    <row r="767" spans="1:34" ht="15" customHeight="1" x14ac:dyDescent="0.25">
      <c r="A767" s="86">
        <v>707246</v>
      </c>
      <c r="B767" s="86" t="s">
        <v>1644</v>
      </c>
      <c r="C767" s="86" t="s">
        <v>1920</v>
      </c>
      <c r="D767" s="86" t="s">
        <v>1920</v>
      </c>
      <c r="E767" s="86">
        <v>70704</v>
      </c>
      <c r="F767" s="86">
        <v>9912</v>
      </c>
      <c r="G767" s="86" t="s">
        <v>1143</v>
      </c>
      <c r="H767" s="86" t="s">
        <v>4484</v>
      </c>
      <c r="I767" s="86" t="s">
        <v>2470</v>
      </c>
      <c r="J767" s="86" t="s">
        <v>7035</v>
      </c>
      <c r="K767" s="86" t="s">
        <v>4428</v>
      </c>
      <c r="L767" s="86" t="s">
        <v>3</v>
      </c>
      <c r="M767" s="86" t="s">
        <v>4485</v>
      </c>
      <c r="N767" s="86" t="s">
        <v>4486</v>
      </c>
      <c r="O767" s="86" t="s">
        <v>2276</v>
      </c>
      <c r="P767" s="87">
        <v>36770</v>
      </c>
      <c r="Q767" s="87">
        <v>401768</v>
      </c>
      <c r="R767" s="86" t="s">
        <v>2416</v>
      </c>
      <c r="S767" s="86" t="s">
        <v>481</v>
      </c>
      <c r="T767" s="86">
        <v>970704</v>
      </c>
      <c r="U767" s="86">
        <v>9912</v>
      </c>
      <c r="V767" s="86" t="s">
        <v>1143</v>
      </c>
      <c r="W767" s="86" t="s">
        <v>3140</v>
      </c>
      <c r="X767" s="86" t="s">
        <v>4110</v>
      </c>
      <c r="Y767" s="86" t="s">
        <v>1399</v>
      </c>
      <c r="Z767" s="86" t="s">
        <v>7300</v>
      </c>
      <c r="AB767" s="85" t="s">
        <v>2276</v>
      </c>
      <c r="AC767" s="85" t="str">
        <f t="shared" si="72"/>
        <v>AT49</v>
      </c>
      <c r="AD767" s="85" t="str">
        <f t="shared" si="73"/>
        <v xml:space="preserve"> 363</v>
      </c>
      <c r="AE767" s="85" t="str">
        <f t="shared" si="74"/>
        <v>6 80</v>
      </c>
      <c r="AF767" s="85" t="str">
        <f t="shared" si="75"/>
        <v>00 0</v>
      </c>
      <c r="AG767" s="85" t="str">
        <f t="shared" si="76"/>
        <v xml:space="preserve">502 </v>
      </c>
      <c r="AH767" s="85" t="str">
        <f t="shared" si="77"/>
        <v xml:space="preserve">AT49  363 6 80 00 0 502 </v>
      </c>
    </row>
    <row r="768" spans="1:34" ht="15" customHeight="1" x14ac:dyDescent="0.25">
      <c r="A768" s="86">
        <v>707256</v>
      </c>
      <c r="B768" s="86" t="s">
        <v>816</v>
      </c>
      <c r="C768" s="86" t="s">
        <v>1920</v>
      </c>
      <c r="D768" s="86" t="s">
        <v>1920</v>
      </c>
      <c r="E768" s="86">
        <v>70702</v>
      </c>
      <c r="F768" s="86">
        <v>9951</v>
      </c>
      <c r="G768" s="86" t="s">
        <v>1144</v>
      </c>
      <c r="H768" s="86" t="s">
        <v>1144</v>
      </c>
      <c r="I768" s="86" t="s">
        <v>2693</v>
      </c>
      <c r="J768" s="86" t="s">
        <v>7036</v>
      </c>
      <c r="K768" s="86" t="s">
        <v>4428</v>
      </c>
      <c r="L768" s="86" t="s">
        <v>3</v>
      </c>
      <c r="M768" s="86" t="s">
        <v>4460</v>
      </c>
      <c r="N768" s="86" t="s">
        <v>4461</v>
      </c>
      <c r="O768" s="86" t="s">
        <v>2278</v>
      </c>
      <c r="P768" s="87">
        <v>36770</v>
      </c>
      <c r="Q768" s="87">
        <v>401768</v>
      </c>
      <c r="R768" s="86" t="s">
        <v>2416</v>
      </c>
      <c r="S768" s="86" t="s">
        <v>817</v>
      </c>
      <c r="T768" s="86">
        <v>970702</v>
      </c>
      <c r="U768" s="86">
        <v>9951</v>
      </c>
      <c r="V768" s="86" t="s">
        <v>1144</v>
      </c>
      <c r="W768" s="86" t="s">
        <v>1144</v>
      </c>
      <c r="X768" s="86" t="s">
        <v>4040</v>
      </c>
      <c r="Y768" s="86" t="s">
        <v>1424</v>
      </c>
      <c r="Z768" s="86" t="s">
        <v>7037</v>
      </c>
      <c r="AB768" s="85" t="s">
        <v>2278</v>
      </c>
      <c r="AC768" s="85" t="str">
        <f t="shared" si="72"/>
        <v>AT68</v>
      </c>
      <c r="AD768" s="85" t="str">
        <f t="shared" si="73"/>
        <v xml:space="preserve"> 360</v>
      </c>
      <c r="AE768" s="85" t="str">
        <f t="shared" si="74"/>
        <v>0 00</v>
      </c>
      <c r="AF768" s="85" t="str">
        <f t="shared" si="75"/>
        <v>00 0</v>
      </c>
      <c r="AG768" s="85" t="str">
        <f t="shared" si="76"/>
        <v xml:space="preserve">903 </v>
      </c>
      <c r="AH768" s="85" t="str">
        <f t="shared" si="77"/>
        <v xml:space="preserve">AT68  360 0 00 00 0 903 </v>
      </c>
    </row>
    <row r="769" spans="1:34" ht="15" customHeight="1" x14ac:dyDescent="0.25">
      <c r="A769" s="86">
        <v>707266</v>
      </c>
      <c r="B769" s="86" t="s">
        <v>546</v>
      </c>
      <c r="C769" s="86" t="s">
        <v>1920</v>
      </c>
      <c r="D769" s="86" t="s">
        <v>1920</v>
      </c>
      <c r="E769" s="86">
        <v>70713</v>
      </c>
      <c r="F769" s="86">
        <v>9941</v>
      </c>
      <c r="G769" s="86" t="s">
        <v>1145</v>
      </c>
      <c r="H769" s="86" t="s">
        <v>1145</v>
      </c>
      <c r="I769" s="86" t="s">
        <v>4291</v>
      </c>
      <c r="J769" s="86" t="s">
        <v>7038</v>
      </c>
      <c r="K769" s="86" t="s">
        <v>4428</v>
      </c>
      <c r="L769" s="86" t="s">
        <v>3</v>
      </c>
      <c r="M769" s="86" t="s">
        <v>4520</v>
      </c>
      <c r="N769" s="86" t="s">
        <v>4521</v>
      </c>
      <c r="O769" s="86" t="s">
        <v>2279</v>
      </c>
      <c r="P769" s="87">
        <v>36770</v>
      </c>
      <c r="Q769" s="87">
        <v>401768</v>
      </c>
      <c r="R769" s="86" t="s">
        <v>2416</v>
      </c>
      <c r="S769" s="86" t="s">
        <v>547</v>
      </c>
      <c r="T769" s="86">
        <v>970713</v>
      </c>
      <c r="U769" s="86">
        <v>9941</v>
      </c>
      <c r="V769" s="86" t="s">
        <v>1145</v>
      </c>
      <c r="W769" s="86" t="s">
        <v>1145</v>
      </c>
      <c r="X769" s="86" t="s">
        <v>2943</v>
      </c>
      <c r="Y769" s="86" t="s">
        <v>1423</v>
      </c>
      <c r="Z769" s="86" t="s">
        <v>7039</v>
      </c>
      <c r="AB769" s="85" t="s">
        <v>2279</v>
      </c>
      <c r="AC769" s="85" t="str">
        <f t="shared" si="72"/>
        <v>AT83</v>
      </c>
      <c r="AD769" s="85" t="str">
        <f t="shared" si="73"/>
        <v xml:space="preserve"> 363</v>
      </c>
      <c r="AE769" s="85" t="str">
        <f t="shared" si="74"/>
        <v>6 80</v>
      </c>
      <c r="AF769" s="85" t="str">
        <f t="shared" si="75"/>
        <v>00 0</v>
      </c>
      <c r="AG769" s="85" t="str">
        <f t="shared" si="76"/>
        <v xml:space="preserve">302 </v>
      </c>
      <c r="AH769" s="85" t="str">
        <f t="shared" si="77"/>
        <v xml:space="preserve">AT83  363 6 80 00 0 302 </v>
      </c>
    </row>
    <row r="770" spans="1:34" ht="15" customHeight="1" x14ac:dyDescent="0.25">
      <c r="A770" s="86">
        <v>707276</v>
      </c>
      <c r="B770" s="86" t="s">
        <v>543</v>
      </c>
      <c r="C770" s="86" t="s">
        <v>1920</v>
      </c>
      <c r="D770" s="86" t="s">
        <v>1920</v>
      </c>
      <c r="E770" s="86">
        <v>70721</v>
      </c>
      <c r="F770" s="86">
        <v>9942</v>
      </c>
      <c r="G770" s="86" t="s">
        <v>1146</v>
      </c>
      <c r="H770" s="86" t="s">
        <v>3140</v>
      </c>
      <c r="I770" s="86" t="s">
        <v>4608</v>
      </c>
      <c r="J770" s="86" t="s">
        <v>7040</v>
      </c>
      <c r="K770" s="86" t="s">
        <v>4428</v>
      </c>
      <c r="L770" s="86" t="s">
        <v>3</v>
      </c>
      <c r="M770" s="86" t="s">
        <v>4609</v>
      </c>
      <c r="N770" s="86" t="s">
        <v>4610</v>
      </c>
      <c r="O770" s="86" t="s">
        <v>2280</v>
      </c>
      <c r="P770" s="87">
        <v>36770</v>
      </c>
      <c r="Q770" s="87">
        <v>401768</v>
      </c>
      <c r="R770" s="86" t="s">
        <v>2416</v>
      </c>
      <c r="S770" s="86" t="s">
        <v>544</v>
      </c>
      <c r="T770" s="86">
        <v>970721</v>
      </c>
      <c r="U770" s="86">
        <v>9942</v>
      </c>
      <c r="V770" s="86" t="s">
        <v>1146</v>
      </c>
      <c r="W770" s="86" t="s">
        <v>3140</v>
      </c>
      <c r="X770" s="86" t="s">
        <v>2576</v>
      </c>
      <c r="Y770" s="86" t="s">
        <v>545</v>
      </c>
      <c r="Z770" s="86" t="s">
        <v>7041</v>
      </c>
      <c r="AB770" s="85" t="s">
        <v>2280</v>
      </c>
      <c r="AC770" s="85" t="str">
        <f t="shared" si="72"/>
        <v>AT18</v>
      </c>
      <c r="AD770" s="85" t="str">
        <f t="shared" si="73"/>
        <v xml:space="preserve"> 363</v>
      </c>
      <c r="AE770" s="85" t="str">
        <f t="shared" si="74"/>
        <v>6 80</v>
      </c>
      <c r="AF770" s="85" t="str">
        <f t="shared" si="75"/>
        <v>00 0</v>
      </c>
      <c r="AG770" s="85" t="str">
        <f t="shared" si="76"/>
        <v xml:space="preserve">402 </v>
      </c>
      <c r="AH770" s="85" t="str">
        <f t="shared" si="77"/>
        <v xml:space="preserve">AT18  363 6 80 00 0 402 </v>
      </c>
    </row>
    <row r="771" spans="1:34" ht="15" customHeight="1" x14ac:dyDescent="0.25">
      <c r="A771" s="86">
        <v>707286</v>
      </c>
      <c r="B771" s="86" t="s">
        <v>878</v>
      </c>
      <c r="C771" s="86" t="s">
        <v>1920</v>
      </c>
      <c r="D771" s="86" t="s">
        <v>1920</v>
      </c>
      <c r="E771" s="86">
        <v>70705</v>
      </c>
      <c r="F771" s="86">
        <v>9911</v>
      </c>
      <c r="G771" s="86" t="s">
        <v>4541</v>
      </c>
      <c r="H771" s="86" t="s">
        <v>4541</v>
      </c>
      <c r="I771" s="86" t="s">
        <v>2421</v>
      </c>
      <c r="J771" s="86" t="s">
        <v>7042</v>
      </c>
      <c r="K771" s="86" t="s">
        <v>4428</v>
      </c>
      <c r="L771" s="86" t="s">
        <v>3</v>
      </c>
      <c r="M771" s="86" t="s">
        <v>4542</v>
      </c>
      <c r="N771" s="86" t="s">
        <v>4543</v>
      </c>
      <c r="O771" s="86" t="s">
        <v>2270</v>
      </c>
      <c r="P771" s="87">
        <v>36770</v>
      </c>
      <c r="Q771" s="87">
        <v>401768</v>
      </c>
      <c r="R771" s="86" t="s">
        <v>2416</v>
      </c>
      <c r="S771" s="86" t="s">
        <v>879</v>
      </c>
      <c r="T771" s="86">
        <v>970705</v>
      </c>
      <c r="U771" s="86">
        <v>9911</v>
      </c>
      <c r="V771" s="86" t="s">
        <v>1139</v>
      </c>
      <c r="W771" s="86" t="s">
        <v>4516</v>
      </c>
      <c r="X771" s="86" t="s">
        <v>2488</v>
      </c>
      <c r="Y771" s="86" t="s">
        <v>1454</v>
      </c>
      <c r="Z771" s="86" t="s">
        <v>7021</v>
      </c>
      <c r="AB771" s="85" t="s">
        <v>2270</v>
      </c>
      <c r="AC771" s="85" t="str">
        <f t="shared" si="72"/>
        <v>AT26</v>
      </c>
      <c r="AD771" s="85" t="str">
        <f t="shared" si="73"/>
        <v xml:space="preserve"> 363</v>
      </c>
      <c r="AE771" s="85" t="str">
        <f t="shared" si="74"/>
        <v>6 80</v>
      </c>
      <c r="AF771" s="85" t="str">
        <f t="shared" si="75"/>
        <v>00 0</v>
      </c>
      <c r="AG771" s="85" t="str">
        <f t="shared" si="76"/>
        <v xml:space="preserve">601 </v>
      </c>
      <c r="AH771" s="85" t="str">
        <f t="shared" si="77"/>
        <v xml:space="preserve">AT26  363 6 80 00 0 601 </v>
      </c>
    </row>
    <row r="772" spans="1:34" ht="15" customHeight="1" x14ac:dyDescent="0.25">
      <c r="A772" s="86">
        <v>707296</v>
      </c>
      <c r="B772" s="86" t="s">
        <v>572</v>
      </c>
      <c r="C772" s="86" t="s">
        <v>1920</v>
      </c>
      <c r="D772" s="86" t="s">
        <v>1920</v>
      </c>
      <c r="E772" s="86">
        <v>70724</v>
      </c>
      <c r="F772" s="86">
        <v>9963</v>
      </c>
      <c r="G772" s="86" t="s">
        <v>4651</v>
      </c>
      <c r="H772" s="86" t="s">
        <v>4651</v>
      </c>
      <c r="I772" s="86" t="s">
        <v>4652</v>
      </c>
      <c r="J772" s="86" t="s">
        <v>7043</v>
      </c>
      <c r="K772" s="86" t="s">
        <v>4428</v>
      </c>
      <c r="L772" s="86" t="s">
        <v>3</v>
      </c>
      <c r="M772" s="86" t="s">
        <v>4653</v>
      </c>
      <c r="N772" s="86" t="s">
        <v>4654</v>
      </c>
      <c r="O772" s="86" t="s">
        <v>5761</v>
      </c>
      <c r="P772" s="87">
        <v>36770</v>
      </c>
      <c r="Q772" s="87">
        <v>401768</v>
      </c>
      <c r="R772" s="86" t="s">
        <v>2416</v>
      </c>
      <c r="S772" s="86" t="s">
        <v>573</v>
      </c>
      <c r="T772" s="86">
        <v>970724</v>
      </c>
      <c r="U772" s="86">
        <v>9963</v>
      </c>
      <c r="V772" s="86" t="s">
        <v>6071</v>
      </c>
      <c r="W772" s="86" t="s">
        <v>4651</v>
      </c>
      <c r="X772" s="86" t="s">
        <v>3296</v>
      </c>
      <c r="Y772" s="86" t="s">
        <v>574</v>
      </c>
      <c r="Z772" s="86" t="s">
        <v>7044</v>
      </c>
      <c r="AB772" s="85" t="s">
        <v>5761</v>
      </c>
      <c r="AC772" s="85" t="str">
        <f t="shared" si="72"/>
        <v>AT81</v>
      </c>
      <c r="AD772" s="85" t="str">
        <f t="shared" si="73"/>
        <v xml:space="preserve"> 363</v>
      </c>
      <c r="AE772" s="85" t="str">
        <f t="shared" si="74"/>
        <v>7 80</v>
      </c>
      <c r="AF772" s="85" t="str">
        <f t="shared" si="75"/>
        <v>00 0</v>
      </c>
      <c r="AG772" s="85" t="str">
        <f t="shared" si="76"/>
        <v xml:space="preserve">502 </v>
      </c>
      <c r="AH772" s="85" t="str">
        <f t="shared" si="77"/>
        <v xml:space="preserve">AT81  363 7 80 00 0 502 </v>
      </c>
    </row>
    <row r="773" spans="1:34" ht="15" customHeight="1" x14ac:dyDescent="0.25">
      <c r="A773" s="86">
        <v>707306</v>
      </c>
      <c r="B773" s="86" t="s">
        <v>813</v>
      </c>
      <c r="C773" s="86" t="s">
        <v>1920</v>
      </c>
      <c r="D773" s="86" t="s">
        <v>1920</v>
      </c>
      <c r="E773" s="86">
        <v>70732</v>
      </c>
      <c r="F773" s="86">
        <v>9907</v>
      </c>
      <c r="G773" s="86" t="s">
        <v>1147</v>
      </c>
      <c r="H773" s="86" t="s">
        <v>4643</v>
      </c>
      <c r="I773" s="86" t="s">
        <v>2603</v>
      </c>
      <c r="J773" s="86" t="s">
        <v>7045</v>
      </c>
      <c r="K773" s="86" t="s">
        <v>4428</v>
      </c>
      <c r="L773" s="86" t="s">
        <v>3</v>
      </c>
      <c r="M773" s="86" t="s">
        <v>4644</v>
      </c>
      <c r="N773" s="86" t="s">
        <v>4645</v>
      </c>
      <c r="O773" s="86" t="s">
        <v>2281</v>
      </c>
      <c r="P773" s="87">
        <v>36770</v>
      </c>
      <c r="Q773" s="87">
        <v>401768</v>
      </c>
      <c r="R773" s="86" t="s">
        <v>2416</v>
      </c>
      <c r="S773" s="86" t="s">
        <v>6072</v>
      </c>
      <c r="T773" s="86">
        <v>970732</v>
      </c>
      <c r="U773" s="86">
        <v>9907</v>
      </c>
      <c r="V773" s="86" t="s">
        <v>1147</v>
      </c>
      <c r="W773" s="86" t="s">
        <v>2849</v>
      </c>
      <c r="X773" s="86" t="s">
        <v>3179</v>
      </c>
      <c r="Y773" s="86" t="s">
        <v>6073</v>
      </c>
      <c r="Z773" s="86" t="s">
        <v>7046</v>
      </c>
      <c r="AB773" s="85" t="s">
        <v>2281</v>
      </c>
      <c r="AC773" s="85" t="str">
        <f t="shared" si="72"/>
        <v>AT67</v>
      </c>
      <c r="AD773" s="85" t="str">
        <f t="shared" si="73"/>
        <v xml:space="preserve"> 360</v>
      </c>
      <c r="AE773" s="85" t="str">
        <f t="shared" si="74"/>
        <v>0 00</v>
      </c>
      <c r="AF773" s="85" t="str">
        <f t="shared" si="75"/>
        <v>00 0</v>
      </c>
      <c r="AG773" s="85" t="str">
        <f t="shared" si="76"/>
        <v xml:space="preserve">960 </v>
      </c>
      <c r="AH773" s="85" t="str">
        <f t="shared" si="77"/>
        <v xml:space="preserve">AT67  360 0 00 00 0 960 </v>
      </c>
    </row>
    <row r="774" spans="1:34" ht="15" customHeight="1" x14ac:dyDescent="0.25">
      <c r="A774" s="86">
        <v>707316</v>
      </c>
      <c r="B774" s="86" t="s">
        <v>758</v>
      </c>
      <c r="C774" s="86" t="s">
        <v>1920</v>
      </c>
      <c r="D774" s="86" t="s">
        <v>1920</v>
      </c>
      <c r="E774" s="86">
        <v>70701</v>
      </c>
      <c r="F774" s="86">
        <v>9913</v>
      </c>
      <c r="G774" s="86" t="s">
        <v>1148</v>
      </c>
      <c r="H774" s="86" t="s">
        <v>1148</v>
      </c>
      <c r="I774" s="86" t="s">
        <v>4439</v>
      </c>
      <c r="J774" s="86" t="s">
        <v>7047</v>
      </c>
      <c r="K774" s="86" t="s">
        <v>4428</v>
      </c>
      <c r="L774" s="86" t="s">
        <v>3</v>
      </c>
      <c r="M774" s="86" t="s">
        <v>4440</v>
      </c>
      <c r="N774" s="86" t="s">
        <v>4441</v>
      </c>
      <c r="O774" s="86" t="s">
        <v>2282</v>
      </c>
      <c r="P774" s="87">
        <v>36770</v>
      </c>
      <c r="Q774" s="87">
        <v>401768</v>
      </c>
      <c r="R774" s="86" t="s">
        <v>2416</v>
      </c>
      <c r="S774" s="86" t="s">
        <v>759</v>
      </c>
      <c r="T774" s="86">
        <v>970701</v>
      </c>
      <c r="U774" s="86">
        <v>9913</v>
      </c>
      <c r="V774" s="86" t="s">
        <v>1148</v>
      </c>
      <c r="W774" s="86" t="s">
        <v>1148</v>
      </c>
      <c r="X774" s="86" t="s">
        <v>4443</v>
      </c>
      <c r="Y774" s="86" t="s">
        <v>1964</v>
      </c>
      <c r="Z774" s="86" t="s">
        <v>7048</v>
      </c>
      <c r="AB774" s="85" t="s">
        <v>2282</v>
      </c>
      <c r="AC774" s="85" t="str">
        <f t="shared" si="72"/>
        <v>AT41</v>
      </c>
      <c r="AD774" s="85" t="str">
        <f t="shared" si="73"/>
        <v xml:space="preserve"> 363</v>
      </c>
      <c r="AE774" s="85" t="str">
        <f t="shared" si="74"/>
        <v>6 80</v>
      </c>
      <c r="AF774" s="85" t="str">
        <f t="shared" si="75"/>
        <v>00 0</v>
      </c>
      <c r="AG774" s="85" t="str">
        <f t="shared" si="76"/>
        <v xml:space="preserve">206 </v>
      </c>
      <c r="AH774" s="85" t="str">
        <f t="shared" si="77"/>
        <v xml:space="preserve">AT41  363 6 80 00 0 206 </v>
      </c>
    </row>
    <row r="775" spans="1:34" ht="15" customHeight="1" x14ac:dyDescent="0.25">
      <c r="A775" s="86">
        <v>707326</v>
      </c>
      <c r="B775" s="86" t="s">
        <v>581</v>
      </c>
      <c r="C775" s="86" t="s">
        <v>1920</v>
      </c>
      <c r="D775" s="86" t="s">
        <v>1920</v>
      </c>
      <c r="E775" s="86">
        <v>70718</v>
      </c>
      <c r="F775" s="86">
        <v>9782</v>
      </c>
      <c r="G775" s="86" t="s">
        <v>1149</v>
      </c>
      <c r="H775" s="86" t="s">
        <v>1149</v>
      </c>
      <c r="I775" s="86" t="s">
        <v>4575</v>
      </c>
      <c r="J775" s="86" t="s">
        <v>7049</v>
      </c>
      <c r="K775" s="86" t="s">
        <v>4428</v>
      </c>
      <c r="L775" s="86" t="s">
        <v>3</v>
      </c>
      <c r="M775" s="86" t="s">
        <v>4576</v>
      </c>
      <c r="N775" s="86" t="s">
        <v>4577</v>
      </c>
      <c r="O775" s="86" t="s">
        <v>7301</v>
      </c>
      <c r="P775" s="87">
        <v>36770</v>
      </c>
      <c r="Q775" s="87">
        <v>401768</v>
      </c>
      <c r="R775" s="86" t="s">
        <v>2416</v>
      </c>
      <c r="S775" s="86" t="s">
        <v>582</v>
      </c>
      <c r="T775" s="86">
        <v>970718</v>
      </c>
      <c r="U775" s="86">
        <v>9782</v>
      </c>
      <c r="V775" s="86" t="s">
        <v>1149</v>
      </c>
      <c r="W775" s="86" t="s">
        <v>1149</v>
      </c>
      <c r="X775" s="86" t="s">
        <v>2727</v>
      </c>
      <c r="Y775" s="86" t="s">
        <v>583</v>
      </c>
      <c r="Z775" s="86" t="s">
        <v>7050</v>
      </c>
      <c r="AB775" s="85" t="s">
        <v>7301</v>
      </c>
      <c r="AC775" s="85" t="str">
        <f t="shared" si="72"/>
        <v>AT22</v>
      </c>
      <c r="AD775" s="85" t="str">
        <f t="shared" si="73"/>
        <v xml:space="preserve"> 363</v>
      </c>
      <c r="AE775" s="85" t="str">
        <f t="shared" si="74"/>
        <v>6 80</v>
      </c>
      <c r="AF775" s="85" t="str">
        <f t="shared" si="75"/>
        <v>00 0</v>
      </c>
      <c r="AG775" s="85" t="str">
        <f t="shared" si="76"/>
        <v xml:space="preserve">702 </v>
      </c>
      <c r="AH775" s="85" t="str">
        <f t="shared" si="77"/>
        <v xml:space="preserve">AT22  363 6 80 00 0 702 </v>
      </c>
    </row>
    <row r="776" spans="1:34" ht="15" customHeight="1" x14ac:dyDescent="0.25">
      <c r="A776" s="86">
        <v>707336</v>
      </c>
      <c r="B776" s="86" t="s">
        <v>517</v>
      </c>
      <c r="C776" s="86" t="s">
        <v>1920</v>
      </c>
      <c r="D776" s="86" t="s">
        <v>1920</v>
      </c>
      <c r="E776" s="86">
        <v>70709</v>
      </c>
      <c r="F776" s="86">
        <v>9961</v>
      </c>
      <c r="G776" s="86" t="s">
        <v>4511</v>
      </c>
      <c r="H776" s="86" t="s">
        <v>3140</v>
      </c>
      <c r="I776" s="86" t="s">
        <v>3020</v>
      </c>
      <c r="J776" s="86" t="s">
        <v>7051</v>
      </c>
      <c r="K776" s="86" t="s">
        <v>4428</v>
      </c>
      <c r="L776" s="86" t="s">
        <v>3</v>
      </c>
      <c r="M776" s="86" t="s">
        <v>4512</v>
      </c>
      <c r="N776" s="86" t="s">
        <v>4513</v>
      </c>
      <c r="O776" s="86" t="s">
        <v>5758</v>
      </c>
      <c r="P776" s="87">
        <v>36770</v>
      </c>
      <c r="Q776" s="87">
        <v>401768</v>
      </c>
      <c r="R776" s="86" t="s">
        <v>2416</v>
      </c>
      <c r="S776" s="86" t="s">
        <v>6074</v>
      </c>
      <c r="T776" s="86">
        <v>970709</v>
      </c>
      <c r="U776" s="86">
        <v>9961</v>
      </c>
      <c r="V776" s="86" t="s">
        <v>4515</v>
      </c>
      <c r="W776" s="86" t="s">
        <v>3140</v>
      </c>
      <c r="X776" s="86" t="s">
        <v>3084</v>
      </c>
      <c r="Y776" s="86" t="s">
        <v>519</v>
      </c>
      <c r="Z776" s="86" t="s">
        <v>7052</v>
      </c>
      <c r="AB776" s="85" t="s">
        <v>5758</v>
      </c>
      <c r="AC776" s="85" t="str">
        <f t="shared" si="72"/>
        <v>AT92</v>
      </c>
      <c r="AD776" s="85" t="str">
        <f t="shared" si="73"/>
        <v xml:space="preserve"> 363</v>
      </c>
      <c r="AE776" s="85" t="str">
        <f t="shared" si="74"/>
        <v>7 80</v>
      </c>
      <c r="AF776" s="85" t="str">
        <f t="shared" si="75"/>
        <v>00 0</v>
      </c>
      <c r="AG776" s="85" t="str">
        <f t="shared" si="76"/>
        <v xml:space="preserve">702 </v>
      </c>
      <c r="AH776" s="85" t="str">
        <f t="shared" si="77"/>
        <v xml:space="preserve">AT92  363 7 80 00 0 702 </v>
      </c>
    </row>
    <row r="777" spans="1:34" ht="15" customHeight="1" x14ac:dyDescent="0.25">
      <c r="A777" s="86">
        <v>707346</v>
      </c>
      <c r="B777" s="86" t="s">
        <v>860</v>
      </c>
      <c r="C777" s="86" t="s">
        <v>1920</v>
      </c>
      <c r="D777" s="86" t="s">
        <v>1920</v>
      </c>
      <c r="E777" s="86">
        <v>70723</v>
      </c>
      <c r="F777" s="86">
        <v>9974</v>
      </c>
      <c r="G777" s="86" t="s">
        <v>4620</v>
      </c>
      <c r="H777" s="86" t="s">
        <v>4621</v>
      </c>
      <c r="I777" s="86" t="s">
        <v>5268</v>
      </c>
      <c r="J777" s="86" t="s">
        <v>7053</v>
      </c>
      <c r="K777" s="86" t="s">
        <v>4428</v>
      </c>
      <c r="L777" s="86" t="s">
        <v>3</v>
      </c>
      <c r="M777" s="86" t="s">
        <v>5269</v>
      </c>
      <c r="N777" s="86" t="s">
        <v>5270</v>
      </c>
      <c r="O777" s="86" t="s">
        <v>2284</v>
      </c>
      <c r="P777" s="87">
        <v>36770</v>
      </c>
      <c r="Q777" s="87">
        <v>401768</v>
      </c>
      <c r="R777" s="86" t="s">
        <v>2416</v>
      </c>
      <c r="S777" s="86" t="s">
        <v>1839</v>
      </c>
      <c r="T777" s="86">
        <v>970723</v>
      </c>
      <c r="U777" s="86">
        <v>9974</v>
      </c>
      <c r="V777" s="86" t="s">
        <v>4625</v>
      </c>
      <c r="W777" s="86" t="s">
        <v>4621</v>
      </c>
      <c r="X777" s="86" t="s">
        <v>4626</v>
      </c>
      <c r="Y777" s="86" t="s">
        <v>861</v>
      </c>
      <c r="Z777" s="86" t="s">
        <v>7054</v>
      </c>
      <c r="AB777" s="85" t="s">
        <v>2284</v>
      </c>
      <c r="AC777" s="85" t="str">
        <f t="shared" si="72"/>
        <v>AT51</v>
      </c>
      <c r="AD777" s="85" t="str">
        <f t="shared" si="73"/>
        <v xml:space="preserve"> 363</v>
      </c>
      <c r="AE777" s="85" t="str">
        <f t="shared" si="74"/>
        <v>7 80</v>
      </c>
      <c r="AF777" s="85" t="str">
        <f t="shared" si="75"/>
        <v>00 0</v>
      </c>
      <c r="AG777" s="85" t="str">
        <f t="shared" si="76"/>
        <v xml:space="preserve">226 </v>
      </c>
      <c r="AH777" s="85" t="str">
        <f t="shared" si="77"/>
        <v xml:space="preserve">AT51  363 7 80 00 0 226 </v>
      </c>
    </row>
    <row r="778" spans="1:34" ht="15" customHeight="1" x14ac:dyDescent="0.25">
      <c r="A778" s="86">
        <v>707366</v>
      </c>
      <c r="B778" s="86" t="s">
        <v>1729</v>
      </c>
      <c r="C778" s="86" t="s">
        <v>1920</v>
      </c>
      <c r="D778" s="86" t="s">
        <v>1920</v>
      </c>
      <c r="E778" s="86">
        <v>70719</v>
      </c>
      <c r="F778" s="86">
        <v>9990</v>
      </c>
      <c r="G778" s="86" t="s">
        <v>4588</v>
      </c>
      <c r="H778" s="86" t="s">
        <v>4588</v>
      </c>
      <c r="I778" s="86" t="s">
        <v>2644</v>
      </c>
      <c r="J778" s="86" t="s">
        <v>7055</v>
      </c>
      <c r="K778" s="86" t="s">
        <v>4428</v>
      </c>
      <c r="L778" s="86" t="s">
        <v>3</v>
      </c>
      <c r="M778" s="86" t="s">
        <v>4589</v>
      </c>
      <c r="N778" s="86" t="s">
        <v>4590</v>
      </c>
      <c r="O778" s="86" t="s">
        <v>7295</v>
      </c>
      <c r="P778" s="87">
        <v>36770</v>
      </c>
      <c r="Q778" s="87">
        <v>401768</v>
      </c>
      <c r="R778" s="86" t="s">
        <v>2416</v>
      </c>
      <c r="S778" s="86" t="s">
        <v>1837</v>
      </c>
      <c r="T778" s="86">
        <v>970719</v>
      </c>
      <c r="U778" s="86">
        <v>6020</v>
      </c>
      <c r="V778" s="86" t="s">
        <v>2426</v>
      </c>
      <c r="W778" s="86" t="s">
        <v>7296</v>
      </c>
      <c r="X778" s="86" t="s">
        <v>7297</v>
      </c>
      <c r="Y778" s="86" t="s">
        <v>539</v>
      </c>
      <c r="Z778" s="86" t="s">
        <v>7298</v>
      </c>
      <c r="AB778" s="85" t="s">
        <v>7295</v>
      </c>
      <c r="AC778" s="85" t="str">
        <f t="shared" si="72"/>
        <v>AT25</v>
      </c>
      <c r="AD778" s="85" t="str">
        <f t="shared" si="73"/>
        <v xml:space="preserve"> 363</v>
      </c>
      <c r="AE778" s="85" t="str">
        <f t="shared" si="74"/>
        <v>6 80</v>
      </c>
      <c r="AF778" s="85" t="str">
        <f t="shared" si="75"/>
        <v>00 0</v>
      </c>
      <c r="AG778" s="85" t="str">
        <f t="shared" si="76"/>
        <v xml:space="preserve">722 </v>
      </c>
      <c r="AH778" s="85" t="str">
        <f t="shared" si="77"/>
        <v xml:space="preserve">AT25  363 6 80 00 0 722 </v>
      </c>
    </row>
    <row r="779" spans="1:34" ht="15" customHeight="1" x14ac:dyDescent="0.25">
      <c r="A779" s="86">
        <v>707376</v>
      </c>
      <c r="B779" s="86" t="s">
        <v>1912</v>
      </c>
      <c r="C779" s="86" t="s">
        <v>1920</v>
      </c>
      <c r="D779" s="86" t="s">
        <v>1920</v>
      </c>
      <c r="E779" s="86">
        <v>70725</v>
      </c>
      <c r="F779" s="86">
        <v>9952</v>
      </c>
      <c r="G779" s="86" t="s">
        <v>4602</v>
      </c>
      <c r="H779" s="86" t="s">
        <v>4603</v>
      </c>
      <c r="I779" s="86" t="s">
        <v>4604</v>
      </c>
      <c r="J779" s="86" t="s">
        <v>7056</v>
      </c>
      <c r="K779" s="86" t="s">
        <v>4428</v>
      </c>
      <c r="L779" s="86" t="s">
        <v>3</v>
      </c>
      <c r="M779" s="86" t="s">
        <v>4605</v>
      </c>
      <c r="N779" s="86" t="s">
        <v>4606</v>
      </c>
      <c r="O779" s="86" t="s">
        <v>2285</v>
      </c>
      <c r="P779" s="87">
        <v>36770</v>
      </c>
      <c r="Q779" s="87">
        <v>401768</v>
      </c>
      <c r="R779" s="86" t="s">
        <v>2416</v>
      </c>
      <c r="S779" s="86" t="s">
        <v>1840</v>
      </c>
      <c r="T779" s="86">
        <v>970725</v>
      </c>
      <c r="U779" s="86">
        <v>9952</v>
      </c>
      <c r="V779" s="86" t="s">
        <v>4603</v>
      </c>
      <c r="W779" s="86" t="s">
        <v>4603</v>
      </c>
      <c r="X779" s="86" t="s">
        <v>4342</v>
      </c>
      <c r="Y779" s="86" t="s">
        <v>1657</v>
      </c>
      <c r="Z779" s="86" t="s">
        <v>7057</v>
      </c>
      <c r="AB779" s="85" t="s">
        <v>2285</v>
      </c>
      <c r="AC779" s="85" t="str">
        <f t="shared" si="72"/>
        <v>AT31</v>
      </c>
      <c r="AD779" s="85" t="str">
        <f t="shared" si="73"/>
        <v xml:space="preserve"> 570</v>
      </c>
      <c r="AE779" s="85" t="str">
        <f t="shared" si="74"/>
        <v>0 00</v>
      </c>
      <c r="AF779" s="85" t="str">
        <f t="shared" si="75"/>
        <v>01 7</v>
      </c>
      <c r="AG779" s="85" t="str">
        <f t="shared" si="76"/>
        <v xml:space="preserve">000 </v>
      </c>
      <c r="AH779" s="85" t="str">
        <f t="shared" si="77"/>
        <v xml:space="preserve">AT31  570 0 00 01 7 000 </v>
      </c>
    </row>
    <row r="780" spans="1:34" ht="15" customHeight="1" x14ac:dyDescent="0.25">
      <c r="A780" s="86">
        <v>707386</v>
      </c>
      <c r="B780" s="86" t="s">
        <v>523</v>
      </c>
      <c r="C780" s="86" t="s">
        <v>1920</v>
      </c>
      <c r="D780" s="86" t="s">
        <v>1920</v>
      </c>
      <c r="E780" s="86">
        <v>70714</v>
      </c>
      <c r="F780" s="86">
        <v>9906</v>
      </c>
      <c r="G780" s="86" t="s">
        <v>1150</v>
      </c>
      <c r="H780" s="86" t="s">
        <v>1150</v>
      </c>
      <c r="I780" s="86" t="s">
        <v>2492</v>
      </c>
      <c r="J780" s="86" t="s">
        <v>7058</v>
      </c>
      <c r="K780" s="86" t="s">
        <v>4428</v>
      </c>
      <c r="L780" s="86" t="s">
        <v>3</v>
      </c>
      <c r="M780" s="86" t="s">
        <v>4534</v>
      </c>
      <c r="N780" s="86" t="s">
        <v>4535</v>
      </c>
      <c r="O780" s="86" t="s">
        <v>2286</v>
      </c>
      <c r="P780" s="87">
        <v>36770</v>
      </c>
      <c r="Q780" s="87">
        <v>401768</v>
      </c>
      <c r="R780" s="86" t="s">
        <v>2416</v>
      </c>
      <c r="S780" s="86" t="s">
        <v>524</v>
      </c>
      <c r="T780" s="86">
        <v>970714</v>
      </c>
      <c r="U780" s="86">
        <v>9906</v>
      </c>
      <c r="V780" s="86" t="s">
        <v>1150</v>
      </c>
      <c r="W780" s="86" t="s">
        <v>1150</v>
      </c>
      <c r="X780" s="86" t="s">
        <v>4537</v>
      </c>
      <c r="Y780" s="86" t="s">
        <v>6075</v>
      </c>
      <c r="Z780" s="86" t="s">
        <v>7059</v>
      </c>
      <c r="AB780" s="85" t="s">
        <v>2286</v>
      </c>
      <c r="AC780" s="85" t="str">
        <f t="shared" si="72"/>
        <v>AT89</v>
      </c>
      <c r="AD780" s="85" t="str">
        <f t="shared" si="73"/>
        <v xml:space="preserve"> 360</v>
      </c>
      <c r="AE780" s="85" t="str">
        <f t="shared" si="74"/>
        <v>0 00</v>
      </c>
      <c r="AF780" s="85" t="str">
        <f t="shared" si="75"/>
        <v>00 0</v>
      </c>
      <c r="AG780" s="85" t="str">
        <f t="shared" si="76"/>
        <v xml:space="preserve">914 </v>
      </c>
      <c r="AH780" s="85" t="str">
        <f t="shared" si="77"/>
        <v xml:space="preserve">AT89  360 0 00 00 0 914 </v>
      </c>
    </row>
    <row r="781" spans="1:34" ht="15" customHeight="1" x14ac:dyDescent="0.25">
      <c r="A781" s="86">
        <v>707396</v>
      </c>
      <c r="B781" s="86" t="s">
        <v>538</v>
      </c>
      <c r="C781" s="86" t="s">
        <v>1920</v>
      </c>
      <c r="D781" s="86" t="s">
        <v>1920</v>
      </c>
      <c r="E781" s="86">
        <v>70717</v>
      </c>
      <c r="F781" s="86">
        <v>9971</v>
      </c>
      <c r="G781" s="86" t="s">
        <v>4593</v>
      </c>
      <c r="H781" s="86" t="s">
        <v>4593</v>
      </c>
      <c r="I781" s="86" t="s">
        <v>2428</v>
      </c>
      <c r="J781" s="86" t="s">
        <v>7060</v>
      </c>
      <c r="K781" s="86" t="s">
        <v>4428</v>
      </c>
      <c r="L781" s="86" t="s">
        <v>3</v>
      </c>
      <c r="M781" s="86" t="s">
        <v>4594</v>
      </c>
      <c r="N781" s="86" t="s">
        <v>4595</v>
      </c>
      <c r="O781" s="86" t="s">
        <v>5759</v>
      </c>
      <c r="P781" s="87">
        <v>36770</v>
      </c>
      <c r="Q781" s="87">
        <v>401768</v>
      </c>
      <c r="R781" s="86" t="s">
        <v>2416</v>
      </c>
      <c r="S781" s="86" t="s">
        <v>533</v>
      </c>
      <c r="T781" s="86">
        <v>970717</v>
      </c>
      <c r="U781" s="86">
        <v>9971</v>
      </c>
      <c r="V781" s="86" t="s">
        <v>4567</v>
      </c>
      <c r="W781" s="86" t="s">
        <v>4568</v>
      </c>
      <c r="X781" s="86" t="s">
        <v>2480</v>
      </c>
      <c r="Y781" s="86" t="s">
        <v>534</v>
      </c>
      <c r="Z781" s="86" t="s">
        <v>7012</v>
      </c>
      <c r="AB781" s="85" t="s">
        <v>5759</v>
      </c>
      <c r="AC781" s="85" t="str">
        <f t="shared" si="72"/>
        <v>AT72</v>
      </c>
      <c r="AD781" s="85" t="str">
        <f t="shared" si="73"/>
        <v xml:space="preserve"> 205</v>
      </c>
      <c r="AE781" s="85" t="str">
        <f t="shared" si="74"/>
        <v>0 70</v>
      </c>
      <c r="AF781" s="85" t="str">
        <f t="shared" si="75"/>
        <v>07 0</v>
      </c>
      <c r="AG781" s="85" t="str">
        <f t="shared" si="76"/>
        <v xml:space="preserve">071 </v>
      </c>
      <c r="AH781" s="85" t="str">
        <f t="shared" si="77"/>
        <v xml:space="preserve">AT72  205 0 70 07 0 071 </v>
      </c>
    </row>
    <row r="782" spans="1:34" ht="15" customHeight="1" x14ac:dyDescent="0.25">
      <c r="A782" s="86">
        <v>707406</v>
      </c>
      <c r="B782" s="86" t="s">
        <v>512</v>
      </c>
      <c r="C782" s="86" t="s">
        <v>1920</v>
      </c>
      <c r="D782" s="86" t="s">
        <v>1920</v>
      </c>
      <c r="E782" s="86">
        <v>70711</v>
      </c>
      <c r="F782" s="86">
        <v>9992</v>
      </c>
      <c r="G782" s="86" t="s">
        <v>4530</v>
      </c>
      <c r="H782" s="86" t="s">
        <v>4530</v>
      </c>
      <c r="I782" s="86" t="s">
        <v>2560</v>
      </c>
      <c r="J782" s="86" t="s">
        <v>7061</v>
      </c>
      <c r="K782" s="86" t="s">
        <v>4428</v>
      </c>
      <c r="L782" s="86" t="s">
        <v>3</v>
      </c>
      <c r="M782" s="86" t="s">
        <v>4531</v>
      </c>
      <c r="N782" s="86" t="s">
        <v>4532</v>
      </c>
      <c r="O782" s="86" t="s">
        <v>7302</v>
      </c>
      <c r="P782" s="87">
        <v>36770</v>
      </c>
      <c r="Q782" s="87">
        <v>401768</v>
      </c>
      <c r="R782" s="86" t="s">
        <v>2416</v>
      </c>
      <c r="S782" s="86" t="s">
        <v>513</v>
      </c>
      <c r="T782" s="86">
        <v>970711</v>
      </c>
      <c r="U782" s="86">
        <v>9992</v>
      </c>
      <c r="V782" s="86" t="s">
        <v>1215</v>
      </c>
      <c r="W782" s="86" t="s">
        <v>4530</v>
      </c>
      <c r="X782" s="86" t="s">
        <v>2560</v>
      </c>
      <c r="Y782" s="86" t="s">
        <v>514</v>
      </c>
      <c r="Z782" s="86" t="s">
        <v>7062</v>
      </c>
      <c r="AB782" s="85" t="s">
        <v>7302</v>
      </c>
      <c r="AC782" s="85" t="str">
        <f t="shared" si="72"/>
        <v>AT19</v>
      </c>
      <c r="AD782" s="85" t="str">
        <f t="shared" si="73"/>
        <v xml:space="preserve"> 363</v>
      </c>
      <c r="AE782" s="85" t="str">
        <f t="shared" si="74"/>
        <v>6 80</v>
      </c>
      <c r="AF782" s="85" t="str">
        <f t="shared" si="75"/>
        <v>00 0</v>
      </c>
      <c r="AG782" s="85" t="str">
        <f t="shared" si="76"/>
        <v xml:space="preserve">712 </v>
      </c>
      <c r="AH782" s="85" t="str">
        <f t="shared" si="77"/>
        <v xml:space="preserve">AT19  363 6 80 00 0 712 </v>
      </c>
    </row>
    <row r="783" spans="1:34" ht="15" customHeight="1" x14ac:dyDescent="0.25">
      <c r="A783" s="86">
        <v>707416</v>
      </c>
      <c r="B783" s="86" t="s">
        <v>895</v>
      </c>
      <c r="C783" s="86" t="s">
        <v>1920</v>
      </c>
      <c r="D783" s="86" t="s">
        <v>1920</v>
      </c>
      <c r="E783" s="86">
        <v>70727</v>
      </c>
      <c r="F783" s="86">
        <v>9954</v>
      </c>
      <c r="G783" s="86" t="s">
        <v>1151</v>
      </c>
      <c r="H783" s="86" t="s">
        <v>5271</v>
      </c>
      <c r="I783" s="86" t="s">
        <v>5272</v>
      </c>
      <c r="J783" s="86" t="s">
        <v>7063</v>
      </c>
      <c r="K783" s="86" t="s">
        <v>4428</v>
      </c>
      <c r="L783" s="86" t="s">
        <v>3</v>
      </c>
      <c r="M783" s="86" t="s">
        <v>5273</v>
      </c>
      <c r="N783" s="86" t="s">
        <v>5274</v>
      </c>
      <c r="O783" s="86" t="s">
        <v>2288</v>
      </c>
      <c r="P783" s="87">
        <v>36770</v>
      </c>
      <c r="Q783" s="87">
        <v>401768</v>
      </c>
      <c r="R783" s="86" t="s">
        <v>2416</v>
      </c>
      <c r="S783" s="86" t="s">
        <v>896</v>
      </c>
      <c r="T783" s="86">
        <v>970727</v>
      </c>
      <c r="U783" s="86">
        <v>9954</v>
      </c>
      <c r="V783" s="86" t="s">
        <v>1151</v>
      </c>
      <c r="W783" s="86" t="s">
        <v>5271</v>
      </c>
      <c r="X783" s="86" t="s">
        <v>2651</v>
      </c>
      <c r="Y783" s="86" t="s">
        <v>1420</v>
      </c>
      <c r="Z783" s="86" t="s">
        <v>7064</v>
      </c>
      <c r="AB783" s="85" t="s">
        <v>2288</v>
      </c>
      <c r="AC783" s="85" t="str">
        <f t="shared" si="72"/>
        <v>AT53</v>
      </c>
      <c r="AD783" s="85" t="str">
        <f t="shared" si="73"/>
        <v xml:space="preserve"> 360</v>
      </c>
      <c r="AE783" s="85" t="str">
        <f t="shared" si="74"/>
        <v>0 00</v>
      </c>
      <c r="AF783" s="85" t="str">
        <f t="shared" si="75"/>
        <v>00 0</v>
      </c>
      <c r="AG783" s="85" t="str">
        <f t="shared" si="76"/>
        <v xml:space="preserve">912 </v>
      </c>
      <c r="AH783" s="85" t="str">
        <f t="shared" si="77"/>
        <v xml:space="preserve">AT53  360 0 00 00 0 912 </v>
      </c>
    </row>
    <row r="784" spans="1:34" ht="15" customHeight="1" x14ac:dyDescent="0.25">
      <c r="A784" s="86">
        <v>707426</v>
      </c>
      <c r="B784" s="86" t="s">
        <v>566</v>
      </c>
      <c r="C784" s="86" t="s">
        <v>1920</v>
      </c>
      <c r="D784" s="86" t="s">
        <v>1920</v>
      </c>
      <c r="E784" s="86">
        <v>70726</v>
      </c>
      <c r="F784" s="86">
        <v>9962</v>
      </c>
      <c r="G784" s="86" t="s">
        <v>4627</v>
      </c>
      <c r="H784" s="86" t="s">
        <v>4627</v>
      </c>
      <c r="I784" s="86" t="s">
        <v>2488</v>
      </c>
      <c r="J784" s="86" t="s">
        <v>7065</v>
      </c>
      <c r="K784" s="86" t="s">
        <v>4428</v>
      </c>
      <c r="L784" s="86" t="s">
        <v>3</v>
      </c>
      <c r="M784" s="86" t="s">
        <v>4628</v>
      </c>
      <c r="N784" s="86" t="s">
        <v>4629</v>
      </c>
      <c r="O784" s="86" t="s">
        <v>5760</v>
      </c>
      <c r="P784" s="87">
        <v>36770</v>
      </c>
      <c r="Q784" s="87">
        <v>401768</v>
      </c>
      <c r="R784" s="86" t="s">
        <v>2416</v>
      </c>
      <c r="S784" s="86" t="s">
        <v>567</v>
      </c>
      <c r="T784" s="86">
        <v>970726</v>
      </c>
      <c r="U784" s="86">
        <v>9962</v>
      </c>
      <c r="V784" s="86" t="s">
        <v>4631</v>
      </c>
      <c r="W784" s="86" t="s">
        <v>4627</v>
      </c>
      <c r="X784" s="86" t="s">
        <v>2488</v>
      </c>
      <c r="Y784" s="86" t="s">
        <v>568</v>
      </c>
      <c r="Z784" s="86" t="s">
        <v>7066</v>
      </c>
      <c r="AB784" s="85" t="s">
        <v>5760</v>
      </c>
      <c r="AC784" s="85" t="str">
        <f t="shared" si="72"/>
        <v>AT29</v>
      </c>
      <c r="AD784" s="85" t="str">
        <f t="shared" si="73"/>
        <v xml:space="preserve"> 363</v>
      </c>
      <c r="AE784" s="85" t="str">
        <f t="shared" si="74"/>
        <v>7 80</v>
      </c>
      <c r="AF784" s="85" t="str">
        <f t="shared" si="75"/>
        <v>00 0</v>
      </c>
      <c r="AG784" s="85" t="str">
        <f t="shared" si="76"/>
        <v xml:space="preserve">512 </v>
      </c>
      <c r="AH784" s="85" t="str">
        <f t="shared" si="77"/>
        <v xml:space="preserve">AT29  363 7 80 00 0 512 </v>
      </c>
    </row>
    <row r="785" spans="1:34" ht="15" customHeight="1" x14ac:dyDescent="0.25">
      <c r="A785" s="86">
        <v>707446</v>
      </c>
      <c r="B785" s="86" t="s">
        <v>610</v>
      </c>
      <c r="C785" s="86" t="s">
        <v>1920</v>
      </c>
      <c r="D785" s="86" t="s">
        <v>1940</v>
      </c>
      <c r="E785" s="86">
        <v>70733</v>
      </c>
      <c r="F785" s="86">
        <v>9943</v>
      </c>
      <c r="G785" s="86" t="s">
        <v>1152</v>
      </c>
      <c r="H785" s="86" t="s">
        <v>1152</v>
      </c>
      <c r="I785" s="86" t="s">
        <v>3179</v>
      </c>
      <c r="J785" s="86" t="s">
        <v>7067</v>
      </c>
      <c r="K785" s="86" t="s">
        <v>4428</v>
      </c>
      <c r="L785" s="86" t="s">
        <v>3</v>
      </c>
      <c r="M785" s="86" t="s">
        <v>4598</v>
      </c>
      <c r="N785" s="86" t="s">
        <v>4599</v>
      </c>
      <c r="O785" s="86" t="s">
        <v>2289</v>
      </c>
      <c r="P785" s="87">
        <v>36770</v>
      </c>
      <c r="Q785" s="87">
        <v>401768</v>
      </c>
      <c r="R785" s="86" t="s">
        <v>2416</v>
      </c>
      <c r="S785" s="86" t="s">
        <v>611</v>
      </c>
      <c r="T785" s="86">
        <v>970733</v>
      </c>
      <c r="U785" s="86">
        <v>9943</v>
      </c>
      <c r="V785" s="86" t="s">
        <v>1152</v>
      </c>
      <c r="W785" s="86" t="s">
        <v>1152</v>
      </c>
      <c r="X785" s="86" t="s">
        <v>4601</v>
      </c>
      <c r="Y785" s="86" t="s">
        <v>1666</v>
      </c>
      <c r="Z785" s="86" t="s">
        <v>7068</v>
      </c>
      <c r="AB785" s="85" t="s">
        <v>2289</v>
      </c>
      <c r="AC785" s="85" t="str">
        <f t="shared" si="72"/>
        <v>AT16</v>
      </c>
      <c r="AD785" s="85" t="str">
        <f t="shared" si="73"/>
        <v xml:space="preserve"> 363</v>
      </c>
      <c r="AE785" s="85" t="str">
        <f t="shared" si="74"/>
        <v>6 80</v>
      </c>
      <c r="AF785" s="85" t="str">
        <f t="shared" si="75"/>
        <v>00 0</v>
      </c>
      <c r="AG785" s="85" t="str">
        <f t="shared" si="76"/>
        <v xml:space="preserve">402 </v>
      </c>
      <c r="AH785" s="85" t="str">
        <f t="shared" si="77"/>
        <v xml:space="preserve">AT16  363 6 80 00 0 402 </v>
      </c>
    </row>
    <row r="786" spans="1:34" ht="15" customHeight="1" x14ac:dyDescent="0.25">
      <c r="A786" s="86">
        <v>707476</v>
      </c>
      <c r="B786" s="86" t="s">
        <v>953</v>
      </c>
      <c r="C786" s="86" t="s">
        <v>1920</v>
      </c>
      <c r="D786" s="86" t="s">
        <v>1920</v>
      </c>
      <c r="E786" s="86">
        <v>70703</v>
      </c>
      <c r="F786" s="86">
        <v>9908</v>
      </c>
      <c r="G786" s="86" t="s">
        <v>1208</v>
      </c>
      <c r="H786" s="86" t="s">
        <v>5540</v>
      </c>
      <c r="I786" s="86" t="s">
        <v>2480</v>
      </c>
      <c r="J786" s="86" t="s">
        <v>7069</v>
      </c>
      <c r="K786" s="86" t="s">
        <v>4428</v>
      </c>
      <c r="L786" s="86" t="s">
        <v>3</v>
      </c>
      <c r="M786" s="86" t="s">
        <v>5541</v>
      </c>
      <c r="N786" s="86" t="s">
        <v>5542</v>
      </c>
      <c r="O786" s="86" t="s">
        <v>2290</v>
      </c>
      <c r="P786" s="87">
        <v>36770</v>
      </c>
      <c r="Q786" s="87">
        <v>401768</v>
      </c>
      <c r="R786" s="86" t="s">
        <v>2416</v>
      </c>
      <c r="S786" s="86" t="s">
        <v>954</v>
      </c>
      <c r="T786" s="86">
        <v>970703</v>
      </c>
      <c r="U786" s="86">
        <v>9908</v>
      </c>
      <c r="V786" s="86" t="s">
        <v>1208</v>
      </c>
      <c r="W786" s="86" t="s">
        <v>5540</v>
      </c>
      <c r="X786" s="86" t="s">
        <v>2576</v>
      </c>
      <c r="Y786" s="86" t="s">
        <v>955</v>
      </c>
      <c r="Z786" s="86" t="s">
        <v>7070</v>
      </c>
      <c r="AB786" s="85" t="s">
        <v>2290</v>
      </c>
      <c r="AC786" s="85" t="str">
        <f t="shared" si="72"/>
        <v>AT83</v>
      </c>
      <c r="AD786" s="85" t="str">
        <f t="shared" si="73"/>
        <v xml:space="preserve"> 360</v>
      </c>
      <c r="AE786" s="85" t="str">
        <f t="shared" si="74"/>
        <v>0 00</v>
      </c>
      <c r="AF786" s="85" t="str">
        <f t="shared" si="75"/>
        <v>00 0</v>
      </c>
      <c r="AG786" s="85" t="str">
        <f t="shared" si="76"/>
        <v xml:space="preserve">914 </v>
      </c>
      <c r="AH786" s="85" t="str">
        <f t="shared" si="77"/>
        <v xml:space="preserve">AT83  360 0 00 00 0 914 </v>
      </c>
    </row>
    <row r="787" spans="1:34" ht="15" customHeight="1" x14ac:dyDescent="0.25">
      <c r="A787" s="86">
        <v>708006</v>
      </c>
      <c r="B787" s="86" t="s">
        <v>873</v>
      </c>
      <c r="C787" s="86" t="s">
        <v>1920</v>
      </c>
      <c r="D787" s="86" t="s">
        <v>1920</v>
      </c>
      <c r="E787" s="86">
        <v>70805</v>
      </c>
      <c r="F787" s="86">
        <v>6600</v>
      </c>
      <c r="G787" s="86" t="s">
        <v>1155</v>
      </c>
      <c r="H787" s="86" t="s">
        <v>4691</v>
      </c>
      <c r="I787" s="86" t="s">
        <v>2480</v>
      </c>
      <c r="J787" s="86" t="s">
        <v>7071</v>
      </c>
      <c r="K787" s="86" t="s">
        <v>4657</v>
      </c>
      <c r="L787" s="86" t="s">
        <v>3</v>
      </c>
      <c r="M787" s="86" t="s">
        <v>4692</v>
      </c>
      <c r="N787" s="86" t="s">
        <v>4693</v>
      </c>
      <c r="O787" s="86" t="s">
        <v>2293</v>
      </c>
      <c r="P787" s="87">
        <v>36770</v>
      </c>
      <c r="Q787" s="87">
        <v>401768</v>
      </c>
      <c r="R787" s="86" t="s">
        <v>2416</v>
      </c>
      <c r="S787" s="86" t="s">
        <v>874</v>
      </c>
      <c r="T787" s="86">
        <v>970805</v>
      </c>
      <c r="U787" s="86">
        <v>6600</v>
      </c>
      <c r="V787" s="86" t="s">
        <v>1155</v>
      </c>
      <c r="W787" s="86" t="s">
        <v>4695</v>
      </c>
      <c r="X787" s="86" t="s">
        <v>2480</v>
      </c>
      <c r="Y787" s="86" t="s">
        <v>875</v>
      </c>
      <c r="Z787" s="86" t="s">
        <v>7072</v>
      </c>
      <c r="AB787" s="85" t="s">
        <v>2293</v>
      </c>
      <c r="AC787" s="85" t="str">
        <f t="shared" si="72"/>
        <v>AT03</v>
      </c>
      <c r="AD787" s="85" t="str">
        <f t="shared" si="73"/>
        <v xml:space="preserve"> 369</v>
      </c>
      <c r="AE787" s="85" t="str">
        <f t="shared" si="74"/>
        <v>9 00</v>
      </c>
      <c r="AF787" s="85" t="str">
        <f t="shared" si="75"/>
        <v>00 0</v>
      </c>
      <c r="AG787" s="85" t="str">
        <f t="shared" si="76"/>
        <v xml:space="preserve">902 </v>
      </c>
      <c r="AH787" s="85" t="str">
        <f t="shared" si="77"/>
        <v xml:space="preserve">AT03  369 9 00 00 0 902 </v>
      </c>
    </row>
    <row r="788" spans="1:34" ht="15" customHeight="1" x14ac:dyDescent="0.25">
      <c r="A788" s="86">
        <v>708016</v>
      </c>
      <c r="B788" s="86" t="s">
        <v>801</v>
      </c>
      <c r="C788" s="86" t="s">
        <v>1920</v>
      </c>
      <c r="D788" s="86" t="s">
        <v>1920</v>
      </c>
      <c r="E788" s="86">
        <v>70807</v>
      </c>
      <c r="F788" s="86">
        <v>6632</v>
      </c>
      <c r="G788" s="86" t="s">
        <v>1154</v>
      </c>
      <c r="H788" s="86" t="s">
        <v>3173</v>
      </c>
      <c r="I788" s="86" t="s">
        <v>2565</v>
      </c>
      <c r="J788" s="86" t="s">
        <v>6430</v>
      </c>
      <c r="K788" s="86" t="s">
        <v>4657</v>
      </c>
      <c r="L788" s="86" t="s">
        <v>3</v>
      </c>
      <c r="M788" s="86" t="s">
        <v>4675</v>
      </c>
      <c r="N788" s="86" t="s">
        <v>4676</v>
      </c>
      <c r="O788" s="86" t="s">
        <v>2297</v>
      </c>
      <c r="P788" s="87">
        <v>36770</v>
      </c>
      <c r="Q788" s="87">
        <v>401768</v>
      </c>
      <c r="R788" s="86" t="s">
        <v>2416</v>
      </c>
      <c r="S788" s="86" t="s">
        <v>802</v>
      </c>
      <c r="T788" s="86">
        <v>970807</v>
      </c>
      <c r="U788" s="86">
        <v>6632</v>
      </c>
      <c r="V788" s="86" t="s">
        <v>1154</v>
      </c>
      <c r="W788" s="86" t="s">
        <v>3075</v>
      </c>
      <c r="X788" s="86" t="s">
        <v>2480</v>
      </c>
      <c r="Y788" s="86" t="s">
        <v>803</v>
      </c>
      <c r="Z788" s="86" t="s">
        <v>7073</v>
      </c>
      <c r="AB788" s="85" t="s">
        <v>2297</v>
      </c>
      <c r="AC788" s="85" t="str">
        <f t="shared" si="72"/>
        <v>AT57</v>
      </c>
      <c r="AD788" s="85" t="str">
        <f t="shared" si="73"/>
        <v xml:space="preserve"> 362</v>
      </c>
      <c r="AE788" s="85" t="str">
        <f t="shared" si="74"/>
        <v>1 90</v>
      </c>
      <c r="AF788" s="85" t="str">
        <f t="shared" si="75"/>
        <v>00 0</v>
      </c>
      <c r="AG788" s="85" t="str">
        <f t="shared" si="76"/>
        <v xml:space="preserve">005 </v>
      </c>
      <c r="AH788" s="85" t="str">
        <f t="shared" si="77"/>
        <v xml:space="preserve">AT57  362 1 90 00 0 005 </v>
      </c>
    </row>
    <row r="789" spans="1:34" ht="15" customHeight="1" x14ac:dyDescent="0.25">
      <c r="A789" s="86">
        <v>708026</v>
      </c>
      <c r="B789" s="86" t="s">
        <v>595</v>
      </c>
      <c r="C789" s="86" t="s">
        <v>1920</v>
      </c>
      <c r="D789" s="86" t="s">
        <v>1920</v>
      </c>
      <c r="E789" s="86">
        <v>70820</v>
      </c>
      <c r="F789" s="86">
        <v>6600</v>
      </c>
      <c r="G789" s="86" t="s">
        <v>1158</v>
      </c>
      <c r="H789" s="86" t="s">
        <v>4722</v>
      </c>
      <c r="I789" s="86" t="s">
        <v>2588</v>
      </c>
      <c r="J789" s="86" t="s">
        <v>7074</v>
      </c>
      <c r="K789" s="86" t="s">
        <v>4657</v>
      </c>
      <c r="L789" s="86" t="s">
        <v>3</v>
      </c>
      <c r="M789" s="86" t="s">
        <v>4723</v>
      </c>
      <c r="N789" s="86" t="s">
        <v>4724</v>
      </c>
      <c r="O789" s="86" t="s">
        <v>2298</v>
      </c>
      <c r="P789" s="87">
        <v>36770</v>
      </c>
      <c r="Q789" s="87">
        <v>401768</v>
      </c>
      <c r="R789" s="86" t="s">
        <v>2416</v>
      </c>
      <c r="S789" s="86" t="s">
        <v>596</v>
      </c>
      <c r="T789" s="86">
        <v>970820</v>
      </c>
      <c r="U789" s="86">
        <v>6600</v>
      </c>
      <c r="V789" s="86" t="s">
        <v>1158</v>
      </c>
      <c r="W789" s="86" t="s">
        <v>2849</v>
      </c>
      <c r="X789" s="86" t="s">
        <v>2617</v>
      </c>
      <c r="Y789" s="86" t="s">
        <v>597</v>
      </c>
      <c r="Z789" s="86" t="s">
        <v>7075</v>
      </c>
      <c r="AB789" s="85" t="s">
        <v>2298</v>
      </c>
      <c r="AC789" s="85" t="str">
        <f t="shared" si="72"/>
        <v>AT52</v>
      </c>
      <c r="AD789" s="85" t="str">
        <f t="shared" si="73"/>
        <v xml:space="preserve"> 369</v>
      </c>
      <c r="AE789" s="85" t="str">
        <f t="shared" si="74"/>
        <v>9 00</v>
      </c>
      <c r="AF789" s="85" t="str">
        <f t="shared" si="75"/>
        <v>00 0</v>
      </c>
      <c r="AG789" s="85" t="str">
        <f t="shared" si="76"/>
        <v xml:space="preserve">862 </v>
      </c>
      <c r="AH789" s="85" t="str">
        <f t="shared" si="77"/>
        <v xml:space="preserve">AT52  369 9 00 00 0 862 </v>
      </c>
    </row>
    <row r="790" spans="1:34" ht="15" customHeight="1" x14ac:dyDescent="0.25">
      <c r="A790" s="86">
        <v>708036</v>
      </c>
      <c r="B790" s="86" t="s">
        <v>591</v>
      </c>
      <c r="C790" s="86" t="s">
        <v>1920</v>
      </c>
      <c r="D790" s="86" t="s">
        <v>1920</v>
      </c>
      <c r="E790" s="86">
        <v>70821</v>
      </c>
      <c r="F790" s="86">
        <v>6631</v>
      </c>
      <c r="G790" s="86" t="s">
        <v>1159</v>
      </c>
      <c r="H790" s="86" t="s">
        <v>3580</v>
      </c>
      <c r="I790" s="86" t="s">
        <v>2576</v>
      </c>
      <c r="J790" s="86" t="s">
        <v>6607</v>
      </c>
      <c r="K790" s="86" t="s">
        <v>4657</v>
      </c>
      <c r="L790" s="86" t="s">
        <v>3</v>
      </c>
      <c r="M790" s="86" t="s">
        <v>4732</v>
      </c>
      <c r="N790" s="86" t="s">
        <v>4733</v>
      </c>
      <c r="O790" s="86" t="s">
        <v>2299</v>
      </c>
      <c r="P790" s="87">
        <v>36770</v>
      </c>
      <c r="Q790" s="87">
        <v>401768</v>
      </c>
      <c r="R790" s="86" t="s">
        <v>2416</v>
      </c>
      <c r="S790" s="86" t="s">
        <v>592</v>
      </c>
      <c r="T790" s="86">
        <v>970821</v>
      </c>
      <c r="U790" s="86">
        <v>6631</v>
      </c>
      <c r="V790" s="86" t="s">
        <v>1159</v>
      </c>
      <c r="W790" s="86" t="s">
        <v>3183</v>
      </c>
      <c r="X790" s="86" t="s">
        <v>2588</v>
      </c>
      <c r="Y790" s="86" t="s">
        <v>593</v>
      </c>
      <c r="Z790" s="86" t="s">
        <v>6608</v>
      </c>
      <c r="AB790" s="85" t="s">
        <v>2299</v>
      </c>
      <c r="AC790" s="85" t="str">
        <f t="shared" si="72"/>
        <v>AT32</v>
      </c>
      <c r="AD790" s="85" t="str">
        <f t="shared" si="73"/>
        <v xml:space="preserve"> 362</v>
      </c>
      <c r="AE790" s="85" t="str">
        <f t="shared" si="74"/>
        <v>1 90</v>
      </c>
      <c r="AF790" s="85" t="str">
        <f t="shared" si="75"/>
        <v>00 0</v>
      </c>
      <c r="AG790" s="85" t="str">
        <f t="shared" si="76"/>
        <v xml:space="preserve">032 </v>
      </c>
      <c r="AH790" s="85" t="str">
        <f t="shared" si="77"/>
        <v xml:space="preserve">AT32  362 1 90 00 0 032 </v>
      </c>
    </row>
    <row r="791" spans="1:34" ht="15" customHeight="1" x14ac:dyDescent="0.25">
      <c r="A791" s="86">
        <v>708046</v>
      </c>
      <c r="B791" s="86" t="s">
        <v>636</v>
      </c>
      <c r="C791" s="86" t="s">
        <v>1920</v>
      </c>
      <c r="D791" s="86" t="s">
        <v>1920</v>
      </c>
      <c r="E791" s="86">
        <v>70828</v>
      </c>
      <c r="F791" s="86">
        <v>6600</v>
      </c>
      <c r="G791" s="86" t="s">
        <v>1153</v>
      </c>
      <c r="H791" s="86" t="s">
        <v>4797</v>
      </c>
      <c r="I791" s="86" t="s">
        <v>2470</v>
      </c>
      <c r="J791" s="86" t="s">
        <v>7076</v>
      </c>
      <c r="K791" s="86" t="s">
        <v>4657</v>
      </c>
      <c r="L791" s="86" t="s">
        <v>3</v>
      </c>
      <c r="M791" s="86" t="s">
        <v>4798</v>
      </c>
      <c r="N791" s="86" t="s">
        <v>4799</v>
      </c>
      <c r="O791" s="86" t="s">
        <v>2300</v>
      </c>
      <c r="P791" s="87">
        <v>36770</v>
      </c>
      <c r="Q791" s="87">
        <v>401768</v>
      </c>
      <c r="R791" s="86" t="s">
        <v>2416</v>
      </c>
      <c r="S791" s="86" t="s">
        <v>602</v>
      </c>
      <c r="T791" s="86">
        <v>970828</v>
      </c>
      <c r="U791" s="86">
        <v>6600</v>
      </c>
      <c r="V791" s="86" t="s">
        <v>1153</v>
      </c>
      <c r="W791" s="86" t="s">
        <v>4669</v>
      </c>
      <c r="X791" s="86" t="s">
        <v>2480</v>
      </c>
      <c r="Y791" s="86" t="s">
        <v>603</v>
      </c>
      <c r="Z791" s="86" t="s">
        <v>7077</v>
      </c>
      <c r="AB791" s="85" t="s">
        <v>2300</v>
      </c>
      <c r="AC791" s="85" t="str">
        <f t="shared" si="72"/>
        <v>AT91</v>
      </c>
      <c r="AD791" s="85" t="str">
        <f t="shared" si="73"/>
        <v xml:space="preserve"> 205</v>
      </c>
      <c r="AE791" s="85" t="str">
        <f t="shared" si="74"/>
        <v>0 90</v>
      </c>
      <c r="AF791" s="85" t="str">
        <f t="shared" si="75"/>
        <v>00 0</v>
      </c>
      <c r="AG791" s="85" t="str">
        <f t="shared" si="76"/>
        <v xml:space="preserve">012 </v>
      </c>
      <c r="AH791" s="85" t="str">
        <f t="shared" si="77"/>
        <v xml:space="preserve">AT91  205 0 90 00 0 012 </v>
      </c>
    </row>
    <row r="792" spans="1:34" ht="15" customHeight="1" x14ac:dyDescent="0.25">
      <c r="A792" s="86">
        <v>708056</v>
      </c>
      <c r="B792" s="86" t="s">
        <v>601</v>
      </c>
      <c r="C792" s="86" t="s">
        <v>1920</v>
      </c>
      <c r="D792" s="86" t="s">
        <v>1920</v>
      </c>
      <c r="E792" s="86">
        <v>70828</v>
      </c>
      <c r="F792" s="86">
        <v>6600</v>
      </c>
      <c r="G792" s="86" t="s">
        <v>1155</v>
      </c>
      <c r="H792" s="86" t="s">
        <v>4665</v>
      </c>
      <c r="I792" s="86" t="s">
        <v>2435</v>
      </c>
      <c r="J792" s="86" t="s">
        <v>6432</v>
      </c>
      <c r="K792" s="86" t="s">
        <v>4657</v>
      </c>
      <c r="L792" s="86" t="s">
        <v>3</v>
      </c>
      <c r="M792" s="86" t="s">
        <v>4666</v>
      </c>
      <c r="N792" s="86" t="s">
        <v>4667</v>
      </c>
      <c r="O792" s="86" t="s">
        <v>2300</v>
      </c>
      <c r="P792" s="87">
        <v>36770</v>
      </c>
      <c r="Q792" s="87">
        <v>401768</v>
      </c>
      <c r="R792" s="86" t="s">
        <v>2416</v>
      </c>
      <c r="S792" s="86" t="s">
        <v>602</v>
      </c>
      <c r="T792" s="86">
        <v>970828</v>
      </c>
      <c r="U792" s="86">
        <v>6600</v>
      </c>
      <c r="V792" s="86" t="s">
        <v>1153</v>
      </c>
      <c r="W792" s="86" t="s">
        <v>4669</v>
      </c>
      <c r="X792" s="86" t="s">
        <v>2480</v>
      </c>
      <c r="Y792" s="86" t="s">
        <v>603</v>
      </c>
      <c r="Z792" s="86" t="s">
        <v>7077</v>
      </c>
      <c r="AB792" s="85" t="s">
        <v>2300</v>
      </c>
      <c r="AC792" s="85" t="str">
        <f t="shared" si="72"/>
        <v>AT91</v>
      </c>
      <c r="AD792" s="85" t="str">
        <f t="shared" si="73"/>
        <v xml:space="preserve"> 205</v>
      </c>
      <c r="AE792" s="85" t="str">
        <f t="shared" si="74"/>
        <v>0 90</v>
      </c>
      <c r="AF792" s="85" t="str">
        <f t="shared" si="75"/>
        <v>00 0</v>
      </c>
      <c r="AG792" s="85" t="str">
        <f t="shared" si="76"/>
        <v xml:space="preserve">012 </v>
      </c>
      <c r="AH792" s="85" t="str">
        <f t="shared" si="77"/>
        <v xml:space="preserve">AT91  205 0 90 00 0 012 </v>
      </c>
    </row>
    <row r="793" spans="1:34" ht="15" customHeight="1" x14ac:dyDescent="0.25">
      <c r="A793" s="86">
        <v>708066</v>
      </c>
      <c r="B793" s="86" t="s">
        <v>824</v>
      </c>
      <c r="C793" s="86" t="s">
        <v>1920</v>
      </c>
      <c r="D793" s="86" t="s">
        <v>1920</v>
      </c>
      <c r="E793" s="86">
        <v>70833</v>
      </c>
      <c r="F793" s="86">
        <v>6682</v>
      </c>
      <c r="G793" s="86" t="s">
        <v>1157</v>
      </c>
      <c r="H793" s="86" t="s">
        <v>3056</v>
      </c>
      <c r="I793" s="86" t="s">
        <v>2949</v>
      </c>
      <c r="J793" s="86" t="s">
        <v>7078</v>
      </c>
      <c r="K793" s="86" t="s">
        <v>4657</v>
      </c>
      <c r="L793" s="86" t="s">
        <v>3</v>
      </c>
      <c r="M793" s="86" t="s">
        <v>4831</v>
      </c>
      <c r="N793" s="86" t="s">
        <v>4832</v>
      </c>
      <c r="O793" s="86" t="s">
        <v>2296</v>
      </c>
      <c r="P793" s="87">
        <v>36770</v>
      </c>
      <c r="Q793" s="87">
        <v>401768</v>
      </c>
      <c r="R793" s="86" t="s">
        <v>2416</v>
      </c>
      <c r="S793" s="86" t="s">
        <v>1843</v>
      </c>
      <c r="T793" s="86">
        <v>970833</v>
      </c>
      <c r="U793" s="86">
        <v>6682</v>
      </c>
      <c r="V793" s="86" t="s">
        <v>1157</v>
      </c>
      <c r="W793" s="86" t="s">
        <v>4822</v>
      </c>
      <c r="X793" s="86" t="s">
        <v>2480</v>
      </c>
      <c r="Y793" s="86" t="s">
        <v>825</v>
      </c>
      <c r="Z793" s="86" t="s">
        <v>6434</v>
      </c>
      <c r="AB793" s="85" t="s">
        <v>2296</v>
      </c>
      <c r="AC793" s="85" t="str">
        <f t="shared" si="72"/>
        <v>AT64</v>
      </c>
      <c r="AD793" s="85" t="str">
        <f t="shared" si="73"/>
        <v xml:space="preserve"> 369</v>
      </c>
      <c r="AE793" s="85" t="str">
        <f t="shared" si="74"/>
        <v>9 00</v>
      </c>
      <c r="AF793" s="85" t="str">
        <f t="shared" si="75"/>
        <v>00 0</v>
      </c>
      <c r="AG793" s="85" t="str">
        <f t="shared" si="76"/>
        <v xml:space="preserve">942 </v>
      </c>
      <c r="AH793" s="85" t="str">
        <f t="shared" si="77"/>
        <v xml:space="preserve">AT64  369 9 00 00 0 942 </v>
      </c>
    </row>
    <row r="794" spans="1:34" ht="15" customHeight="1" x14ac:dyDescent="0.25">
      <c r="A794" s="86">
        <v>708076</v>
      </c>
      <c r="B794" s="86" t="s">
        <v>883</v>
      </c>
      <c r="C794" s="86" t="s">
        <v>1920</v>
      </c>
      <c r="D794" s="86" t="s">
        <v>1920</v>
      </c>
      <c r="E794" s="86">
        <v>70808</v>
      </c>
      <c r="F794" s="86">
        <v>6652</v>
      </c>
      <c r="G794" s="86" t="s">
        <v>1156</v>
      </c>
      <c r="H794" s="86" t="s">
        <v>3140</v>
      </c>
      <c r="I794" s="86" t="s">
        <v>5638</v>
      </c>
      <c r="J794" s="86" t="s">
        <v>7079</v>
      </c>
      <c r="K794" s="86" t="s">
        <v>4657</v>
      </c>
      <c r="L794" s="86" t="s">
        <v>3</v>
      </c>
      <c r="M794" s="86" t="s">
        <v>5639</v>
      </c>
      <c r="N794" s="86" t="s">
        <v>5640</v>
      </c>
      <c r="O794" s="86" t="s">
        <v>6076</v>
      </c>
      <c r="P794" s="87">
        <v>36770</v>
      </c>
      <c r="Q794" s="87">
        <v>401768</v>
      </c>
      <c r="R794" s="86" t="s">
        <v>2416</v>
      </c>
      <c r="S794" s="86" t="s">
        <v>884</v>
      </c>
      <c r="T794" s="86">
        <v>970808</v>
      </c>
      <c r="U794" s="86">
        <v>6652</v>
      </c>
      <c r="V794" s="86" t="s">
        <v>1156</v>
      </c>
      <c r="W794" s="86" t="s">
        <v>3140</v>
      </c>
      <c r="X794" s="86" t="s">
        <v>5642</v>
      </c>
      <c r="Y794" s="86" t="s">
        <v>885</v>
      </c>
      <c r="Z794" s="86" t="s">
        <v>7080</v>
      </c>
      <c r="AB794" s="85" t="s">
        <v>6076</v>
      </c>
      <c r="AC794" s="85" t="str">
        <f t="shared" si="72"/>
        <v>AT87</v>
      </c>
      <c r="AD794" s="85" t="str">
        <f t="shared" si="73"/>
        <v xml:space="preserve"> 369</v>
      </c>
      <c r="AE794" s="85" t="str">
        <f t="shared" si="74"/>
        <v>9 00</v>
      </c>
      <c r="AF794" s="85" t="str">
        <f t="shared" si="75"/>
        <v>00 0</v>
      </c>
      <c r="AG794" s="85" t="str">
        <f t="shared" si="76"/>
        <v xml:space="preserve">702 </v>
      </c>
      <c r="AH794" s="85" t="str">
        <f t="shared" si="77"/>
        <v xml:space="preserve">AT87  369 9 00 00 0 702 </v>
      </c>
    </row>
    <row r="795" spans="1:34" ht="15" customHeight="1" x14ac:dyDescent="0.25">
      <c r="A795" s="86">
        <v>708086</v>
      </c>
      <c r="B795" s="86" t="s">
        <v>1587</v>
      </c>
      <c r="C795" s="86" t="s">
        <v>1920</v>
      </c>
      <c r="D795" s="86" t="s">
        <v>1920</v>
      </c>
      <c r="E795" s="86">
        <v>70828</v>
      </c>
      <c r="F795" s="86">
        <v>6600</v>
      </c>
      <c r="G795" s="86" t="s">
        <v>1153</v>
      </c>
      <c r="H795" s="86" t="s">
        <v>6077</v>
      </c>
      <c r="I795" s="86" t="s">
        <v>2435</v>
      </c>
      <c r="J795" s="86" t="s">
        <v>7081</v>
      </c>
      <c r="K795" s="86" t="s">
        <v>4657</v>
      </c>
      <c r="L795" s="86" t="s">
        <v>3</v>
      </c>
      <c r="M795" s="86" t="s">
        <v>4795</v>
      </c>
      <c r="N795" s="86" t="s">
        <v>4796</v>
      </c>
      <c r="O795" s="86" t="s">
        <v>2300</v>
      </c>
      <c r="P795" s="87">
        <v>36770</v>
      </c>
      <c r="Q795" s="87">
        <v>401768</v>
      </c>
      <c r="R795" s="86" t="s">
        <v>2416</v>
      </c>
      <c r="S795" s="86" t="s">
        <v>602</v>
      </c>
      <c r="T795" s="86">
        <v>970828</v>
      </c>
      <c r="U795" s="86">
        <v>6600</v>
      </c>
      <c r="V795" s="86" t="s">
        <v>1153</v>
      </c>
      <c r="W795" s="86" t="s">
        <v>4669</v>
      </c>
      <c r="X795" s="86" t="s">
        <v>2480</v>
      </c>
      <c r="Y795" s="86" t="s">
        <v>603</v>
      </c>
      <c r="Z795" s="86" t="s">
        <v>7077</v>
      </c>
      <c r="AB795" s="85" t="s">
        <v>2300</v>
      </c>
      <c r="AC795" s="85" t="str">
        <f t="shared" si="72"/>
        <v>AT91</v>
      </c>
      <c r="AD795" s="85" t="str">
        <f t="shared" si="73"/>
        <v xml:space="preserve"> 205</v>
      </c>
      <c r="AE795" s="85" t="str">
        <f t="shared" si="74"/>
        <v>0 90</v>
      </c>
      <c r="AF795" s="85" t="str">
        <f t="shared" si="75"/>
        <v>00 0</v>
      </c>
      <c r="AG795" s="85" t="str">
        <f t="shared" si="76"/>
        <v xml:space="preserve">012 </v>
      </c>
      <c r="AH795" s="85" t="str">
        <f t="shared" si="77"/>
        <v xml:space="preserve">AT91  205 0 90 00 0 012 </v>
      </c>
    </row>
    <row r="796" spans="1:34" ht="15" customHeight="1" x14ac:dyDescent="0.25">
      <c r="A796" s="86">
        <v>708096</v>
      </c>
      <c r="B796" s="86" t="s">
        <v>578</v>
      </c>
      <c r="C796" s="86" t="s">
        <v>1920</v>
      </c>
      <c r="D796" s="86" t="s">
        <v>1920</v>
      </c>
      <c r="E796" s="86">
        <v>70816</v>
      </c>
      <c r="F796" s="86">
        <v>6604</v>
      </c>
      <c r="G796" s="86" t="s">
        <v>1160</v>
      </c>
      <c r="H796" s="86" t="s">
        <v>3850</v>
      </c>
      <c r="I796" s="86" t="s">
        <v>2411</v>
      </c>
      <c r="J796" s="86" t="s">
        <v>7082</v>
      </c>
      <c r="K796" s="86" t="s">
        <v>4657</v>
      </c>
      <c r="L796" s="86" t="s">
        <v>3</v>
      </c>
      <c r="M796" s="86" t="s">
        <v>4726</v>
      </c>
      <c r="N796" s="86" t="s">
        <v>4727</v>
      </c>
      <c r="O796" s="86" t="s">
        <v>2302</v>
      </c>
      <c r="P796" s="87">
        <v>36770</v>
      </c>
      <c r="Q796" s="87">
        <v>401768</v>
      </c>
      <c r="R796" s="86" t="s">
        <v>2416</v>
      </c>
      <c r="S796" s="86" t="s">
        <v>579</v>
      </c>
      <c r="T796" s="86">
        <v>970816</v>
      </c>
      <c r="U796" s="86">
        <v>6604</v>
      </c>
      <c r="V796" s="86" t="s">
        <v>1160</v>
      </c>
      <c r="W796" s="86" t="s">
        <v>3088</v>
      </c>
      <c r="X796" s="86" t="s">
        <v>2425</v>
      </c>
      <c r="Y796" s="86" t="s">
        <v>580</v>
      </c>
      <c r="Z796" s="86" t="s">
        <v>7083</v>
      </c>
      <c r="AB796" s="85" t="s">
        <v>2302</v>
      </c>
      <c r="AC796" s="85" t="str">
        <f t="shared" si="72"/>
        <v>AT15</v>
      </c>
      <c r="AD796" s="85" t="str">
        <f t="shared" si="73"/>
        <v xml:space="preserve"> 369</v>
      </c>
      <c r="AE796" s="85" t="str">
        <f t="shared" si="74"/>
        <v>9 00</v>
      </c>
      <c r="AF796" s="85" t="str">
        <f t="shared" si="75"/>
        <v>00 0</v>
      </c>
      <c r="AG796" s="85" t="str">
        <f t="shared" si="76"/>
        <v xml:space="preserve">843 </v>
      </c>
      <c r="AH796" s="85" t="str">
        <f t="shared" si="77"/>
        <v xml:space="preserve">AT15  369 9 00 00 0 843 </v>
      </c>
    </row>
    <row r="797" spans="1:34" ht="15" customHeight="1" x14ac:dyDescent="0.25">
      <c r="A797" s="86">
        <v>708106</v>
      </c>
      <c r="B797" s="86" t="s">
        <v>640</v>
      </c>
      <c r="C797" s="86" t="s">
        <v>1920</v>
      </c>
      <c r="D797" s="86" t="s">
        <v>1920</v>
      </c>
      <c r="E797" s="86">
        <v>70826</v>
      </c>
      <c r="F797" s="86">
        <v>6600</v>
      </c>
      <c r="G797" s="86" t="s">
        <v>1161</v>
      </c>
      <c r="H797" s="86" t="s">
        <v>4762</v>
      </c>
      <c r="I797" s="86" t="s">
        <v>2719</v>
      </c>
      <c r="J797" s="86" t="s">
        <v>7084</v>
      </c>
      <c r="K797" s="86" t="s">
        <v>4657</v>
      </c>
      <c r="L797" s="86" t="s">
        <v>3</v>
      </c>
      <c r="M797" s="86" t="s">
        <v>4763</v>
      </c>
      <c r="N797" s="86" t="s">
        <v>4764</v>
      </c>
      <c r="O797" s="86" t="s">
        <v>2303</v>
      </c>
      <c r="P797" s="87">
        <v>36770</v>
      </c>
      <c r="Q797" s="87">
        <v>401768</v>
      </c>
      <c r="R797" s="86" t="s">
        <v>2416</v>
      </c>
      <c r="S797" s="86" t="s">
        <v>641</v>
      </c>
      <c r="T797" s="86">
        <v>970826</v>
      </c>
      <c r="U797" s="86">
        <v>6600</v>
      </c>
      <c r="V797" s="86" t="s">
        <v>1161</v>
      </c>
      <c r="W797" s="86" t="s">
        <v>4766</v>
      </c>
      <c r="X797" s="86" t="s">
        <v>2509</v>
      </c>
      <c r="Y797" s="86" t="s">
        <v>642</v>
      </c>
      <c r="Z797" s="86" t="s">
        <v>7085</v>
      </c>
      <c r="AB797" s="85" t="s">
        <v>2303</v>
      </c>
      <c r="AC797" s="85" t="str">
        <f t="shared" si="72"/>
        <v>AT17</v>
      </c>
      <c r="AD797" s="85" t="str">
        <f t="shared" si="73"/>
        <v xml:space="preserve"> 205</v>
      </c>
      <c r="AE797" s="85" t="str">
        <f t="shared" si="74"/>
        <v>0 90</v>
      </c>
      <c r="AF797" s="85" t="str">
        <f t="shared" si="75"/>
        <v>00 0</v>
      </c>
      <c r="AG797" s="85" t="str">
        <f t="shared" si="76"/>
        <v xml:space="preserve">012 </v>
      </c>
      <c r="AH797" s="85" t="str">
        <f t="shared" si="77"/>
        <v xml:space="preserve">AT17  205 0 90 00 0 012 </v>
      </c>
    </row>
    <row r="798" spans="1:34" ht="15" customHeight="1" x14ac:dyDescent="0.25">
      <c r="A798" s="86">
        <v>708116</v>
      </c>
      <c r="B798" s="86" t="s">
        <v>791</v>
      </c>
      <c r="C798" s="86" t="s">
        <v>1920</v>
      </c>
      <c r="D798" s="86" t="s">
        <v>1920</v>
      </c>
      <c r="E798" s="86">
        <v>70834</v>
      </c>
      <c r="F798" s="86">
        <v>6645</v>
      </c>
      <c r="G798" s="86" t="s">
        <v>1162</v>
      </c>
      <c r="H798" s="86" t="s">
        <v>1162</v>
      </c>
      <c r="I798" s="86" t="s">
        <v>2474</v>
      </c>
      <c r="J798" s="86" t="s">
        <v>7086</v>
      </c>
      <c r="K798" s="86" t="s">
        <v>4657</v>
      </c>
      <c r="L798" s="86" t="s">
        <v>3</v>
      </c>
      <c r="M798" s="86" t="s">
        <v>4767</v>
      </c>
      <c r="N798" s="86" t="s">
        <v>4768</v>
      </c>
      <c r="O798" s="86" t="s">
        <v>2304</v>
      </c>
      <c r="P798" s="87">
        <v>36770</v>
      </c>
      <c r="Q798" s="87">
        <v>401768</v>
      </c>
      <c r="R798" s="86" t="s">
        <v>2416</v>
      </c>
      <c r="S798" s="86" t="s">
        <v>792</v>
      </c>
      <c r="T798" s="86">
        <v>970834</v>
      </c>
      <c r="U798" s="86">
        <v>6645</v>
      </c>
      <c r="V798" s="86" t="s">
        <v>1162</v>
      </c>
      <c r="W798" s="86" t="s">
        <v>1162</v>
      </c>
      <c r="X798" s="86" t="s">
        <v>4770</v>
      </c>
      <c r="Y798" s="86" t="s">
        <v>793</v>
      </c>
      <c r="Z798" s="86" t="s">
        <v>7087</v>
      </c>
      <c r="AB798" s="85" t="s">
        <v>2304</v>
      </c>
      <c r="AC798" s="85" t="str">
        <f t="shared" si="72"/>
        <v>AT14</v>
      </c>
      <c r="AD798" s="85" t="str">
        <f t="shared" si="73"/>
        <v xml:space="preserve"> 369</v>
      </c>
      <c r="AE798" s="85" t="str">
        <f t="shared" si="74"/>
        <v>9 00</v>
      </c>
      <c r="AF798" s="85" t="str">
        <f t="shared" si="75"/>
        <v>00 0</v>
      </c>
      <c r="AG798" s="85" t="str">
        <f t="shared" si="76"/>
        <v xml:space="preserve">821 </v>
      </c>
      <c r="AH798" s="85" t="str">
        <f t="shared" si="77"/>
        <v xml:space="preserve">AT14  369 9 00 00 0 821 </v>
      </c>
    </row>
    <row r="799" spans="1:34" ht="15" customHeight="1" x14ac:dyDescent="0.25">
      <c r="A799" s="86">
        <v>708126</v>
      </c>
      <c r="B799" s="86" t="s">
        <v>613</v>
      </c>
      <c r="C799" s="86" t="s">
        <v>1920</v>
      </c>
      <c r="D799" s="86" t="s">
        <v>1920</v>
      </c>
      <c r="E799" s="86">
        <v>70835</v>
      </c>
      <c r="F799" s="86">
        <v>6610</v>
      </c>
      <c r="G799" s="86" t="s">
        <v>1163</v>
      </c>
      <c r="H799" s="86" t="s">
        <v>4775</v>
      </c>
      <c r="I799" s="86" t="s">
        <v>2470</v>
      </c>
      <c r="J799" s="86" t="s">
        <v>7088</v>
      </c>
      <c r="K799" s="86" t="s">
        <v>4657</v>
      </c>
      <c r="L799" s="86" t="s">
        <v>3</v>
      </c>
      <c r="M799" s="86" t="s">
        <v>4776</v>
      </c>
      <c r="N799" s="86" t="s">
        <v>4777</v>
      </c>
      <c r="O799" s="86" t="s">
        <v>2305</v>
      </c>
      <c r="P799" s="87">
        <v>36770</v>
      </c>
      <c r="Q799" s="87">
        <v>401768</v>
      </c>
      <c r="R799" s="86" t="s">
        <v>2416</v>
      </c>
      <c r="S799" s="86" t="s">
        <v>614</v>
      </c>
      <c r="T799" s="86">
        <v>970835</v>
      </c>
      <c r="U799" s="86">
        <v>6610</v>
      </c>
      <c r="V799" s="86" t="s">
        <v>1163</v>
      </c>
      <c r="W799" s="86" t="s">
        <v>3373</v>
      </c>
      <c r="X799" s="86" t="s">
        <v>2576</v>
      </c>
      <c r="Y799" s="86" t="s">
        <v>1425</v>
      </c>
      <c r="Z799" s="86" t="s">
        <v>7089</v>
      </c>
      <c r="AB799" s="85" t="s">
        <v>2305</v>
      </c>
      <c r="AC799" s="85" t="str">
        <f t="shared" si="72"/>
        <v>AT11</v>
      </c>
      <c r="AD799" s="85" t="str">
        <f t="shared" si="73"/>
        <v xml:space="preserve"> 205</v>
      </c>
      <c r="AE799" s="85" t="str">
        <f t="shared" si="74"/>
        <v>0 90</v>
      </c>
      <c r="AF799" s="85" t="str">
        <f t="shared" si="75"/>
        <v>03 0</v>
      </c>
      <c r="AG799" s="85" t="str">
        <f t="shared" si="76"/>
        <v xml:space="preserve">012 </v>
      </c>
      <c r="AH799" s="85" t="str">
        <f t="shared" si="77"/>
        <v xml:space="preserve">AT11  205 0 90 03 0 012 </v>
      </c>
    </row>
    <row r="800" spans="1:34" ht="15" customHeight="1" x14ac:dyDescent="0.25">
      <c r="A800" s="86">
        <v>708136</v>
      </c>
      <c r="B800" s="86" t="s">
        <v>827</v>
      </c>
      <c r="C800" s="86" t="s">
        <v>1920</v>
      </c>
      <c r="D800" s="86" t="s">
        <v>1920</v>
      </c>
      <c r="E800" s="86">
        <v>70801</v>
      </c>
      <c r="F800" s="86">
        <v>6653</v>
      </c>
      <c r="G800" s="86" t="s">
        <v>1164</v>
      </c>
      <c r="H800" s="86" t="s">
        <v>4661</v>
      </c>
      <c r="I800" s="86" t="s">
        <v>2603</v>
      </c>
      <c r="J800" s="86" t="s">
        <v>7090</v>
      </c>
      <c r="K800" s="86" t="s">
        <v>4657</v>
      </c>
      <c r="L800" s="86" t="s">
        <v>3</v>
      </c>
      <c r="M800" s="86" t="s">
        <v>4662</v>
      </c>
      <c r="N800" s="86" t="s">
        <v>4663</v>
      </c>
      <c r="O800" s="86" t="s">
        <v>6078</v>
      </c>
      <c r="P800" s="87">
        <v>36770</v>
      </c>
      <c r="Q800" s="87">
        <v>401768</v>
      </c>
      <c r="R800" s="86" t="s">
        <v>2416</v>
      </c>
      <c r="S800" s="86" t="s">
        <v>828</v>
      </c>
      <c r="T800" s="86">
        <v>970801</v>
      </c>
      <c r="U800" s="86">
        <v>6653</v>
      </c>
      <c r="V800" s="86" t="s">
        <v>1164</v>
      </c>
      <c r="W800" s="86" t="s">
        <v>4661</v>
      </c>
      <c r="X800" s="86" t="s">
        <v>4040</v>
      </c>
      <c r="Y800" s="86" t="s">
        <v>829</v>
      </c>
      <c r="Z800" s="86" t="s">
        <v>7091</v>
      </c>
      <c r="AB800" s="85" t="s">
        <v>6078</v>
      </c>
      <c r="AC800" s="85" t="str">
        <f t="shared" si="72"/>
        <v>AT43</v>
      </c>
      <c r="AD800" s="85" t="str">
        <f t="shared" si="73"/>
        <v xml:space="preserve"> 369</v>
      </c>
      <c r="AE800" s="85" t="str">
        <f t="shared" si="74"/>
        <v>9 00</v>
      </c>
      <c r="AF800" s="85" t="str">
        <f t="shared" si="75"/>
        <v>00 0</v>
      </c>
      <c r="AG800" s="85" t="str">
        <f t="shared" si="76"/>
        <v xml:space="preserve">712 </v>
      </c>
      <c r="AH800" s="85" t="str">
        <f t="shared" si="77"/>
        <v xml:space="preserve">AT43  369 9 00 00 0 712 </v>
      </c>
    </row>
    <row r="801" spans="1:34" ht="15" customHeight="1" x14ac:dyDescent="0.25">
      <c r="A801" s="86">
        <v>708146</v>
      </c>
      <c r="B801" s="86" t="s">
        <v>983</v>
      </c>
      <c r="C801" s="86" t="s">
        <v>1920</v>
      </c>
      <c r="D801" s="86" t="s">
        <v>1920</v>
      </c>
      <c r="E801" s="86">
        <v>70813</v>
      </c>
      <c r="F801" s="86">
        <v>6651</v>
      </c>
      <c r="G801" s="86" t="s">
        <v>1165</v>
      </c>
      <c r="H801" s="86" t="s">
        <v>1165</v>
      </c>
      <c r="I801" s="86" t="s">
        <v>4166</v>
      </c>
      <c r="J801" s="86" t="s">
        <v>7092</v>
      </c>
      <c r="K801" s="86" t="s">
        <v>4657</v>
      </c>
      <c r="L801" s="86" t="s">
        <v>3</v>
      </c>
      <c r="M801" s="86" t="s">
        <v>4745</v>
      </c>
      <c r="N801" s="86" t="s">
        <v>4746</v>
      </c>
      <c r="O801" s="86" t="s">
        <v>6079</v>
      </c>
      <c r="P801" s="87">
        <v>36770</v>
      </c>
      <c r="Q801" s="87">
        <v>401768</v>
      </c>
      <c r="R801" s="86" t="s">
        <v>2416</v>
      </c>
      <c r="S801" s="86" t="s">
        <v>984</v>
      </c>
      <c r="T801" s="86">
        <v>970813</v>
      </c>
      <c r="U801" s="86">
        <v>6651</v>
      </c>
      <c r="V801" s="86" t="s">
        <v>1165</v>
      </c>
      <c r="W801" s="86" t="s">
        <v>1165</v>
      </c>
      <c r="X801" s="86" t="s">
        <v>4365</v>
      </c>
      <c r="Y801" s="86" t="s">
        <v>985</v>
      </c>
      <c r="Z801" s="86" t="s">
        <v>7093</v>
      </c>
      <c r="AB801" s="85" t="s">
        <v>6079</v>
      </c>
      <c r="AC801" s="85" t="str">
        <f t="shared" si="72"/>
        <v>AT55</v>
      </c>
      <c r="AD801" s="85" t="str">
        <f t="shared" si="73"/>
        <v xml:space="preserve"> 369</v>
      </c>
      <c r="AE801" s="85" t="str">
        <f t="shared" si="74"/>
        <v>9 00</v>
      </c>
      <c r="AF801" s="85" t="str">
        <f t="shared" si="75"/>
        <v>00 0</v>
      </c>
      <c r="AG801" s="85" t="str">
        <f t="shared" si="76"/>
        <v xml:space="preserve">722 </v>
      </c>
      <c r="AH801" s="85" t="str">
        <f t="shared" si="77"/>
        <v xml:space="preserve">AT55  369 9 00 00 0 722 </v>
      </c>
    </row>
    <row r="802" spans="1:34" ht="15" customHeight="1" x14ac:dyDescent="0.25">
      <c r="A802" s="86">
        <v>708156</v>
      </c>
      <c r="B802" s="86" t="s">
        <v>631</v>
      </c>
      <c r="C802" s="86" t="s">
        <v>1920</v>
      </c>
      <c r="D802" s="86" t="s">
        <v>1920</v>
      </c>
      <c r="E802" s="86">
        <v>70831</v>
      </c>
      <c r="F802" s="86">
        <v>6655</v>
      </c>
      <c r="G802" s="86" t="s">
        <v>1166</v>
      </c>
      <c r="H802" s="86" t="s">
        <v>1166</v>
      </c>
      <c r="I802" s="86" t="s">
        <v>4779</v>
      </c>
      <c r="J802" s="86" t="s">
        <v>7094</v>
      </c>
      <c r="K802" s="86" t="s">
        <v>4657</v>
      </c>
      <c r="L802" s="86" t="s">
        <v>3</v>
      </c>
      <c r="M802" s="86" t="s">
        <v>4780</v>
      </c>
      <c r="N802" s="86" t="s">
        <v>7303</v>
      </c>
      <c r="O802" s="86" t="s">
        <v>6080</v>
      </c>
      <c r="P802" s="87">
        <v>36770</v>
      </c>
      <c r="Q802" s="87">
        <v>401768</v>
      </c>
      <c r="R802" s="86" t="s">
        <v>2416</v>
      </c>
      <c r="S802" s="86" t="s">
        <v>632</v>
      </c>
      <c r="T802" s="86">
        <v>970831</v>
      </c>
      <c r="U802" s="86">
        <v>6655</v>
      </c>
      <c r="V802" s="86" t="s">
        <v>1166</v>
      </c>
      <c r="W802" s="86" t="s">
        <v>1166</v>
      </c>
      <c r="X802" s="86" t="s">
        <v>2560</v>
      </c>
      <c r="Y802" s="86" t="s">
        <v>633</v>
      </c>
      <c r="Z802" s="86" t="s">
        <v>7095</v>
      </c>
      <c r="AB802" s="85" t="s">
        <v>6080</v>
      </c>
      <c r="AC802" s="85" t="str">
        <f t="shared" si="72"/>
        <v>AT61</v>
      </c>
      <c r="AD802" s="85" t="str">
        <f t="shared" si="73"/>
        <v xml:space="preserve"> 369</v>
      </c>
      <c r="AE802" s="85" t="str">
        <f t="shared" si="74"/>
        <v>9 00</v>
      </c>
      <c r="AF802" s="85" t="str">
        <f t="shared" si="75"/>
        <v>00 0</v>
      </c>
      <c r="AG802" s="85" t="str">
        <f t="shared" si="76"/>
        <v xml:space="preserve">762 </v>
      </c>
      <c r="AH802" s="85" t="str">
        <f t="shared" si="77"/>
        <v xml:space="preserve">AT61  369 9 00 00 0 762 </v>
      </c>
    </row>
    <row r="803" spans="1:34" ht="15" customHeight="1" x14ac:dyDescent="0.25">
      <c r="A803" s="86">
        <v>708166</v>
      </c>
      <c r="B803" s="86" t="s">
        <v>622</v>
      </c>
      <c r="C803" s="86" t="s">
        <v>1920</v>
      </c>
      <c r="D803" s="86" t="s">
        <v>1920</v>
      </c>
      <c r="E803" s="86">
        <v>70814</v>
      </c>
      <c r="F803" s="86">
        <v>6611</v>
      </c>
      <c r="G803" s="86" t="s">
        <v>1167</v>
      </c>
      <c r="H803" s="86" t="s">
        <v>3373</v>
      </c>
      <c r="I803" s="86" t="s">
        <v>2576</v>
      </c>
      <c r="J803" s="86" t="s">
        <v>7096</v>
      </c>
      <c r="K803" s="86" t="s">
        <v>4657</v>
      </c>
      <c r="L803" s="86" t="s">
        <v>3</v>
      </c>
      <c r="M803" s="86" t="s">
        <v>4759</v>
      </c>
      <c r="N803" s="86" t="s">
        <v>4760</v>
      </c>
      <c r="O803" s="86" t="s">
        <v>2309</v>
      </c>
      <c r="P803" s="87">
        <v>36770</v>
      </c>
      <c r="Q803" s="87">
        <v>401768</v>
      </c>
      <c r="R803" s="86" t="s">
        <v>2416</v>
      </c>
      <c r="S803" s="86" t="s">
        <v>623</v>
      </c>
      <c r="T803" s="86">
        <v>970814</v>
      </c>
      <c r="U803" s="86">
        <v>6611</v>
      </c>
      <c r="V803" s="86" t="s">
        <v>1167</v>
      </c>
      <c r="W803" s="86" t="s">
        <v>3373</v>
      </c>
      <c r="X803" s="86" t="s">
        <v>2644</v>
      </c>
      <c r="Y803" s="86" t="s">
        <v>624</v>
      </c>
      <c r="Z803" s="86" t="s">
        <v>7097</v>
      </c>
      <c r="AB803" s="85" t="s">
        <v>2309</v>
      </c>
      <c r="AC803" s="85" t="str">
        <f t="shared" si="72"/>
        <v>AT48</v>
      </c>
      <c r="AD803" s="85" t="str">
        <f t="shared" si="73"/>
        <v xml:space="preserve"> 369</v>
      </c>
      <c r="AE803" s="85" t="str">
        <f t="shared" si="74"/>
        <v>9 00</v>
      </c>
      <c r="AF803" s="85" t="str">
        <f t="shared" si="75"/>
        <v>00 0</v>
      </c>
      <c r="AG803" s="85" t="str">
        <f t="shared" si="76"/>
        <v xml:space="preserve">891 </v>
      </c>
      <c r="AH803" s="85" t="str">
        <f t="shared" si="77"/>
        <v xml:space="preserve">AT48  369 9 00 00 0 891 </v>
      </c>
    </row>
    <row r="804" spans="1:34" ht="15" customHeight="1" x14ac:dyDescent="0.25">
      <c r="A804" s="86">
        <v>708176</v>
      </c>
      <c r="B804" s="86" t="s">
        <v>625</v>
      </c>
      <c r="C804" s="86" t="s">
        <v>1920</v>
      </c>
      <c r="D804" s="86" t="s">
        <v>1920</v>
      </c>
      <c r="E804" s="86">
        <v>70811</v>
      </c>
      <c r="F804" s="86">
        <v>6673</v>
      </c>
      <c r="G804" s="86" t="s">
        <v>1168</v>
      </c>
      <c r="H804" s="86" t="s">
        <v>2903</v>
      </c>
      <c r="I804" s="86" t="s">
        <v>2949</v>
      </c>
      <c r="J804" s="86" t="s">
        <v>7098</v>
      </c>
      <c r="K804" s="86" t="s">
        <v>4657</v>
      </c>
      <c r="L804" s="86" t="s">
        <v>3</v>
      </c>
      <c r="M804" s="86" t="s">
        <v>4729</v>
      </c>
      <c r="N804" s="86" t="s">
        <v>4730</v>
      </c>
      <c r="O804" s="86" t="s">
        <v>2310</v>
      </c>
      <c r="P804" s="87">
        <v>36770</v>
      </c>
      <c r="Q804" s="87">
        <v>401768</v>
      </c>
      <c r="R804" s="86" t="s">
        <v>2416</v>
      </c>
      <c r="S804" s="86" t="s">
        <v>626</v>
      </c>
      <c r="T804" s="86">
        <v>970811</v>
      </c>
      <c r="U804" s="86">
        <v>6673</v>
      </c>
      <c r="V804" s="86" t="s">
        <v>1168</v>
      </c>
      <c r="W804" s="86" t="s">
        <v>2849</v>
      </c>
      <c r="X804" s="86" t="s">
        <v>2480</v>
      </c>
      <c r="Y804" s="86" t="s">
        <v>627</v>
      </c>
      <c r="Z804" s="86" t="s">
        <v>7099</v>
      </c>
      <c r="AB804" s="85" t="s">
        <v>2310</v>
      </c>
      <c r="AC804" s="85" t="str">
        <f t="shared" si="72"/>
        <v>AT38</v>
      </c>
      <c r="AD804" s="85" t="str">
        <f t="shared" si="73"/>
        <v xml:space="preserve"> 363</v>
      </c>
      <c r="AE804" s="85" t="str">
        <f t="shared" si="74"/>
        <v>3 30</v>
      </c>
      <c r="AF804" s="85" t="str">
        <f t="shared" si="75"/>
        <v>00 0</v>
      </c>
      <c r="AG804" s="85" t="str">
        <f t="shared" si="76"/>
        <v xml:space="preserve">031 </v>
      </c>
      <c r="AH804" s="85" t="str">
        <f t="shared" si="77"/>
        <v xml:space="preserve">AT38  363 3 30 00 0 031 </v>
      </c>
    </row>
    <row r="805" spans="1:34" ht="15" customHeight="1" x14ac:dyDescent="0.25">
      <c r="A805" s="86">
        <v>708186</v>
      </c>
      <c r="B805" s="86" t="s">
        <v>615</v>
      </c>
      <c r="C805" s="86" t="s">
        <v>1920</v>
      </c>
      <c r="D805" s="86" t="s">
        <v>1920</v>
      </c>
      <c r="E805" s="86">
        <v>70832</v>
      </c>
      <c r="F805" s="86">
        <v>6675</v>
      </c>
      <c r="G805" s="86" t="s">
        <v>1169</v>
      </c>
      <c r="H805" s="86" t="s">
        <v>4787</v>
      </c>
      <c r="I805" s="86" t="s">
        <v>2668</v>
      </c>
      <c r="J805" s="86" t="s">
        <v>6611</v>
      </c>
      <c r="K805" s="86" t="s">
        <v>4657</v>
      </c>
      <c r="L805" s="86" t="s">
        <v>3</v>
      </c>
      <c r="M805" s="86" t="s">
        <v>4788</v>
      </c>
      <c r="N805" s="86" t="s">
        <v>4789</v>
      </c>
      <c r="O805" s="86" t="s">
        <v>2311</v>
      </c>
      <c r="P805" s="87">
        <v>36770</v>
      </c>
      <c r="Q805" s="87">
        <v>401768</v>
      </c>
      <c r="R805" s="86" t="s">
        <v>2416</v>
      </c>
      <c r="S805" s="86" t="s">
        <v>616</v>
      </c>
      <c r="T805" s="86">
        <v>970832</v>
      </c>
      <c r="U805" s="86">
        <v>6675</v>
      </c>
      <c r="V805" s="86" t="s">
        <v>1169</v>
      </c>
      <c r="W805" s="86" t="s">
        <v>4791</v>
      </c>
      <c r="X805" s="86" t="s">
        <v>3679</v>
      </c>
      <c r="Y805" s="86" t="s">
        <v>617</v>
      </c>
      <c r="Z805" s="86" t="s">
        <v>6612</v>
      </c>
      <c r="AB805" s="85" t="s">
        <v>2311</v>
      </c>
      <c r="AC805" s="85" t="str">
        <f t="shared" si="72"/>
        <v>AT92</v>
      </c>
      <c r="AD805" s="85" t="str">
        <f t="shared" si="73"/>
        <v xml:space="preserve"> 363</v>
      </c>
      <c r="AE805" s="85" t="str">
        <f t="shared" si="74"/>
        <v>3 30</v>
      </c>
      <c r="AF805" s="85" t="str">
        <f t="shared" si="75"/>
        <v>00 0</v>
      </c>
      <c r="AG805" s="85" t="str">
        <f t="shared" si="76"/>
        <v xml:space="preserve">001 </v>
      </c>
      <c r="AH805" s="85" t="str">
        <f t="shared" si="77"/>
        <v xml:space="preserve">AT92  363 3 30 00 0 001 </v>
      </c>
    </row>
    <row r="806" spans="1:34" ht="15" customHeight="1" x14ac:dyDescent="0.25">
      <c r="A806" s="86">
        <v>708206</v>
      </c>
      <c r="B806" s="86" t="s">
        <v>1735</v>
      </c>
      <c r="C806" s="86" t="s">
        <v>1920</v>
      </c>
      <c r="D806" s="86" t="s">
        <v>1920</v>
      </c>
      <c r="E806" s="86">
        <v>70836</v>
      </c>
      <c r="F806" s="86">
        <v>6671</v>
      </c>
      <c r="G806" s="86" t="s">
        <v>4800</v>
      </c>
      <c r="H806" s="86" t="s">
        <v>4801</v>
      </c>
      <c r="I806" s="86" t="s">
        <v>2480</v>
      </c>
      <c r="J806" s="86" t="s">
        <v>7100</v>
      </c>
      <c r="K806" s="86" t="s">
        <v>4657</v>
      </c>
      <c r="L806" s="86" t="s">
        <v>3</v>
      </c>
      <c r="M806" s="86" t="s">
        <v>4802</v>
      </c>
      <c r="N806" s="86" t="s">
        <v>4803</v>
      </c>
      <c r="O806" s="86" t="s">
        <v>2313</v>
      </c>
      <c r="P806" s="87">
        <v>36770</v>
      </c>
      <c r="Q806" s="87">
        <v>401768</v>
      </c>
      <c r="R806" s="86" t="s">
        <v>2416</v>
      </c>
      <c r="S806" s="86" t="s">
        <v>1844</v>
      </c>
      <c r="T806" s="86">
        <v>970836</v>
      </c>
      <c r="U806" s="86">
        <v>6671</v>
      </c>
      <c r="V806" s="86" t="s">
        <v>4805</v>
      </c>
      <c r="W806" s="86" t="s">
        <v>3075</v>
      </c>
      <c r="X806" s="86" t="s">
        <v>2470</v>
      </c>
      <c r="Y806" s="86" t="s">
        <v>634</v>
      </c>
      <c r="Z806" s="86" t="s">
        <v>7101</v>
      </c>
      <c r="AB806" s="85" t="s">
        <v>2313</v>
      </c>
      <c r="AC806" s="85" t="str">
        <f t="shared" si="72"/>
        <v>AT51</v>
      </c>
      <c r="AD806" s="85" t="str">
        <f t="shared" si="73"/>
        <v xml:space="preserve"> 369</v>
      </c>
      <c r="AE806" s="85" t="str">
        <f t="shared" si="74"/>
        <v>9 00</v>
      </c>
      <c r="AF806" s="85" t="str">
        <f t="shared" si="75"/>
        <v>00 0</v>
      </c>
      <c r="AG806" s="85" t="str">
        <f t="shared" si="76"/>
        <v xml:space="preserve">831 </v>
      </c>
      <c r="AH806" s="85" t="str">
        <f t="shared" si="77"/>
        <v xml:space="preserve">AT51  369 9 00 00 0 831 </v>
      </c>
    </row>
    <row r="807" spans="1:34" ht="15" customHeight="1" x14ac:dyDescent="0.25">
      <c r="A807" s="86">
        <v>708226</v>
      </c>
      <c r="B807" s="86" t="s">
        <v>649</v>
      </c>
      <c r="C807" s="86" t="s">
        <v>1920</v>
      </c>
      <c r="D807" s="86" t="s">
        <v>1920</v>
      </c>
      <c r="E807" s="86">
        <v>70830</v>
      </c>
      <c r="F807" s="86">
        <v>6642</v>
      </c>
      <c r="G807" s="86" t="s">
        <v>1170</v>
      </c>
      <c r="H807" s="86" t="s">
        <v>4827</v>
      </c>
      <c r="I807" s="86" t="s">
        <v>2480</v>
      </c>
      <c r="J807" s="86" t="s">
        <v>7102</v>
      </c>
      <c r="K807" s="86" t="s">
        <v>4657</v>
      </c>
      <c r="L807" s="86" t="s">
        <v>3</v>
      </c>
      <c r="M807" s="86" t="s">
        <v>4828</v>
      </c>
      <c r="N807" s="86" t="s">
        <v>4829</v>
      </c>
      <c r="O807" s="86" t="s">
        <v>2315</v>
      </c>
      <c r="P807" s="87">
        <v>36770</v>
      </c>
      <c r="Q807" s="87">
        <v>401768</v>
      </c>
      <c r="R807" s="86" t="s">
        <v>2416</v>
      </c>
      <c r="S807" s="86" t="s">
        <v>650</v>
      </c>
      <c r="T807" s="86">
        <v>970830</v>
      </c>
      <c r="U807" s="86">
        <v>6642</v>
      </c>
      <c r="V807" s="86" t="s">
        <v>1170</v>
      </c>
      <c r="W807" s="86" t="s">
        <v>3140</v>
      </c>
      <c r="X807" s="86" t="s">
        <v>2480</v>
      </c>
      <c r="Y807" s="86" t="s">
        <v>651</v>
      </c>
      <c r="Z807" s="86" t="s">
        <v>7103</v>
      </c>
      <c r="AB807" s="85" t="s">
        <v>2315</v>
      </c>
      <c r="AC807" s="85" t="str">
        <f t="shared" si="72"/>
        <v>AT66</v>
      </c>
      <c r="AD807" s="85" t="str">
        <f t="shared" si="73"/>
        <v xml:space="preserve"> 369</v>
      </c>
      <c r="AE807" s="85" t="str">
        <f t="shared" si="74"/>
        <v>9 00</v>
      </c>
      <c r="AF807" s="85" t="str">
        <f t="shared" si="75"/>
        <v>00 0</v>
      </c>
      <c r="AG807" s="85" t="str">
        <f t="shared" si="76"/>
        <v xml:space="preserve">821 </v>
      </c>
      <c r="AH807" s="85" t="str">
        <f t="shared" si="77"/>
        <v xml:space="preserve">AT66  369 9 00 00 0 821 </v>
      </c>
    </row>
    <row r="808" spans="1:34" ht="15" customHeight="1" x14ac:dyDescent="0.25">
      <c r="A808" s="86">
        <v>708236</v>
      </c>
      <c r="B808" s="86" t="s">
        <v>652</v>
      </c>
      <c r="C808" s="86" t="s">
        <v>1920</v>
      </c>
      <c r="D808" s="86" t="s">
        <v>1920</v>
      </c>
      <c r="E808" s="86">
        <v>70824</v>
      </c>
      <c r="F808" s="86">
        <v>6672</v>
      </c>
      <c r="G808" s="86" t="s">
        <v>1171</v>
      </c>
      <c r="H808" s="86" t="s">
        <v>1171</v>
      </c>
      <c r="I808" s="86" t="s">
        <v>3521</v>
      </c>
      <c r="J808" s="86" t="s">
        <v>7104</v>
      </c>
      <c r="K808" s="86" t="s">
        <v>4657</v>
      </c>
      <c r="L808" s="86" t="s">
        <v>3</v>
      </c>
      <c r="M808" s="86" t="s">
        <v>4757</v>
      </c>
      <c r="N808" s="86" t="s">
        <v>4758</v>
      </c>
      <c r="O808" s="86" t="s">
        <v>2316</v>
      </c>
      <c r="P808" s="87">
        <v>36770</v>
      </c>
      <c r="Q808" s="87">
        <v>401768</v>
      </c>
      <c r="R808" s="86" t="s">
        <v>2416</v>
      </c>
      <c r="S808" s="86" t="s">
        <v>653</v>
      </c>
      <c r="T808" s="86">
        <v>970824</v>
      </c>
      <c r="U808" s="86">
        <v>6672</v>
      </c>
      <c r="V808" s="86" t="s">
        <v>1171</v>
      </c>
      <c r="W808" s="86" t="s">
        <v>1171</v>
      </c>
      <c r="X808" s="86" t="s">
        <v>4753</v>
      </c>
      <c r="Y808" s="86" t="s">
        <v>654</v>
      </c>
      <c r="Z808" s="86" t="s">
        <v>6792</v>
      </c>
      <c r="AB808" s="85" t="s">
        <v>2316</v>
      </c>
      <c r="AC808" s="85" t="str">
        <f t="shared" si="72"/>
        <v>AT85</v>
      </c>
      <c r="AD808" s="85" t="str">
        <f t="shared" si="73"/>
        <v xml:space="preserve"> 363</v>
      </c>
      <c r="AE808" s="85" t="str">
        <f t="shared" si="74"/>
        <v>3 30</v>
      </c>
      <c r="AF808" s="85" t="str">
        <f t="shared" si="75"/>
        <v>00 0</v>
      </c>
      <c r="AG808" s="85" t="str">
        <f t="shared" si="76"/>
        <v xml:space="preserve">041 </v>
      </c>
      <c r="AH808" s="85" t="str">
        <f t="shared" si="77"/>
        <v xml:space="preserve">AT85  363 3 30 00 0 041 </v>
      </c>
    </row>
    <row r="809" spans="1:34" ht="15" customHeight="1" x14ac:dyDescent="0.25">
      <c r="A809" s="86">
        <v>708246</v>
      </c>
      <c r="B809" s="86" t="s">
        <v>604</v>
      </c>
      <c r="C809" s="86" t="s">
        <v>1920</v>
      </c>
      <c r="D809" s="86" t="s">
        <v>1920</v>
      </c>
      <c r="E809" s="86">
        <v>70804</v>
      </c>
      <c r="F809" s="86">
        <v>6621</v>
      </c>
      <c r="G809" s="86" t="s">
        <v>1172</v>
      </c>
      <c r="H809" s="86" t="s">
        <v>4718</v>
      </c>
      <c r="I809" s="86" t="s">
        <v>3483</v>
      </c>
      <c r="J809" s="86" t="s">
        <v>7105</v>
      </c>
      <c r="K809" s="86" t="s">
        <v>4657</v>
      </c>
      <c r="L809" s="86" t="s">
        <v>3</v>
      </c>
      <c r="M809" s="86" t="s">
        <v>4719</v>
      </c>
      <c r="N809" s="86" t="s">
        <v>7304</v>
      </c>
      <c r="O809" s="86" t="s">
        <v>2317</v>
      </c>
      <c r="P809" s="87">
        <v>36770</v>
      </c>
      <c r="Q809" s="87">
        <v>401768</v>
      </c>
      <c r="R809" s="86" t="s">
        <v>2416</v>
      </c>
      <c r="S809" s="86" t="s">
        <v>605</v>
      </c>
      <c r="T809" s="86">
        <v>970804</v>
      </c>
      <c r="U809" s="86">
        <v>6621</v>
      </c>
      <c r="V809" s="86" t="s">
        <v>1172</v>
      </c>
      <c r="W809" s="86" t="s">
        <v>4718</v>
      </c>
      <c r="X809" s="86" t="s">
        <v>3483</v>
      </c>
      <c r="Y809" s="86" t="s">
        <v>606</v>
      </c>
      <c r="Z809" s="86" t="s">
        <v>7105</v>
      </c>
      <c r="AB809" s="85" t="s">
        <v>2317</v>
      </c>
      <c r="AC809" s="85" t="str">
        <f t="shared" si="72"/>
        <v>AT71</v>
      </c>
      <c r="AD809" s="85" t="str">
        <f t="shared" si="73"/>
        <v xml:space="preserve"> 369</v>
      </c>
      <c r="AE809" s="85" t="str">
        <f t="shared" si="74"/>
        <v>9 00</v>
      </c>
      <c r="AF809" s="85" t="str">
        <f t="shared" si="75"/>
        <v>00 0</v>
      </c>
      <c r="AG809" s="85" t="str">
        <f t="shared" si="76"/>
        <v xml:space="preserve">811 </v>
      </c>
      <c r="AH809" s="85" t="str">
        <f t="shared" si="77"/>
        <v xml:space="preserve">AT71  369 9 00 00 0 811 </v>
      </c>
    </row>
    <row r="810" spans="1:34" ht="15" customHeight="1" x14ac:dyDescent="0.25">
      <c r="A810" s="86">
        <v>708256</v>
      </c>
      <c r="B810" s="86" t="s">
        <v>560</v>
      </c>
      <c r="C810" s="86" t="s">
        <v>1920</v>
      </c>
      <c r="D810" s="86" t="s">
        <v>1920</v>
      </c>
      <c r="E810" s="86">
        <v>70803</v>
      </c>
      <c r="F810" s="86">
        <v>6633</v>
      </c>
      <c r="G810" s="86" t="s">
        <v>1173</v>
      </c>
      <c r="H810" s="86" t="s">
        <v>4699</v>
      </c>
      <c r="I810" s="86" t="s">
        <v>2474</v>
      </c>
      <c r="J810" s="86" t="s">
        <v>7106</v>
      </c>
      <c r="K810" s="86" t="s">
        <v>4657</v>
      </c>
      <c r="L810" s="86" t="s">
        <v>3</v>
      </c>
      <c r="M810" s="86" t="s">
        <v>4700</v>
      </c>
      <c r="N810" s="86" t="s">
        <v>7305</v>
      </c>
      <c r="O810" s="86" t="s">
        <v>2318</v>
      </c>
      <c r="P810" s="87">
        <v>36770</v>
      </c>
      <c r="Q810" s="87">
        <v>401768</v>
      </c>
      <c r="R810" s="86" t="s">
        <v>2416</v>
      </c>
      <c r="S810" s="86" t="s">
        <v>561</v>
      </c>
      <c r="T810" s="86">
        <v>970803</v>
      </c>
      <c r="U810" s="86">
        <v>6633</v>
      </c>
      <c r="V810" s="86" t="s">
        <v>1173</v>
      </c>
      <c r="W810" s="86" t="s">
        <v>4699</v>
      </c>
      <c r="X810" s="86" t="s">
        <v>2474</v>
      </c>
      <c r="Y810" s="86" t="s">
        <v>562</v>
      </c>
      <c r="Z810" s="86" t="s">
        <v>7106</v>
      </c>
      <c r="AB810" s="85" t="s">
        <v>2318</v>
      </c>
      <c r="AC810" s="85" t="str">
        <f t="shared" ref="AC810:AC872" si="78">LEFT(AB810,4)</f>
        <v>AT40</v>
      </c>
      <c r="AD810" s="85" t="str">
        <f t="shared" ref="AD810:AD872" si="79">MID(AB810,5,4)</f>
        <v xml:space="preserve"> 362</v>
      </c>
      <c r="AE810" s="85" t="str">
        <f t="shared" ref="AE810:AE872" si="80">MID(AB810,9,4)</f>
        <v>1 90</v>
      </c>
      <c r="AF810" s="85" t="str">
        <f t="shared" ref="AF810:AF872" si="81">MID(AB810,13,4)</f>
        <v>00 0</v>
      </c>
      <c r="AG810" s="85" t="str">
        <f t="shared" ref="AG810:AG872" si="82">MID(AB810,17,4)</f>
        <v xml:space="preserve">042 </v>
      </c>
      <c r="AH810" s="85" t="str">
        <f t="shared" ref="AH810:AH872" si="83">AC810&amp;" "&amp;AD810&amp;" "&amp;AE810&amp;" "&amp;AF810&amp;" "&amp;AG810</f>
        <v xml:space="preserve">AT40  362 1 90 00 0 042 </v>
      </c>
    </row>
    <row r="811" spans="1:34" ht="15" customHeight="1" x14ac:dyDescent="0.25">
      <c r="A811" s="86">
        <v>708266</v>
      </c>
      <c r="B811" s="86" t="s">
        <v>628</v>
      </c>
      <c r="C811" s="86" t="s">
        <v>1920</v>
      </c>
      <c r="D811" s="86" t="s">
        <v>1920</v>
      </c>
      <c r="E811" s="86">
        <v>70817</v>
      </c>
      <c r="F811" s="86">
        <v>6654</v>
      </c>
      <c r="G811" s="86" t="s">
        <v>1174</v>
      </c>
      <c r="H811" s="86" t="s">
        <v>1174</v>
      </c>
      <c r="I811" s="86" t="s">
        <v>5570</v>
      </c>
      <c r="J811" s="86" t="s">
        <v>6691</v>
      </c>
      <c r="K811" s="86" t="s">
        <v>4657</v>
      </c>
      <c r="L811" s="86" t="s">
        <v>3</v>
      </c>
      <c r="M811" s="86" t="s">
        <v>5574</v>
      </c>
      <c r="N811" s="86" t="s">
        <v>5575</v>
      </c>
      <c r="O811" s="86" t="s">
        <v>6081</v>
      </c>
      <c r="P811" s="87">
        <v>36770</v>
      </c>
      <c r="Q811" s="87">
        <v>401768</v>
      </c>
      <c r="R811" s="86" t="s">
        <v>2416</v>
      </c>
      <c r="S811" s="86" t="s">
        <v>629</v>
      </c>
      <c r="T811" s="86">
        <v>970817</v>
      </c>
      <c r="U811" s="86">
        <v>6654</v>
      </c>
      <c r="V811" s="86" t="s">
        <v>1174</v>
      </c>
      <c r="W811" s="86" t="s">
        <v>1174</v>
      </c>
      <c r="X811" s="86" t="s">
        <v>4110</v>
      </c>
      <c r="Y811" s="86" t="s">
        <v>630</v>
      </c>
      <c r="Z811" s="86" t="s">
        <v>7107</v>
      </c>
      <c r="AB811" s="85" t="s">
        <v>6081</v>
      </c>
      <c r="AC811" s="85" t="str">
        <f t="shared" si="78"/>
        <v>AT64</v>
      </c>
      <c r="AD811" s="85" t="str">
        <f t="shared" si="79"/>
        <v xml:space="preserve"> 369</v>
      </c>
      <c r="AE811" s="85" t="str">
        <f t="shared" si="80"/>
        <v>9 00</v>
      </c>
      <c r="AF811" s="85" t="str">
        <f t="shared" si="81"/>
        <v>00 0</v>
      </c>
      <c r="AG811" s="85" t="str">
        <f t="shared" si="82"/>
        <v xml:space="preserve">741 </v>
      </c>
      <c r="AH811" s="85" t="str">
        <f t="shared" si="83"/>
        <v xml:space="preserve">AT64  369 9 00 00 0 741 </v>
      </c>
    </row>
    <row r="812" spans="1:34" ht="15" customHeight="1" x14ac:dyDescent="0.25">
      <c r="A812" s="86">
        <v>708276</v>
      </c>
      <c r="B812" s="86" t="s">
        <v>854</v>
      </c>
      <c r="C812" s="86" t="s">
        <v>1920</v>
      </c>
      <c r="D812" s="86" t="s">
        <v>1920</v>
      </c>
      <c r="E812" s="86">
        <v>70806</v>
      </c>
      <c r="F812" s="86">
        <v>6600</v>
      </c>
      <c r="G812" s="86" t="s">
        <v>1175</v>
      </c>
      <c r="H812" s="86" t="s">
        <v>3056</v>
      </c>
      <c r="I812" s="86" t="s">
        <v>2617</v>
      </c>
      <c r="J812" s="86" t="s">
        <v>7108</v>
      </c>
      <c r="K812" s="86" t="s">
        <v>4657</v>
      </c>
      <c r="L812" s="86" t="s">
        <v>3</v>
      </c>
      <c r="M812" s="86" t="s">
        <v>4696</v>
      </c>
      <c r="N812" s="86" t="s">
        <v>4697</v>
      </c>
      <c r="O812" s="86" t="s">
        <v>2321</v>
      </c>
      <c r="P812" s="87">
        <v>36770</v>
      </c>
      <c r="Q812" s="87">
        <v>401768</v>
      </c>
      <c r="R812" s="86" t="s">
        <v>2416</v>
      </c>
      <c r="S812" s="86" t="s">
        <v>855</v>
      </c>
      <c r="T812" s="86">
        <v>970806</v>
      </c>
      <c r="U812" s="86">
        <v>6600</v>
      </c>
      <c r="V812" s="86" t="s">
        <v>1175</v>
      </c>
      <c r="W812" s="86" t="s">
        <v>3056</v>
      </c>
      <c r="X812" s="86" t="s">
        <v>2617</v>
      </c>
      <c r="Y812" s="86" t="s">
        <v>856</v>
      </c>
      <c r="Z812" s="86" t="s">
        <v>7108</v>
      </c>
      <c r="AB812" s="85" t="s">
        <v>2321</v>
      </c>
      <c r="AC812" s="85" t="str">
        <f t="shared" si="78"/>
        <v>AT29</v>
      </c>
      <c r="AD812" s="85" t="str">
        <f t="shared" si="79"/>
        <v xml:space="preserve"> 205</v>
      </c>
      <c r="AE812" s="85" t="str">
        <f t="shared" si="80"/>
        <v>0 90</v>
      </c>
      <c r="AF812" s="85" t="str">
        <f t="shared" si="81"/>
        <v>00 0</v>
      </c>
      <c r="AG812" s="85" t="str">
        <f t="shared" si="82"/>
        <v xml:space="preserve">012 </v>
      </c>
      <c r="AH812" s="85" t="str">
        <f t="shared" si="83"/>
        <v xml:space="preserve">AT29  205 0 90 00 0 012 </v>
      </c>
    </row>
    <row r="813" spans="1:34" ht="15" customHeight="1" x14ac:dyDescent="0.25">
      <c r="A813" s="86">
        <v>708286</v>
      </c>
      <c r="B813" s="86" t="s">
        <v>980</v>
      </c>
      <c r="C813" s="86" t="s">
        <v>1920</v>
      </c>
      <c r="D813" s="86" t="s">
        <v>1920</v>
      </c>
      <c r="E813" s="86">
        <v>70829</v>
      </c>
      <c r="F813" s="86">
        <v>6677</v>
      </c>
      <c r="G813" s="86" t="s">
        <v>4823</v>
      </c>
      <c r="H813" s="86" t="s">
        <v>4823</v>
      </c>
      <c r="I813" s="86" t="s">
        <v>2644</v>
      </c>
      <c r="J813" s="86" t="s">
        <v>7109</v>
      </c>
      <c r="K813" s="86" t="s">
        <v>4657</v>
      </c>
      <c r="L813" s="86" t="s">
        <v>3</v>
      </c>
      <c r="M813" s="86" t="s">
        <v>4824</v>
      </c>
      <c r="N813" s="86" t="s">
        <v>4825</v>
      </c>
      <c r="O813" s="86" t="s">
        <v>2322</v>
      </c>
      <c r="P813" s="87">
        <v>36770</v>
      </c>
      <c r="Q813" s="87">
        <v>401768</v>
      </c>
      <c r="R813" s="86" t="s">
        <v>2416</v>
      </c>
      <c r="S813" s="86" t="s">
        <v>981</v>
      </c>
      <c r="T813" s="86">
        <v>970829</v>
      </c>
      <c r="U813" s="86">
        <v>6677</v>
      </c>
      <c r="V813" s="86" t="s">
        <v>1219</v>
      </c>
      <c r="W813" s="86" t="s">
        <v>1219</v>
      </c>
      <c r="X813" s="86" t="s">
        <v>4099</v>
      </c>
      <c r="Y813" s="86" t="s">
        <v>982</v>
      </c>
      <c r="Z813" s="86" t="s">
        <v>7110</v>
      </c>
      <c r="AB813" s="85" t="s">
        <v>2322</v>
      </c>
      <c r="AC813" s="85" t="str">
        <f t="shared" si="78"/>
        <v>AT32</v>
      </c>
      <c r="AD813" s="85" t="str">
        <f t="shared" si="79"/>
        <v xml:space="preserve"> 363</v>
      </c>
      <c r="AE813" s="85" t="str">
        <f t="shared" si="80"/>
        <v>3 30</v>
      </c>
      <c r="AF813" s="85" t="str">
        <f t="shared" si="81"/>
        <v>00 0</v>
      </c>
      <c r="AG813" s="85" t="str">
        <f t="shared" si="82"/>
        <v xml:space="preserve">011 </v>
      </c>
      <c r="AH813" s="85" t="str">
        <f t="shared" si="83"/>
        <v xml:space="preserve">AT32  363 3 30 00 0 011 </v>
      </c>
    </row>
    <row r="814" spans="1:34" ht="15" customHeight="1" x14ac:dyDescent="0.25">
      <c r="A814" s="86">
        <v>708296</v>
      </c>
      <c r="B814" s="86" t="s">
        <v>569</v>
      </c>
      <c r="C814" s="86" t="s">
        <v>1920</v>
      </c>
      <c r="D814" s="86" t="s">
        <v>1920</v>
      </c>
      <c r="E814" s="86">
        <v>70802</v>
      </c>
      <c r="F814" s="86">
        <v>6622</v>
      </c>
      <c r="G814" s="86" t="s">
        <v>1176</v>
      </c>
      <c r="H814" s="86" t="s">
        <v>1176</v>
      </c>
      <c r="I814" s="86" t="s">
        <v>4680</v>
      </c>
      <c r="J814" s="86" t="s">
        <v>7111</v>
      </c>
      <c r="K814" s="86" t="s">
        <v>4657</v>
      </c>
      <c r="L814" s="86" t="s">
        <v>3</v>
      </c>
      <c r="M814" s="86" t="s">
        <v>4681</v>
      </c>
      <c r="N814" s="86" t="s">
        <v>4682</v>
      </c>
      <c r="O814" s="86" t="s">
        <v>2323</v>
      </c>
      <c r="P814" s="87">
        <v>36770</v>
      </c>
      <c r="Q814" s="87">
        <v>401768</v>
      </c>
      <c r="R814" s="86" t="s">
        <v>2416</v>
      </c>
      <c r="S814" s="86" t="s">
        <v>570</v>
      </c>
      <c r="T814" s="86">
        <v>970802</v>
      </c>
      <c r="U814" s="86">
        <v>6622</v>
      </c>
      <c r="V814" s="86" t="s">
        <v>1176</v>
      </c>
      <c r="W814" s="86" t="s">
        <v>1176</v>
      </c>
      <c r="X814" s="86" t="s">
        <v>4684</v>
      </c>
      <c r="Y814" s="86" t="s">
        <v>571</v>
      </c>
      <c r="Z814" s="86" t="s">
        <v>7112</v>
      </c>
      <c r="AB814" s="85" t="s">
        <v>2323</v>
      </c>
      <c r="AC814" s="85" t="str">
        <f t="shared" si="78"/>
        <v>AT71</v>
      </c>
      <c r="AD814" s="85" t="str">
        <f t="shared" si="79"/>
        <v xml:space="preserve"> 369</v>
      </c>
      <c r="AE814" s="85" t="str">
        <f t="shared" si="80"/>
        <v>9 00</v>
      </c>
      <c r="AF814" s="85" t="str">
        <f t="shared" si="81"/>
        <v>00 0</v>
      </c>
      <c r="AG814" s="85" t="str">
        <f t="shared" si="82"/>
        <v xml:space="preserve">872 </v>
      </c>
      <c r="AH814" s="85" t="str">
        <f t="shared" si="83"/>
        <v xml:space="preserve">AT71  369 9 00 00 0 872 </v>
      </c>
    </row>
    <row r="815" spans="1:34" ht="15" customHeight="1" x14ac:dyDescent="0.25">
      <c r="A815" s="86">
        <v>708306</v>
      </c>
      <c r="B815" s="86" t="s">
        <v>598</v>
      </c>
      <c r="C815" s="86" t="s">
        <v>1920</v>
      </c>
      <c r="D815" s="86" t="s">
        <v>1940</v>
      </c>
      <c r="E815" s="86">
        <v>70810</v>
      </c>
      <c r="F815" s="86">
        <v>6670</v>
      </c>
      <c r="G815" s="86" t="s">
        <v>1177</v>
      </c>
      <c r="H815" s="86" t="s">
        <v>1177</v>
      </c>
      <c r="I815" s="86" t="s">
        <v>4099</v>
      </c>
      <c r="J815" s="86" t="s">
        <v>7113</v>
      </c>
      <c r="K815" s="86" t="s">
        <v>4657</v>
      </c>
      <c r="L815" s="86" t="s">
        <v>3</v>
      </c>
      <c r="M815" s="86" t="s">
        <v>4672</v>
      </c>
      <c r="N815" s="86" t="s">
        <v>4673</v>
      </c>
      <c r="O815" s="86" t="s">
        <v>2324</v>
      </c>
      <c r="P815" s="87">
        <v>36770</v>
      </c>
      <c r="Q815" s="87">
        <v>401768</v>
      </c>
      <c r="R815" s="86" t="s">
        <v>2416</v>
      </c>
      <c r="S815" s="86" t="s">
        <v>599</v>
      </c>
      <c r="T815" s="86">
        <v>970810</v>
      </c>
      <c r="U815" s="86">
        <v>6670</v>
      </c>
      <c r="V815" s="86" t="s">
        <v>1177</v>
      </c>
      <c r="W815" s="86" t="s">
        <v>1177</v>
      </c>
      <c r="X815" s="86" t="s">
        <v>4099</v>
      </c>
      <c r="Y815" s="86" t="s">
        <v>600</v>
      </c>
      <c r="Z815" s="86" t="s">
        <v>7113</v>
      </c>
      <c r="AB815" s="85" t="s">
        <v>2324</v>
      </c>
      <c r="AC815" s="85" t="str">
        <f t="shared" si="78"/>
        <v>AT13</v>
      </c>
      <c r="AD815" s="85" t="str">
        <f t="shared" si="79"/>
        <v xml:space="preserve"> 369</v>
      </c>
      <c r="AE815" s="85" t="str">
        <f t="shared" si="80"/>
        <v>9 00</v>
      </c>
      <c r="AF815" s="85" t="str">
        <f t="shared" si="81"/>
        <v>00 0</v>
      </c>
      <c r="AG815" s="85" t="str">
        <f t="shared" si="82"/>
        <v xml:space="preserve">821 </v>
      </c>
      <c r="AH815" s="85" t="str">
        <f t="shared" si="83"/>
        <v xml:space="preserve">AT13  369 9 00 00 0 821 </v>
      </c>
    </row>
    <row r="816" spans="1:34" ht="15" customHeight="1" x14ac:dyDescent="0.25">
      <c r="A816" s="86">
        <v>708316</v>
      </c>
      <c r="B816" s="86" t="s">
        <v>607</v>
      </c>
      <c r="C816" s="86" t="s">
        <v>1920</v>
      </c>
      <c r="D816" s="86" t="s">
        <v>1920</v>
      </c>
      <c r="E816" s="86">
        <v>70809</v>
      </c>
      <c r="F816" s="86">
        <v>6644</v>
      </c>
      <c r="G816" s="86" t="s">
        <v>1178</v>
      </c>
      <c r="H816" s="86" t="s">
        <v>1178</v>
      </c>
      <c r="I816" s="86" t="s">
        <v>2499</v>
      </c>
      <c r="J816" s="86" t="s">
        <v>7114</v>
      </c>
      <c r="K816" s="86" t="s">
        <v>4657</v>
      </c>
      <c r="L816" s="86" t="s">
        <v>3</v>
      </c>
      <c r="M816" s="86" t="s">
        <v>4658</v>
      </c>
      <c r="N816" s="86" t="s">
        <v>4659</v>
      </c>
      <c r="O816" s="86" t="s">
        <v>2325</v>
      </c>
      <c r="P816" s="87">
        <v>36770</v>
      </c>
      <c r="Q816" s="87">
        <v>401768</v>
      </c>
      <c r="R816" s="86" t="s">
        <v>2416</v>
      </c>
      <c r="S816" s="86" t="s">
        <v>608</v>
      </c>
      <c r="T816" s="86">
        <v>970809</v>
      </c>
      <c r="U816" s="86">
        <v>6644</v>
      </c>
      <c r="V816" s="86" t="s">
        <v>1178</v>
      </c>
      <c r="W816" s="86" t="s">
        <v>1178</v>
      </c>
      <c r="X816" s="86" t="s">
        <v>2499</v>
      </c>
      <c r="Y816" s="86" t="s">
        <v>609</v>
      </c>
      <c r="Z816" s="86" t="s">
        <v>7114</v>
      </c>
      <c r="AB816" s="85" t="s">
        <v>2325</v>
      </c>
      <c r="AC816" s="85" t="str">
        <f t="shared" si="78"/>
        <v>AT16</v>
      </c>
      <c r="AD816" s="85" t="str">
        <f t="shared" si="79"/>
        <v xml:space="preserve"> 369</v>
      </c>
      <c r="AE816" s="85" t="str">
        <f t="shared" si="80"/>
        <v>9 00</v>
      </c>
      <c r="AF816" s="85" t="str">
        <f t="shared" si="81"/>
        <v>00 0</v>
      </c>
      <c r="AG816" s="85" t="str">
        <f t="shared" si="82"/>
        <v xml:space="preserve">851 </v>
      </c>
      <c r="AH816" s="85" t="str">
        <f t="shared" si="83"/>
        <v xml:space="preserve">AT16  369 9 00 00 0 851 </v>
      </c>
    </row>
    <row r="817" spans="1:34" ht="15" customHeight="1" x14ac:dyDescent="0.25">
      <c r="A817" s="86">
        <v>708326</v>
      </c>
      <c r="B817" s="86" t="s">
        <v>619</v>
      </c>
      <c r="C817" s="86" t="s">
        <v>1920</v>
      </c>
      <c r="D817" s="86" t="s">
        <v>1920</v>
      </c>
      <c r="E817" s="86">
        <v>70822</v>
      </c>
      <c r="F817" s="86">
        <v>6600</v>
      </c>
      <c r="G817" s="86" t="s">
        <v>1179</v>
      </c>
      <c r="H817" s="86" t="s">
        <v>4748</v>
      </c>
      <c r="I817" s="86" t="s">
        <v>4749</v>
      </c>
      <c r="J817" s="86" t="s">
        <v>7115</v>
      </c>
      <c r="K817" s="86" t="s">
        <v>4657</v>
      </c>
      <c r="L817" s="86" t="s">
        <v>3</v>
      </c>
      <c r="M817" s="86" t="s">
        <v>4750</v>
      </c>
      <c r="N817" s="86" t="s">
        <v>6082</v>
      </c>
      <c r="O817" s="86" t="s">
        <v>2326</v>
      </c>
      <c r="P817" s="87">
        <v>36770</v>
      </c>
      <c r="Q817" s="87">
        <v>401768</v>
      </c>
      <c r="R817" s="86" t="s">
        <v>2416</v>
      </c>
      <c r="S817" s="86" t="s">
        <v>620</v>
      </c>
      <c r="T817" s="86">
        <v>970822</v>
      </c>
      <c r="U817" s="86">
        <v>6600</v>
      </c>
      <c r="V817" s="86" t="s">
        <v>1179</v>
      </c>
      <c r="W817" s="86" t="s">
        <v>4748</v>
      </c>
      <c r="X817" s="86" t="s">
        <v>4749</v>
      </c>
      <c r="Y817" s="86" t="s">
        <v>621</v>
      </c>
      <c r="Z817" s="86" t="s">
        <v>7115</v>
      </c>
      <c r="AB817" s="85" t="s">
        <v>2326</v>
      </c>
      <c r="AC817" s="85" t="str">
        <f t="shared" si="78"/>
        <v>AT77</v>
      </c>
      <c r="AD817" s="85" t="str">
        <f t="shared" si="79"/>
        <v xml:space="preserve"> 369</v>
      </c>
      <c r="AE817" s="85" t="str">
        <f t="shared" si="80"/>
        <v>9 00</v>
      </c>
      <c r="AF817" s="85" t="str">
        <f t="shared" si="81"/>
        <v>00 0</v>
      </c>
      <c r="AG817" s="85" t="str">
        <f t="shared" si="82"/>
        <v xml:space="preserve">902 </v>
      </c>
      <c r="AH817" s="85" t="str">
        <f t="shared" si="83"/>
        <v xml:space="preserve">AT77  369 9 00 00 0 902 </v>
      </c>
    </row>
    <row r="818" spans="1:34" ht="15" customHeight="1" x14ac:dyDescent="0.25">
      <c r="A818" s="86">
        <v>709002</v>
      </c>
      <c r="B818" s="86" t="s">
        <v>734</v>
      </c>
      <c r="C818" s="86" t="s">
        <v>1920</v>
      </c>
      <c r="D818" s="86" t="s">
        <v>1920</v>
      </c>
      <c r="E818" s="86">
        <v>70924</v>
      </c>
      <c r="F818" s="86">
        <v>6280</v>
      </c>
      <c r="G818" s="86" t="s">
        <v>1181</v>
      </c>
      <c r="H818" s="86" t="s">
        <v>5335</v>
      </c>
      <c r="I818" s="86" t="s">
        <v>4424</v>
      </c>
      <c r="J818" s="86" t="s">
        <v>7116</v>
      </c>
      <c r="K818" s="86" t="s">
        <v>4808</v>
      </c>
      <c r="L818" s="86" t="s">
        <v>3</v>
      </c>
      <c r="M818" s="86" t="s">
        <v>5336</v>
      </c>
      <c r="N818" s="86" t="s">
        <v>6083</v>
      </c>
      <c r="O818" s="86" t="s">
        <v>2328</v>
      </c>
      <c r="P818" s="87">
        <v>36770</v>
      </c>
      <c r="Q818" s="87">
        <v>401768</v>
      </c>
      <c r="R818" s="86" t="s">
        <v>2416</v>
      </c>
      <c r="S818" s="86" t="s">
        <v>735</v>
      </c>
      <c r="T818" s="86">
        <v>970924</v>
      </c>
      <c r="U818" s="86">
        <v>6280</v>
      </c>
      <c r="V818" s="86" t="s">
        <v>1181</v>
      </c>
      <c r="W818" s="86" t="s">
        <v>5339</v>
      </c>
      <c r="X818" s="86" t="s">
        <v>2719</v>
      </c>
      <c r="Y818" s="86" t="s">
        <v>736</v>
      </c>
      <c r="Z818" s="86" t="s">
        <v>7117</v>
      </c>
      <c r="AB818" s="85" t="s">
        <v>2328</v>
      </c>
      <c r="AC818" s="85" t="str">
        <f t="shared" si="78"/>
        <v>AT09</v>
      </c>
      <c r="AD818" s="85" t="str">
        <f t="shared" si="79"/>
        <v xml:space="preserve"> 362</v>
      </c>
      <c r="AE818" s="85" t="str">
        <f t="shared" si="80"/>
        <v>2 90</v>
      </c>
      <c r="AF818" s="85" t="str">
        <f t="shared" si="81"/>
        <v>00 0</v>
      </c>
      <c r="AG818" s="85" t="str">
        <f t="shared" si="82"/>
        <v xml:space="preserve">032 </v>
      </c>
      <c r="AH818" s="85" t="str">
        <f t="shared" si="83"/>
        <v xml:space="preserve">AT09  362 2 90 00 0 032 </v>
      </c>
    </row>
    <row r="819" spans="1:34" ht="15" customHeight="1" x14ac:dyDescent="0.25">
      <c r="A819" s="86">
        <v>709006</v>
      </c>
      <c r="B819" s="86" t="s">
        <v>674</v>
      </c>
      <c r="C819" s="86" t="s">
        <v>1920</v>
      </c>
      <c r="D819" s="86" t="s">
        <v>1920</v>
      </c>
      <c r="E819" s="86">
        <v>70915</v>
      </c>
      <c r="F819" s="86">
        <v>6265</v>
      </c>
      <c r="G819" s="86" t="s">
        <v>4888</v>
      </c>
      <c r="H819" s="86" t="s">
        <v>3075</v>
      </c>
      <c r="I819" s="86" t="s">
        <v>2480</v>
      </c>
      <c r="J819" s="86" t="s">
        <v>6685</v>
      </c>
      <c r="K819" s="86" t="s">
        <v>4808</v>
      </c>
      <c r="L819" s="86" t="s">
        <v>3</v>
      </c>
      <c r="M819" s="86" t="s">
        <v>4889</v>
      </c>
      <c r="N819" s="86" t="s">
        <v>4890</v>
      </c>
      <c r="O819" s="86" t="s">
        <v>7272</v>
      </c>
      <c r="P819" s="87">
        <v>36770</v>
      </c>
      <c r="Q819" s="87">
        <v>401768</v>
      </c>
      <c r="R819" s="86" t="s">
        <v>2416</v>
      </c>
      <c r="S819" s="86" t="s">
        <v>673</v>
      </c>
      <c r="T819" s="86">
        <v>970915</v>
      </c>
      <c r="U819" s="86">
        <v>6265</v>
      </c>
      <c r="V819" s="86" t="s">
        <v>4888</v>
      </c>
      <c r="W819" s="86" t="s">
        <v>3075</v>
      </c>
      <c r="X819" s="86" t="s">
        <v>2480</v>
      </c>
      <c r="Y819" s="86" t="s">
        <v>675</v>
      </c>
      <c r="Z819" s="86" t="s">
        <v>6685</v>
      </c>
      <c r="AB819" s="85" t="s">
        <v>7272</v>
      </c>
      <c r="AC819" s="85" t="str">
        <f t="shared" si="78"/>
        <v>AT22</v>
      </c>
      <c r="AD819" s="85" t="str">
        <f t="shared" si="79"/>
        <v xml:space="preserve"> 362</v>
      </c>
      <c r="AE819" s="85" t="str">
        <f t="shared" si="80"/>
        <v>4 10</v>
      </c>
      <c r="AF819" s="85" t="str">
        <f t="shared" si="81"/>
        <v>00 0</v>
      </c>
      <c r="AG819" s="85" t="str">
        <f t="shared" si="82"/>
        <v xml:space="preserve">042 </v>
      </c>
      <c r="AH819" s="85" t="str">
        <f t="shared" si="83"/>
        <v xml:space="preserve">AT22  362 4 10 00 0 042 </v>
      </c>
    </row>
    <row r="820" spans="1:34" ht="15" customHeight="1" x14ac:dyDescent="0.25">
      <c r="A820" s="86">
        <v>709016</v>
      </c>
      <c r="B820" s="86" t="s">
        <v>637</v>
      </c>
      <c r="C820" s="86" t="s">
        <v>1920</v>
      </c>
      <c r="D820" s="86" t="s">
        <v>1920</v>
      </c>
      <c r="E820" s="86">
        <v>70909</v>
      </c>
      <c r="F820" s="86">
        <v>6263</v>
      </c>
      <c r="G820" s="86" t="s">
        <v>1184</v>
      </c>
      <c r="H820" s="86" t="s">
        <v>4563</v>
      </c>
      <c r="I820" s="86" t="s">
        <v>2727</v>
      </c>
      <c r="J820" s="86" t="s">
        <v>6445</v>
      </c>
      <c r="K820" s="86" t="s">
        <v>4808</v>
      </c>
      <c r="L820" s="86" t="s">
        <v>3</v>
      </c>
      <c r="M820" s="86" t="s">
        <v>5555</v>
      </c>
      <c r="N820" s="86" t="s">
        <v>5556</v>
      </c>
      <c r="O820" s="86" t="s">
        <v>2332</v>
      </c>
      <c r="P820" s="87">
        <v>36770</v>
      </c>
      <c r="Q820" s="87">
        <v>401768</v>
      </c>
      <c r="R820" s="86" t="s">
        <v>2416</v>
      </c>
      <c r="S820" s="86" t="s">
        <v>638</v>
      </c>
      <c r="T820" s="86">
        <v>970909</v>
      </c>
      <c r="U820" s="86">
        <v>6263</v>
      </c>
      <c r="V820" s="86" t="s">
        <v>1184</v>
      </c>
      <c r="W820" s="86" t="s">
        <v>3088</v>
      </c>
      <c r="X820" s="86" t="s">
        <v>3483</v>
      </c>
      <c r="Y820" s="86" t="s">
        <v>639</v>
      </c>
      <c r="Z820" s="86" t="s">
        <v>6764</v>
      </c>
      <c r="AB820" s="85" t="s">
        <v>2332</v>
      </c>
      <c r="AC820" s="85" t="str">
        <f t="shared" si="78"/>
        <v>AT23</v>
      </c>
      <c r="AD820" s="85" t="str">
        <f t="shared" si="79"/>
        <v xml:space="preserve"> 362</v>
      </c>
      <c r="AE820" s="85" t="str">
        <f t="shared" si="80"/>
        <v>2 90</v>
      </c>
      <c r="AF820" s="85" t="str">
        <f t="shared" si="81"/>
        <v>00 0</v>
      </c>
      <c r="AG820" s="85" t="str">
        <f t="shared" si="82"/>
        <v xml:space="preserve">002 </v>
      </c>
      <c r="AH820" s="85" t="str">
        <f t="shared" si="83"/>
        <v xml:space="preserve">AT23  362 2 90 00 0 002 </v>
      </c>
    </row>
    <row r="821" spans="1:34" ht="15" customHeight="1" x14ac:dyDescent="0.25">
      <c r="A821" s="86">
        <v>709026</v>
      </c>
      <c r="B821" s="86" t="s">
        <v>643</v>
      </c>
      <c r="C821" s="86" t="s">
        <v>1920</v>
      </c>
      <c r="D821" s="86" t="s">
        <v>1920</v>
      </c>
      <c r="E821" s="86">
        <v>70910</v>
      </c>
      <c r="F821" s="86">
        <v>6264</v>
      </c>
      <c r="G821" s="86" t="s">
        <v>1188</v>
      </c>
      <c r="H821" s="86" t="s">
        <v>4895</v>
      </c>
      <c r="I821" s="86" t="s">
        <v>2480</v>
      </c>
      <c r="J821" s="86" t="s">
        <v>7118</v>
      </c>
      <c r="K821" s="86" t="s">
        <v>4808</v>
      </c>
      <c r="L821" s="86" t="s">
        <v>3</v>
      </c>
      <c r="M821" s="86" t="s">
        <v>4896</v>
      </c>
      <c r="N821" s="86" t="s">
        <v>4897</v>
      </c>
      <c r="O821" s="86" t="s">
        <v>2337</v>
      </c>
      <c r="P821" s="87">
        <v>36770</v>
      </c>
      <c r="Q821" s="87">
        <v>401768</v>
      </c>
      <c r="R821" s="86" t="s">
        <v>2416</v>
      </c>
      <c r="S821" s="86" t="s">
        <v>644</v>
      </c>
      <c r="T821" s="86">
        <v>970910</v>
      </c>
      <c r="U821" s="86">
        <v>6264</v>
      </c>
      <c r="V821" s="86" t="s">
        <v>1188</v>
      </c>
      <c r="W821" s="86" t="s">
        <v>4895</v>
      </c>
      <c r="X821" s="86" t="s">
        <v>2480</v>
      </c>
      <c r="Y821" s="86" t="s">
        <v>645</v>
      </c>
      <c r="Z821" s="86" t="s">
        <v>7118</v>
      </c>
      <c r="AB821" s="85" t="s">
        <v>2337</v>
      </c>
      <c r="AC821" s="85" t="str">
        <f t="shared" si="78"/>
        <v>AT75</v>
      </c>
      <c r="AD821" s="85" t="str">
        <f t="shared" si="79"/>
        <v xml:space="preserve"> 362</v>
      </c>
      <c r="AE821" s="85" t="str">
        <f t="shared" si="80"/>
        <v>2 90</v>
      </c>
      <c r="AF821" s="85" t="str">
        <f t="shared" si="81"/>
        <v>00 0</v>
      </c>
      <c r="AG821" s="85" t="str">
        <f t="shared" si="82"/>
        <v xml:space="preserve">002 </v>
      </c>
      <c r="AH821" s="85" t="str">
        <f t="shared" si="83"/>
        <v xml:space="preserve">AT75  362 2 90 00 0 002 </v>
      </c>
    </row>
    <row r="822" spans="1:34" ht="15" customHeight="1" x14ac:dyDescent="0.25">
      <c r="A822" s="86">
        <v>709029</v>
      </c>
      <c r="B822" s="86" t="s">
        <v>1661</v>
      </c>
      <c r="C822" s="86" t="s">
        <v>1920</v>
      </c>
      <c r="D822" s="86" t="s">
        <v>1944</v>
      </c>
      <c r="E822" s="86">
        <v>70926</v>
      </c>
      <c r="F822" s="86">
        <v>6130</v>
      </c>
      <c r="G822" s="86" t="s">
        <v>1189</v>
      </c>
      <c r="H822" s="86" t="s">
        <v>5036</v>
      </c>
      <c r="I822" s="86" t="s">
        <v>2580</v>
      </c>
      <c r="J822" s="86" t="s">
        <v>6440</v>
      </c>
      <c r="K822" s="86" t="s">
        <v>4808</v>
      </c>
      <c r="L822" s="86" t="s">
        <v>1</v>
      </c>
      <c r="M822" s="86" t="s">
        <v>5039</v>
      </c>
      <c r="N822" s="86" t="s">
        <v>5040</v>
      </c>
      <c r="O822" s="86" t="s">
        <v>2340</v>
      </c>
      <c r="P822" s="87">
        <v>36770</v>
      </c>
      <c r="Q822" s="87">
        <v>401768</v>
      </c>
      <c r="R822" s="86" t="s">
        <v>2416</v>
      </c>
      <c r="S822" s="86" t="s">
        <v>710</v>
      </c>
      <c r="T822" s="86">
        <v>400508</v>
      </c>
      <c r="U822" s="86">
        <v>6130</v>
      </c>
      <c r="V822" s="86" t="s">
        <v>1189</v>
      </c>
      <c r="W822" s="86" t="s">
        <v>5036</v>
      </c>
      <c r="X822" s="86" t="s">
        <v>2580</v>
      </c>
      <c r="Y822" s="86" t="s">
        <v>711</v>
      </c>
      <c r="Z822" s="86" t="s">
        <v>6440</v>
      </c>
      <c r="AB822" s="85" t="s">
        <v>2340</v>
      </c>
      <c r="AC822" s="85" t="str">
        <f t="shared" si="78"/>
        <v>AT52</v>
      </c>
      <c r="AD822" s="85" t="str">
        <f t="shared" si="79"/>
        <v xml:space="preserve"> 205</v>
      </c>
      <c r="AE822" s="85" t="str">
        <f t="shared" si="80"/>
        <v>1 00</v>
      </c>
      <c r="AF822" s="85" t="str">
        <f t="shared" si="81"/>
        <v>08 0</v>
      </c>
      <c r="AG822" s="85" t="str">
        <f t="shared" si="82"/>
        <v xml:space="preserve">030 </v>
      </c>
      <c r="AH822" s="85" t="str">
        <f t="shared" si="83"/>
        <v xml:space="preserve">AT52  205 1 00 08 0 030 </v>
      </c>
    </row>
    <row r="823" spans="1:34" ht="15" customHeight="1" x14ac:dyDescent="0.25">
      <c r="A823" s="86">
        <v>709036</v>
      </c>
      <c r="B823" s="86" t="s">
        <v>695</v>
      </c>
      <c r="C823" s="86" t="s">
        <v>1920</v>
      </c>
      <c r="D823" s="86" t="s">
        <v>1920</v>
      </c>
      <c r="E823" s="86">
        <v>70917</v>
      </c>
      <c r="F823" s="86">
        <v>6200</v>
      </c>
      <c r="G823" s="86" t="s">
        <v>1192</v>
      </c>
      <c r="H823" s="86" t="s">
        <v>4937</v>
      </c>
      <c r="I823" s="86" t="s">
        <v>2480</v>
      </c>
      <c r="J823" s="86" t="s">
        <v>7119</v>
      </c>
      <c r="K823" s="86" t="s">
        <v>4808</v>
      </c>
      <c r="L823" s="86" t="s">
        <v>1</v>
      </c>
      <c r="M823" s="86" t="s">
        <v>4934</v>
      </c>
      <c r="N823" s="86" t="s">
        <v>4935</v>
      </c>
      <c r="O823" s="86" t="s">
        <v>2345</v>
      </c>
      <c r="P823" s="87">
        <v>36770</v>
      </c>
      <c r="Q823" s="87">
        <v>45169</v>
      </c>
      <c r="R823" s="86" t="s">
        <v>2592</v>
      </c>
      <c r="S823" s="86" t="s">
        <v>6084</v>
      </c>
      <c r="T823" s="86">
        <v>900803</v>
      </c>
      <c r="U823" s="86">
        <v>6200</v>
      </c>
      <c r="V823" s="86" t="s">
        <v>1192</v>
      </c>
      <c r="W823" s="86" t="s">
        <v>4937</v>
      </c>
      <c r="X823" s="86" t="s">
        <v>4938</v>
      </c>
      <c r="Y823" s="86" t="s">
        <v>6085</v>
      </c>
      <c r="Z823" s="86" t="s">
        <v>7120</v>
      </c>
      <c r="AB823" s="85" t="s">
        <v>2345</v>
      </c>
      <c r="AC823" s="85" t="str">
        <f t="shared" si="78"/>
        <v>AT65</v>
      </c>
      <c r="AD823" s="85" t="str">
        <f t="shared" si="79"/>
        <v xml:space="preserve"> 205</v>
      </c>
      <c r="AE823" s="85" t="str">
        <f t="shared" si="80"/>
        <v>1 00</v>
      </c>
      <c r="AF823" s="85" t="str">
        <f t="shared" si="81"/>
        <v>03 0</v>
      </c>
      <c r="AG823" s="85" t="str">
        <f t="shared" si="82"/>
        <v xml:space="preserve">005 </v>
      </c>
      <c r="AH823" s="85" t="str">
        <f t="shared" si="83"/>
        <v xml:space="preserve">AT65  205 1 00 03 0 005 </v>
      </c>
    </row>
    <row r="824" spans="1:34" ht="15" customHeight="1" x14ac:dyDescent="0.25">
      <c r="A824" s="86">
        <v>709046</v>
      </c>
      <c r="B824" s="86" t="s">
        <v>689</v>
      </c>
      <c r="C824" s="86" t="s">
        <v>1920</v>
      </c>
      <c r="D824" s="86" t="s">
        <v>1920</v>
      </c>
      <c r="E824" s="86">
        <v>70918</v>
      </c>
      <c r="F824" s="86">
        <v>6272</v>
      </c>
      <c r="G824" s="86" t="s">
        <v>1190</v>
      </c>
      <c r="H824" s="86" t="s">
        <v>4905</v>
      </c>
      <c r="I824" s="86" t="s">
        <v>2727</v>
      </c>
      <c r="J824" s="86" t="s">
        <v>6442</v>
      </c>
      <c r="K824" s="86" t="s">
        <v>4808</v>
      </c>
      <c r="L824" s="86" t="s">
        <v>3</v>
      </c>
      <c r="M824" s="86" t="s">
        <v>4906</v>
      </c>
      <c r="N824" s="86" t="s">
        <v>4907</v>
      </c>
      <c r="O824" s="86" t="s">
        <v>2350</v>
      </c>
      <c r="P824" s="87">
        <v>36770</v>
      </c>
      <c r="Q824" s="87">
        <v>401768</v>
      </c>
      <c r="R824" s="86" t="s">
        <v>2416</v>
      </c>
      <c r="S824" s="86" t="s">
        <v>687</v>
      </c>
      <c r="T824" s="86">
        <v>970918</v>
      </c>
      <c r="U824" s="86">
        <v>6272</v>
      </c>
      <c r="V824" s="86" t="s">
        <v>1190</v>
      </c>
      <c r="W824" s="86" t="s">
        <v>4905</v>
      </c>
      <c r="X824" s="86" t="s">
        <v>2727</v>
      </c>
      <c r="Y824" s="86" t="s">
        <v>688</v>
      </c>
      <c r="Z824" s="86" t="s">
        <v>6442</v>
      </c>
      <c r="AB824" s="85" t="s">
        <v>2350</v>
      </c>
      <c r="AC824" s="85" t="str">
        <f t="shared" si="78"/>
        <v>AT37</v>
      </c>
      <c r="AD824" s="85" t="str">
        <f t="shared" si="79"/>
        <v xml:space="preserve"> 362</v>
      </c>
      <c r="AE824" s="85" t="str">
        <f t="shared" si="80"/>
        <v>2 90</v>
      </c>
      <c r="AF824" s="85" t="str">
        <f t="shared" si="81"/>
        <v>00 0</v>
      </c>
      <c r="AG824" s="85" t="str">
        <f t="shared" si="82"/>
        <v xml:space="preserve">062 </v>
      </c>
      <c r="AH824" s="85" t="str">
        <f t="shared" si="83"/>
        <v xml:space="preserve">AT37  362 2 90 00 0 062 </v>
      </c>
    </row>
    <row r="825" spans="1:34" ht="15" customHeight="1" x14ac:dyDescent="0.25">
      <c r="A825" s="86">
        <v>709056</v>
      </c>
      <c r="B825" s="86" t="s">
        <v>682</v>
      </c>
      <c r="C825" s="86" t="s">
        <v>1920</v>
      </c>
      <c r="D825" s="86" t="s">
        <v>1920</v>
      </c>
      <c r="E825" s="86">
        <v>70920</v>
      </c>
      <c r="F825" s="86">
        <v>6290</v>
      </c>
      <c r="G825" s="86" t="s">
        <v>1183</v>
      </c>
      <c r="H825" s="86" t="s">
        <v>4920</v>
      </c>
      <c r="I825" s="86" t="s">
        <v>4921</v>
      </c>
      <c r="J825" s="86" t="s">
        <v>7121</v>
      </c>
      <c r="K825" s="86" t="s">
        <v>4808</v>
      </c>
      <c r="L825" s="86" t="s">
        <v>3</v>
      </c>
      <c r="M825" s="86" t="s">
        <v>4922</v>
      </c>
      <c r="N825" s="86" t="s">
        <v>6086</v>
      </c>
      <c r="O825" s="86" t="s">
        <v>2351</v>
      </c>
      <c r="P825" s="87">
        <v>36770</v>
      </c>
      <c r="Q825" s="87">
        <v>401768</v>
      </c>
      <c r="R825" s="86" t="s">
        <v>2416</v>
      </c>
      <c r="S825" s="86" t="s">
        <v>683</v>
      </c>
      <c r="T825" s="86">
        <v>970920</v>
      </c>
      <c r="U825" s="86">
        <v>6290</v>
      </c>
      <c r="V825" s="86" t="s">
        <v>1183</v>
      </c>
      <c r="W825" s="86" t="s">
        <v>3088</v>
      </c>
      <c r="X825" s="86" t="s">
        <v>4925</v>
      </c>
      <c r="Y825" s="86" t="s">
        <v>684</v>
      </c>
      <c r="Z825" s="86" t="s">
        <v>6599</v>
      </c>
      <c r="AB825" s="85" t="s">
        <v>2351</v>
      </c>
      <c r="AC825" s="85" t="str">
        <f t="shared" si="78"/>
        <v>AT17</v>
      </c>
      <c r="AD825" s="85" t="str">
        <f t="shared" si="79"/>
        <v xml:space="preserve"> 362</v>
      </c>
      <c r="AE825" s="85" t="str">
        <f t="shared" si="80"/>
        <v>7 40</v>
      </c>
      <c r="AF825" s="85" t="str">
        <f t="shared" si="81"/>
        <v>00 0</v>
      </c>
      <c r="AG825" s="85" t="str">
        <f t="shared" si="82"/>
        <v xml:space="preserve">002 </v>
      </c>
      <c r="AH825" s="85" t="str">
        <f t="shared" si="83"/>
        <v xml:space="preserve">AT17  362 7 40 00 0 002 </v>
      </c>
    </row>
    <row r="826" spans="1:34" ht="15" customHeight="1" x14ac:dyDescent="0.25">
      <c r="A826" s="86">
        <v>709066</v>
      </c>
      <c r="B826" s="86" t="s">
        <v>721</v>
      </c>
      <c r="C826" s="86" t="s">
        <v>1920</v>
      </c>
      <c r="D826" s="86" t="s">
        <v>1920</v>
      </c>
      <c r="E826" s="86">
        <v>70926</v>
      </c>
      <c r="F826" s="86">
        <v>6130</v>
      </c>
      <c r="G826" s="86" t="s">
        <v>1189</v>
      </c>
      <c r="H826" s="86" t="s">
        <v>5007</v>
      </c>
      <c r="I826" s="86" t="s">
        <v>2470</v>
      </c>
      <c r="J826" s="86" t="s">
        <v>6709</v>
      </c>
      <c r="K826" s="86" t="s">
        <v>4808</v>
      </c>
      <c r="L826" s="86" t="s">
        <v>3</v>
      </c>
      <c r="M826" s="86" t="s">
        <v>5008</v>
      </c>
      <c r="N826" s="86" t="s">
        <v>5011</v>
      </c>
      <c r="O826" s="86" t="s">
        <v>2335</v>
      </c>
      <c r="P826" s="87">
        <v>36770</v>
      </c>
      <c r="Q826" s="87">
        <v>401768</v>
      </c>
      <c r="R826" s="86" t="s">
        <v>2416</v>
      </c>
      <c r="S826" s="86" t="s">
        <v>716</v>
      </c>
      <c r="T826" s="86">
        <v>970926</v>
      </c>
      <c r="U826" s="86">
        <v>6130</v>
      </c>
      <c r="V826" s="86" t="s">
        <v>1189</v>
      </c>
      <c r="W826" s="86" t="s">
        <v>4960</v>
      </c>
      <c r="X826" s="86" t="s">
        <v>2499</v>
      </c>
      <c r="Y826" s="86" t="s">
        <v>717</v>
      </c>
      <c r="Z826" s="86" t="s">
        <v>6447</v>
      </c>
      <c r="AB826" s="85" t="s">
        <v>2335</v>
      </c>
      <c r="AC826" s="85" t="str">
        <f t="shared" si="78"/>
        <v>AT25</v>
      </c>
      <c r="AD826" s="85" t="str">
        <f t="shared" si="79"/>
        <v xml:space="preserve"> 205</v>
      </c>
      <c r="AE826" s="85" t="str">
        <f t="shared" si="80"/>
        <v>1 00</v>
      </c>
      <c r="AF826" s="85" t="str">
        <f t="shared" si="81"/>
        <v>00 0</v>
      </c>
      <c r="AG826" s="85" t="str">
        <f t="shared" si="82"/>
        <v xml:space="preserve">001 </v>
      </c>
      <c r="AH826" s="85" t="str">
        <f t="shared" si="83"/>
        <v xml:space="preserve">AT25  205 1 00 00 0 001 </v>
      </c>
    </row>
    <row r="827" spans="1:34" ht="15" customHeight="1" x14ac:dyDescent="0.25">
      <c r="A827" s="86">
        <v>709076</v>
      </c>
      <c r="B827" s="86" t="s">
        <v>655</v>
      </c>
      <c r="C827" s="86" t="s">
        <v>1920</v>
      </c>
      <c r="D827" s="86" t="s">
        <v>1920</v>
      </c>
      <c r="E827" s="86">
        <v>70908</v>
      </c>
      <c r="F827" s="86">
        <v>6292</v>
      </c>
      <c r="G827" s="86" t="s">
        <v>1194</v>
      </c>
      <c r="H827" s="86" t="s">
        <v>4883</v>
      </c>
      <c r="I827" s="86" t="s">
        <v>4884</v>
      </c>
      <c r="J827" s="86" t="s">
        <v>7122</v>
      </c>
      <c r="K827" s="86" t="s">
        <v>4808</v>
      </c>
      <c r="L827" s="86" t="s">
        <v>3</v>
      </c>
      <c r="M827" s="86" t="s">
        <v>4885</v>
      </c>
      <c r="N827" s="86" t="s">
        <v>4886</v>
      </c>
      <c r="O827" s="86" t="s">
        <v>2354</v>
      </c>
      <c r="P827" s="87">
        <v>36770</v>
      </c>
      <c r="Q827" s="87">
        <v>401768</v>
      </c>
      <c r="R827" s="86" t="s">
        <v>2416</v>
      </c>
      <c r="S827" s="86" t="s">
        <v>656</v>
      </c>
      <c r="T827" s="86">
        <v>970908</v>
      </c>
      <c r="U827" s="86">
        <v>6292</v>
      </c>
      <c r="V827" s="86" t="s">
        <v>1194</v>
      </c>
      <c r="W827" s="86" t="s">
        <v>3140</v>
      </c>
      <c r="X827" s="86" t="s">
        <v>4647</v>
      </c>
      <c r="Y827" s="86" t="s">
        <v>657</v>
      </c>
      <c r="Z827" s="86" t="s">
        <v>7123</v>
      </c>
      <c r="AB827" s="85" t="s">
        <v>2354</v>
      </c>
      <c r="AC827" s="85" t="str">
        <f t="shared" si="78"/>
        <v>AT74</v>
      </c>
      <c r="AD827" s="85" t="str">
        <f t="shared" si="79"/>
        <v xml:space="preserve"> 570</v>
      </c>
      <c r="AE827" s="85" t="str">
        <f t="shared" si="80"/>
        <v>0 00</v>
      </c>
      <c r="AF827" s="85" t="str">
        <f t="shared" si="81"/>
        <v>02 4</v>
      </c>
      <c r="AG827" s="85" t="str">
        <f t="shared" si="82"/>
        <v xml:space="preserve">000 </v>
      </c>
      <c r="AH827" s="85" t="str">
        <f t="shared" si="83"/>
        <v xml:space="preserve">AT74  570 0 00 02 4 000 </v>
      </c>
    </row>
    <row r="828" spans="1:34" ht="15" customHeight="1" x14ac:dyDescent="0.25">
      <c r="A828" s="86">
        <v>709086</v>
      </c>
      <c r="B828" s="86" t="s">
        <v>1619</v>
      </c>
      <c r="C828" s="86" t="s">
        <v>1920</v>
      </c>
      <c r="D828" s="86" t="s">
        <v>1920</v>
      </c>
      <c r="E828" s="86">
        <v>70926</v>
      </c>
      <c r="F828" s="86">
        <v>6130</v>
      </c>
      <c r="G828" s="86" t="s">
        <v>1189</v>
      </c>
      <c r="H828" s="86" t="s">
        <v>4981</v>
      </c>
      <c r="I828" s="86" t="s">
        <v>2474</v>
      </c>
      <c r="J828" s="86" t="s">
        <v>6446</v>
      </c>
      <c r="K828" s="86" t="s">
        <v>4808</v>
      </c>
      <c r="L828" s="86" t="s">
        <v>3</v>
      </c>
      <c r="M828" s="86" t="s">
        <v>4982</v>
      </c>
      <c r="N828" s="86" t="s">
        <v>4983</v>
      </c>
      <c r="O828" s="86" t="s">
        <v>2335</v>
      </c>
      <c r="P828" s="87">
        <v>36770</v>
      </c>
      <c r="Q828" s="87">
        <v>401768</v>
      </c>
      <c r="R828" s="86" t="s">
        <v>2416</v>
      </c>
      <c r="S828" s="86" t="s">
        <v>716</v>
      </c>
      <c r="T828" s="86">
        <v>970926</v>
      </c>
      <c r="U828" s="86">
        <v>6130</v>
      </c>
      <c r="V828" s="86" t="s">
        <v>1189</v>
      </c>
      <c r="W828" s="86" t="s">
        <v>4960</v>
      </c>
      <c r="X828" s="86" t="s">
        <v>2499</v>
      </c>
      <c r="Y828" s="86" t="s">
        <v>717</v>
      </c>
      <c r="Z828" s="86" t="s">
        <v>6447</v>
      </c>
      <c r="AB828" s="85" t="s">
        <v>2335</v>
      </c>
      <c r="AC828" s="85" t="str">
        <f t="shared" si="78"/>
        <v>AT25</v>
      </c>
      <c r="AD828" s="85" t="str">
        <f t="shared" si="79"/>
        <v xml:space="preserve"> 205</v>
      </c>
      <c r="AE828" s="85" t="str">
        <f t="shared" si="80"/>
        <v>1 00</v>
      </c>
      <c r="AF828" s="85" t="str">
        <f t="shared" si="81"/>
        <v>00 0</v>
      </c>
      <c r="AG828" s="85" t="str">
        <f t="shared" si="82"/>
        <v xml:space="preserve">001 </v>
      </c>
      <c r="AH828" s="85" t="str">
        <f t="shared" si="83"/>
        <v xml:space="preserve">AT25  205 1 00 00 0 001 </v>
      </c>
    </row>
    <row r="829" spans="1:34" ht="15" customHeight="1" x14ac:dyDescent="0.25">
      <c r="A829" s="86">
        <v>709096</v>
      </c>
      <c r="B829" s="86" t="s">
        <v>726</v>
      </c>
      <c r="C829" s="86" t="s">
        <v>1920</v>
      </c>
      <c r="D829" s="86" t="s">
        <v>1920</v>
      </c>
      <c r="E829" s="86">
        <v>70916</v>
      </c>
      <c r="F829" s="86">
        <v>6283</v>
      </c>
      <c r="G829" s="86" t="s">
        <v>1252</v>
      </c>
      <c r="H829" s="86" t="s">
        <v>5067</v>
      </c>
      <c r="I829" s="86">
        <v>80</v>
      </c>
      <c r="J829" s="86" t="s">
        <v>7306</v>
      </c>
      <c r="K829" s="86" t="s">
        <v>4808</v>
      </c>
      <c r="L829" s="86" t="s">
        <v>3</v>
      </c>
      <c r="M829" s="86" t="s">
        <v>5068</v>
      </c>
      <c r="N829" s="86" t="s">
        <v>5069</v>
      </c>
      <c r="O829" s="86" t="s">
        <v>2357</v>
      </c>
      <c r="P829" s="87">
        <v>36770</v>
      </c>
      <c r="Q829" s="87">
        <v>401768</v>
      </c>
      <c r="R829" s="86" t="s">
        <v>2416</v>
      </c>
      <c r="S829" s="86" t="s">
        <v>727</v>
      </c>
      <c r="T829" s="86">
        <v>970916</v>
      </c>
      <c r="U829" s="86">
        <v>6283</v>
      </c>
      <c r="V829" s="86" t="s">
        <v>1195</v>
      </c>
      <c r="W829" s="86" t="s">
        <v>5067</v>
      </c>
      <c r="X829" s="86" t="s">
        <v>2943</v>
      </c>
      <c r="Y829" s="86" t="s">
        <v>1868</v>
      </c>
      <c r="Z829" s="86" t="s">
        <v>7124</v>
      </c>
      <c r="AB829" s="85" t="s">
        <v>2357</v>
      </c>
      <c r="AC829" s="85" t="str">
        <f t="shared" si="78"/>
        <v>AT48</v>
      </c>
      <c r="AD829" s="85" t="str">
        <f t="shared" si="79"/>
        <v xml:space="preserve"> 362</v>
      </c>
      <c r="AE829" s="85" t="str">
        <f t="shared" si="80"/>
        <v>4 10</v>
      </c>
      <c r="AF829" s="85" t="str">
        <f t="shared" si="81"/>
        <v>00 0</v>
      </c>
      <c r="AG829" s="85" t="str">
        <f t="shared" si="82"/>
        <v xml:space="preserve">012 </v>
      </c>
      <c r="AH829" s="85" t="str">
        <f t="shared" si="83"/>
        <v xml:space="preserve">AT48  362 4 10 00 0 012 </v>
      </c>
    </row>
    <row r="830" spans="1:34" ht="15" customHeight="1" x14ac:dyDescent="0.25">
      <c r="A830" s="86">
        <v>709106</v>
      </c>
      <c r="B830" s="86" t="s">
        <v>767</v>
      </c>
      <c r="C830" s="86" t="s">
        <v>1920</v>
      </c>
      <c r="D830" s="86" t="s">
        <v>1920</v>
      </c>
      <c r="E830" s="86">
        <v>70931</v>
      </c>
      <c r="F830" s="86">
        <v>6275</v>
      </c>
      <c r="G830" s="86" t="s">
        <v>1185</v>
      </c>
      <c r="H830" s="86" t="s">
        <v>5033</v>
      </c>
      <c r="I830" s="86" t="s">
        <v>2470</v>
      </c>
      <c r="J830" s="86" t="s">
        <v>7125</v>
      </c>
      <c r="K830" s="86" t="s">
        <v>4808</v>
      </c>
      <c r="L830" s="86" t="s">
        <v>3</v>
      </c>
      <c r="M830" s="86" t="s">
        <v>5034</v>
      </c>
      <c r="N830" s="86" t="s">
        <v>5035</v>
      </c>
      <c r="O830" s="86" t="s">
        <v>2358</v>
      </c>
      <c r="P830" s="87">
        <v>36770</v>
      </c>
      <c r="Q830" s="87">
        <v>401768</v>
      </c>
      <c r="R830" s="86" t="s">
        <v>2416</v>
      </c>
      <c r="S830" s="86" t="s">
        <v>768</v>
      </c>
      <c r="T830" s="86">
        <v>970931</v>
      </c>
      <c r="U830" s="86">
        <v>6275</v>
      </c>
      <c r="V830" s="86" t="s">
        <v>1185</v>
      </c>
      <c r="W830" s="86" t="s">
        <v>2849</v>
      </c>
      <c r="X830" s="86" t="s">
        <v>2485</v>
      </c>
      <c r="Y830" s="86" t="s">
        <v>769</v>
      </c>
      <c r="Z830" s="86" t="s">
        <v>6533</v>
      </c>
      <c r="AB830" s="85" t="s">
        <v>2358</v>
      </c>
      <c r="AC830" s="85" t="str">
        <f t="shared" si="78"/>
        <v>AT25</v>
      </c>
      <c r="AD830" s="85" t="str">
        <f t="shared" si="79"/>
        <v xml:space="preserve"> 363</v>
      </c>
      <c r="AE830" s="85" t="str">
        <f t="shared" si="80"/>
        <v>3 20</v>
      </c>
      <c r="AF830" s="85" t="str">
        <f t="shared" si="81"/>
        <v>00 0</v>
      </c>
      <c r="AG830" s="85" t="str">
        <f t="shared" si="82"/>
        <v xml:space="preserve">002 </v>
      </c>
      <c r="AH830" s="85" t="str">
        <f t="shared" si="83"/>
        <v xml:space="preserve">AT25  363 3 20 00 0 002 </v>
      </c>
    </row>
    <row r="831" spans="1:34" ht="15" customHeight="1" x14ac:dyDescent="0.25">
      <c r="A831" s="86">
        <v>709116</v>
      </c>
      <c r="B831" s="86" t="s">
        <v>737</v>
      </c>
      <c r="C831" s="86" t="s">
        <v>1920</v>
      </c>
      <c r="D831" s="86" t="s">
        <v>1920</v>
      </c>
      <c r="E831" s="86">
        <v>70934</v>
      </c>
      <c r="F831" s="86">
        <v>6293</v>
      </c>
      <c r="G831" s="86" t="s">
        <v>1196</v>
      </c>
      <c r="H831" s="86" t="s">
        <v>5048</v>
      </c>
      <c r="I831" s="86" t="s">
        <v>5703</v>
      </c>
      <c r="J831" s="86" t="s">
        <v>7126</v>
      </c>
      <c r="K831" s="86" t="s">
        <v>4808</v>
      </c>
      <c r="L831" s="86" t="s">
        <v>3</v>
      </c>
      <c r="M831" s="86" t="s">
        <v>5704</v>
      </c>
      <c r="N831" s="86" t="s">
        <v>5705</v>
      </c>
      <c r="O831" s="86" t="s">
        <v>2359</v>
      </c>
      <c r="P831" s="87">
        <v>36770</v>
      </c>
      <c r="Q831" s="87">
        <v>401768</v>
      </c>
      <c r="R831" s="86" t="s">
        <v>2416</v>
      </c>
      <c r="S831" s="86" t="s">
        <v>738</v>
      </c>
      <c r="T831" s="86">
        <v>970934</v>
      </c>
      <c r="U831" s="86">
        <v>6293</v>
      </c>
      <c r="V831" s="86" t="s">
        <v>1196</v>
      </c>
      <c r="W831" s="86" t="s">
        <v>5048</v>
      </c>
      <c r="X831" s="86" t="s">
        <v>5053</v>
      </c>
      <c r="Y831" s="86" t="s">
        <v>5054</v>
      </c>
      <c r="Z831" s="86" t="s">
        <v>6581</v>
      </c>
      <c r="AB831" s="85" t="s">
        <v>2359</v>
      </c>
      <c r="AC831" s="85" t="str">
        <f t="shared" si="78"/>
        <v>AT95</v>
      </c>
      <c r="AD831" s="85" t="str">
        <f t="shared" si="79"/>
        <v xml:space="preserve"> 363</v>
      </c>
      <c r="AE831" s="85" t="str">
        <f t="shared" si="80"/>
        <v>4 20</v>
      </c>
      <c r="AF831" s="85" t="str">
        <f t="shared" si="81"/>
        <v>00 0</v>
      </c>
      <c r="AG831" s="85" t="str">
        <f t="shared" si="82"/>
        <v xml:space="preserve">002 </v>
      </c>
      <c r="AH831" s="85" t="str">
        <f t="shared" si="83"/>
        <v xml:space="preserve">AT95  363 4 20 00 0 002 </v>
      </c>
    </row>
    <row r="832" spans="1:34" ht="15" customHeight="1" x14ac:dyDescent="0.25">
      <c r="A832" s="86">
        <v>709126</v>
      </c>
      <c r="B832" s="86" t="s">
        <v>760</v>
      </c>
      <c r="C832" s="86" t="s">
        <v>1920</v>
      </c>
      <c r="D832" s="86" t="s">
        <v>1920</v>
      </c>
      <c r="E832" s="86">
        <v>70940</v>
      </c>
      <c r="F832" s="86">
        <v>6280</v>
      </c>
      <c r="G832" s="86" t="s">
        <v>5144</v>
      </c>
      <c r="H832" s="86" t="s">
        <v>5152</v>
      </c>
      <c r="I832" s="86" t="s">
        <v>2644</v>
      </c>
      <c r="J832" s="86" t="s">
        <v>7127</v>
      </c>
      <c r="K832" s="86" t="s">
        <v>4808</v>
      </c>
      <c r="L832" s="86" t="s">
        <v>3</v>
      </c>
      <c r="M832" s="86" t="s">
        <v>5153</v>
      </c>
      <c r="N832" s="86" t="s">
        <v>5154</v>
      </c>
      <c r="O832" s="86" t="s">
        <v>2360</v>
      </c>
      <c r="P832" s="87">
        <v>36770</v>
      </c>
      <c r="Q832" s="87">
        <v>401768</v>
      </c>
      <c r="R832" s="86" t="s">
        <v>2416</v>
      </c>
      <c r="S832" s="86" t="s">
        <v>1853</v>
      </c>
      <c r="T832" s="86">
        <v>970940</v>
      </c>
      <c r="U832" s="86">
        <v>6280</v>
      </c>
      <c r="V832" s="86" t="s">
        <v>5144</v>
      </c>
      <c r="W832" s="86" t="s">
        <v>3183</v>
      </c>
      <c r="X832" s="86" t="s">
        <v>2499</v>
      </c>
      <c r="Y832" s="86" t="s">
        <v>761</v>
      </c>
      <c r="Z832" s="86" t="s">
        <v>7128</v>
      </c>
      <c r="AB832" s="85" t="s">
        <v>2360</v>
      </c>
      <c r="AC832" s="85" t="str">
        <f t="shared" si="78"/>
        <v>AT48</v>
      </c>
      <c r="AD832" s="85" t="str">
        <f t="shared" si="79"/>
        <v xml:space="preserve"> 362</v>
      </c>
      <c r="AE832" s="85" t="str">
        <f t="shared" si="80"/>
        <v>2 90</v>
      </c>
      <c r="AF832" s="85" t="str">
        <f t="shared" si="81"/>
        <v>00 0</v>
      </c>
      <c r="AG832" s="85" t="str">
        <f t="shared" si="82"/>
        <v xml:space="preserve">032 </v>
      </c>
      <c r="AH832" s="85" t="str">
        <f t="shared" si="83"/>
        <v xml:space="preserve">AT48  362 2 90 00 0 032 </v>
      </c>
    </row>
    <row r="833" spans="1:34" ht="15" customHeight="1" x14ac:dyDescent="0.25">
      <c r="A833" s="86">
        <v>709136</v>
      </c>
      <c r="B833" s="86" t="s">
        <v>748</v>
      </c>
      <c r="C833" s="86" t="s">
        <v>1920</v>
      </c>
      <c r="D833" s="86" t="s">
        <v>1920</v>
      </c>
      <c r="E833" s="86">
        <v>70923</v>
      </c>
      <c r="F833" s="86">
        <v>6273</v>
      </c>
      <c r="G833" s="86" t="s">
        <v>4968</v>
      </c>
      <c r="H833" s="86" t="s">
        <v>4969</v>
      </c>
      <c r="I833" s="86" t="s">
        <v>2647</v>
      </c>
      <c r="J833" s="86" t="s">
        <v>7129</v>
      </c>
      <c r="K833" s="86" t="s">
        <v>4808</v>
      </c>
      <c r="L833" s="86" t="s">
        <v>3</v>
      </c>
      <c r="M833" s="86" t="s">
        <v>4979</v>
      </c>
      <c r="N833" s="86" t="s">
        <v>4980</v>
      </c>
      <c r="O833" s="86" t="s">
        <v>2361</v>
      </c>
      <c r="P833" s="87">
        <v>36770</v>
      </c>
      <c r="Q833" s="87">
        <v>401768</v>
      </c>
      <c r="R833" s="86" t="s">
        <v>2416</v>
      </c>
      <c r="S833" s="86" t="s">
        <v>749</v>
      </c>
      <c r="T833" s="86">
        <v>970923</v>
      </c>
      <c r="U833" s="86">
        <v>6273</v>
      </c>
      <c r="V833" s="86" t="s">
        <v>4968</v>
      </c>
      <c r="W833" s="86" t="s">
        <v>4969</v>
      </c>
      <c r="X833" s="86" t="s">
        <v>2576</v>
      </c>
      <c r="Y833" s="86" t="s">
        <v>750</v>
      </c>
      <c r="Z833" s="86" t="s">
        <v>6790</v>
      </c>
      <c r="AB833" s="85" t="s">
        <v>2361</v>
      </c>
      <c r="AC833" s="85" t="str">
        <f t="shared" si="78"/>
        <v>AT12</v>
      </c>
      <c r="AD833" s="85" t="str">
        <f t="shared" si="79"/>
        <v xml:space="preserve"> 362</v>
      </c>
      <c r="AE833" s="85" t="str">
        <f t="shared" si="80"/>
        <v>2 90</v>
      </c>
      <c r="AF833" s="85" t="str">
        <f t="shared" si="81"/>
        <v>00 0</v>
      </c>
      <c r="AG833" s="85" t="str">
        <f t="shared" si="82"/>
        <v xml:space="preserve">052 </v>
      </c>
      <c r="AH833" s="85" t="str">
        <f t="shared" si="83"/>
        <v xml:space="preserve">AT12  362 2 90 00 0 052 </v>
      </c>
    </row>
    <row r="834" spans="1:34" ht="15" customHeight="1" x14ac:dyDescent="0.25">
      <c r="A834" s="86">
        <v>709146</v>
      </c>
      <c r="B834" s="86" t="s">
        <v>702</v>
      </c>
      <c r="C834" s="86" t="s">
        <v>1920</v>
      </c>
      <c r="D834" s="86" t="s">
        <v>1920</v>
      </c>
      <c r="E834" s="86">
        <v>70930</v>
      </c>
      <c r="F834" s="86">
        <v>6261</v>
      </c>
      <c r="G834" s="86" t="s">
        <v>5075</v>
      </c>
      <c r="H834" s="86" t="s">
        <v>3373</v>
      </c>
      <c r="I834" s="86" t="s">
        <v>4291</v>
      </c>
      <c r="J834" s="86" t="s">
        <v>7130</v>
      </c>
      <c r="K834" s="86" t="s">
        <v>4808</v>
      </c>
      <c r="L834" s="86" t="s">
        <v>3</v>
      </c>
      <c r="M834" s="86" t="s">
        <v>5076</v>
      </c>
      <c r="N834" s="86" t="s">
        <v>5077</v>
      </c>
      <c r="O834" s="86" t="s">
        <v>6087</v>
      </c>
      <c r="P834" s="87">
        <v>36770</v>
      </c>
      <c r="Q834" s="87">
        <v>401768</v>
      </c>
      <c r="R834" s="86" t="s">
        <v>2416</v>
      </c>
      <c r="S834" s="86" t="s">
        <v>703</v>
      </c>
      <c r="T834" s="86">
        <v>970930</v>
      </c>
      <c r="U834" s="86">
        <v>6261</v>
      </c>
      <c r="V834" s="86" t="s">
        <v>5079</v>
      </c>
      <c r="W834" s="86" t="s">
        <v>3373</v>
      </c>
      <c r="X834" s="86" t="s">
        <v>4291</v>
      </c>
      <c r="Y834" s="86" t="s">
        <v>1869</v>
      </c>
      <c r="Z834" s="86" t="s">
        <v>7131</v>
      </c>
      <c r="AB834" s="85" t="s">
        <v>6087</v>
      </c>
      <c r="AC834" s="85" t="str">
        <f t="shared" si="78"/>
        <v>AT86</v>
      </c>
      <c r="AD834" s="85" t="str">
        <f t="shared" si="79"/>
        <v xml:space="preserve"> 363</v>
      </c>
      <c r="AE834" s="85" t="str">
        <f t="shared" si="80"/>
        <v>2 20</v>
      </c>
      <c r="AF834" s="85" t="str">
        <f t="shared" si="81"/>
        <v>00 0</v>
      </c>
      <c r="AG834" s="85" t="str">
        <f t="shared" si="82"/>
        <v xml:space="preserve">512 </v>
      </c>
      <c r="AH834" s="85" t="str">
        <f t="shared" si="83"/>
        <v xml:space="preserve">AT86  363 2 20 00 0 512 </v>
      </c>
    </row>
    <row r="835" spans="1:34" ht="15" customHeight="1" x14ac:dyDescent="0.25">
      <c r="A835" s="86">
        <v>709156</v>
      </c>
      <c r="B835" s="86" t="s">
        <v>888</v>
      </c>
      <c r="C835" s="86" t="s">
        <v>1920</v>
      </c>
      <c r="D835" s="86" t="s">
        <v>1920</v>
      </c>
      <c r="E835" s="86">
        <v>70905</v>
      </c>
      <c r="F835" s="86">
        <v>6220</v>
      </c>
      <c r="G835" s="86" t="s">
        <v>4833</v>
      </c>
      <c r="H835" s="86" t="s">
        <v>4834</v>
      </c>
      <c r="I835" s="86" t="s">
        <v>3680</v>
      </c>
      <c r="J835" s="86" t="s">
        <v>7132</v>
      </c>
      <c r="K835" s="86" t="s">
        <v>4808</v>
      </c>
      <c r="L835" s="86" t="s">
        <v>3</v>
      </c>
      <c r="M835" s="86" t="s">
        <v>4835</v>
      </c>
      <c r="N835" s="86" t="s">
        <v>4836</v>
      </c>
      <c r="O835" s="86" t="s">
        <v>5955</v>
      </c>
      <c r="P835" s="87">
        <v>36770</v>
      </c>
      <c r="Q835" s="87">
        <v>401768</v>
      </c>
      <c r="R835" s="86" t="s">
        <v>2416</v>
      </c>
      <c r="S835" s="86" t="s">
        <v>889</v>
      </c>
      <c r="T835" s="86">
        <v>970905</v>
      </c>
      <c r="U835" s="86">
        <v>6220</v>
      </c>
      <c r="V835" s="86" t="s">
        <v>5956</v>
      </c>
      <c r="W835" s="86" t="s">
        <v>4834</v>
      </c>
      <c r="X835" s="86" t="s">
        <v>2881</v>
      </c>
      <c r="Y835" s="86" t="s">
        <v>890</v>
      </c>
      <c r="Z835" s="86" t="s">
        <v>6530</v>
      </c>
      <c r="AB835" s="85" t="s">
        <v>5955</v>
      </c>
      <c r="AC835" s="85" t="str">
        <f t="shared" si="78"/>
        <v>AT70</v>
      </c>
      <c r="AD835" s="85" t="str">
        <f t="shared" si="79"/>
        <v xml:space="preserve"> 363</v>
      </c>
      <c r="AE835" s="85" t="str">
        <f t="shared" si="80"/>
        <v>2 20</v>
      </c>
      <c r="AF835" s="85" t="str">
        <f t="shared" si="81"/>
        <v>00 0</v>
      </c>
      <c r="AG835" s="85" t="str">
        <f t="shared" si="82"/>
        <v xml:space="preserve">502 </v>
      </c>
      <c r="AH835" s="85" t="str">
        <f t="shared" si="83"/>
        <v xml:space="preserve">AT70  363 2 20 00 0 502 </v>
      </c>
    </row>
    <row r="836" spans="1:34" ht="15" customHeight="1" x14ac:dyDescent="0.25">
      <c r="A836" s="86">
        <v>709166</v>
      </c>
      <c r="B836" s="86" t="s">
        <v>912</v>
      </c>
      <c r="C836" s="86" t="s">
        <v>1920</v>
      </c>
      <c r="D836" s="86" t="s">
        <v>1920</v>
      </c>
      <c r="E836" s="86">
        <v>70907</v>
      </c>
      <c r="F836" s="86">
        <v>6213</v>
      </c>
      <c r="G836" s="86" t="s">
        <v>4855</v>
      </c>
      <c r="H836" s="86" t="s">
        <v>4856</v>
      </c>
      <c r="I836" s="86" t="s">
        <v>2509</v>
      </c>
      <c r="J836" s="86" t="s">
        <v>7133</v>
      </c>
      <c r="K836" s="86" t="s">
        <v>4808</v>
      </c>
      <c r="L836" s="86" t="s">
        <v>3</v>
      </c>
      <c r="M836" s="86" t="s">
        <v>4857</v>
      </c>
      <c r="N836" s="86" t="s">
        <v>4858</v>
      </c>
      <c r="O836" s="86" t="s">
        <v>2363</v>
      </c>
      <c r="P836" s="87">
        <v>36770</v>
      </c>
      <c r="Q836" s="87">
        <v>401768</v>
      </c>
      <c r="R836" s="86" t="s">
        <v>2416</v>
      </c>
      <c r="S836" s="86" t="s">
        <v>909</v>
      </c>
      <c r="T836" s="86">
        <v>970907</v>
      </c>
      <c r="U836" s="86">
        <v>6212</v>
      </c>
      <c r="V836" s="86" t="s">
        <v>6088</v>
      </c>
      <c r="W836" s="86" t="s">
        <v>2849</v>
      </c>
      <c r="X836" s="86" t="s">
        <v>2488</v>
      </c>
      <c r="Y836" s="86" t="s">
        <v>910</v>
      </c>
      <c r="Z836" s="86" t="s">
        <v>7134</v>
      </c>
      <c r="AB836" s="85" t="s">
        <v>2363</v>
      </c>
      <c r="AC836" s="85" t="str">
        <f t="shared" si="78"/>
        <v>AT86</v>
      </c>
      <c r="AD836" s="85" t="str">
        <f t="shared" si="79"/>
        <v xml:space="preserve"> 362</v>
      </c>
      <c r="AE836" s="85" t="str">
        <f t="shared" si="80"/>
        <v>1 80</v>
      </c>
      <c r="AF836" s="85" t="str">
        <f t="shared" si="81"/>
        <v>00 0</v>
      </c>
      <c r="AG836" s="85" t="str">
        <f t="shared" si="82"/>
        <v xml:space="preserve">002 </v>
      </c>
      <c r="AH836" s="85" t="str">
        <f t="shared" si="83"/>
        <v xml:space="preserve">AT86  362 1 80 00 0 002 </v>
      </c>
    </row>
    <row r="837" spans="1:34" ht="15" customHeight="1" x14ac:dyDescent="0.25">
      <c r="A837" s="86">
        <v>709176</v>
      </c>
      <c r="B837" s="86" t="s">
        <v>908</v>
      </c>
      <c r="C837" s="86" t="s">
        <v>1920</v>
      </c>
      <c r="D837" s="86" t="s">
        <v>1920</v>
      </c>
      <c r="E837" s="86">
        <v>70907</v>
      </c>
      <c r="F837" s="86">
        <v>6212</v>
      </c>
      <c r="G837" s="86" t="s">
        <v>4871</v>
      </c>
      <c r="H837" s="86" t="s">
        <v>2849</v>
      </c>
      <c r="I837" s="86" t="s">
        <v>2488</v>
      </c>
      <c r="J837" s="86" t="s">
        <v>6444</v>
      </c>
      <c r="K837" s="86" t="s">
        <v>4808</v>
      </c>
      <c r="L837" s="86" t="s">
        <v>3</v>
      </c>
      <c r="M837" s="86" t="s">
        <v>4881</v>
      </c>
      <c r="N837" s="86" t="s">
        <v>4882</v>
      </c>
      <c r="O837" s="86" t="s">
        <v>2363</v>
      </c>
      <c r="P837" s="87">
        <v>36770</v>
      </c>
      <c r="Q837" s="87">
        <v>401768</v>
      </c>
      <c r="R837" s="86" t="s">
        <v>2416</v>
      </c>
      <c r="S837" s="86" t="s">
        <v>909</v>
      </c>
      <c r="T837" s="86">
        <v>970907</v>
      </c>
      <c r="U837" s="86">
        <v>6212</v>
      </c>
      <c r="V837" s="86" t="s">
        <v>6088</v>
      </c>
      <c r="W837" s="86" t="s">
        <v>2849</v>
      </c>
      <c r="X837" s="86" t="s">
        <v>2488</v>
      </c>
      <c r="Y837" s="86" t="s">
        <v>910</v>
      </c>
      <c r="Z837" s="86" t="s">
        <v>7134</v>
      </c>
      <c r="AB837" s="85" t="s">
        <v>2363</v>
      </c>
      <c r="AC837" s="85" t="str">
        <f t="shared" si="78"/>
        <v>AT86</v>
      </c>
      <c r="AD837" s="85" t="str">
        <f t="shared" si="79"/>
        <v xml:space="preserve"> 362</v>
      </c>
      <c r="AE837" s="85" t="str">
        <f t="shared" si="80"/>
        <v>1 80</v>
      </c>
      <c r="AF837" s="85" t="str">
        <f t="shared" si="81"/>
        <v>00 0</v>
      </c>
      <c r="AG837" s="85" t="str">
        <f t="shared" si="82"/>
        <v xml:space="preserve">002 </v>
      </c>
      <c r="AH837" s="85" t="str">
        <f t="shared" si="83"/>
        <v xml:space="preserve">AT86  362 1 80 00 0 002 </v>
      </c>
    </row>
    <row r="838" spans="1:34" ht="15" customHeight="1" x14ac:dyDescent="0.25">
      <c r="A838" s="86">
        <v>709186</v>
      </c>
      <c r="B838" s="86" t="s">
        <v>743</v>
      </c>
      <c r="C838" s="86" t="s">
        <v>1920</v>
      </c>
      <c r="D838" s="86" t="s">
        <v>1920</v>
      </c>
      <c r="E838" s="86">
        <v>70933</v>
      </c>
      <c r="F838" s="86">
        <v>6123</v>
      </c>
      <c r="G838" s="86" t="s">
        <v>5099</v>
      </c>
      <c r="H838" s="86" t="s">
        <v>5100</v>
      </c>
      <c r="I838" s="86" t="s">
        <v>2588</v>
      </c>
      <c r="J838" s="86" t="s">
        <v>7135</v>
      </c>
      <c r="K838" s="86" t="s">
        <v>4808</v>
      </c>
      <c r="L838" s="86" t="s">
        <v>3</v>
      </c>
      <c r="M838" s="86" t="s">
        <v>5101</v>
      </c>
      <c r="N838" s="86" t="s">
        <v>5102</v>
      </c>
      <c r="O838" s="86" t="s">
        <v>2364</v>
      </c>
      <c r="P838" s="87">
        <v>36770</v>
      </c>
      <c r="Q838" s="87">
        <v>401768</v>
      </c>
      <c r="R838" s="86" t="s">
        <v>2416</v>
      </c>
      <c r="S838" s="86" t="s">
        <v>730</v>
      </c>
      <c r="T838" s="86">
        <v>970933</v>
      </c>
      <c r="U838" s="86">
        <v>6123</v>
      </c>
      <c r="V838" s="86" t="s">
        <v>1197</v>
      </c>
      <c r="W838" s="86" t="s">
        <v>3218</v>
      </c>
      <c r="X838" s="86" t="s">
        <v>2480</v>
      </c>
      <c r="Y838" s="86" t="s">
        <v>1422</v>
      </c>
      <c r="Z838" s="86" t="s">
        <v>7136</v>
      </c>
      <c r="AB838" s="85" t="s">
        <v>2364</v>
      </c>
      <c r="AC838" s="85" t="str">
        <f t="shared" si="78"/>
        <v>AT10</v>
      </c>
      <c r="AD838" s="85" t="str">
        <f t="shared" si="79"/>
        <v xml:space="preserve"> 363</v>
      </c>
      <c r="AE838" s="85" t="str">
        <f t="shared" si="80"/>
        <v>2 20</v>
      </c>
      <c r="AF838" s="85" t="str">
        <f t="shared" si="81"/>
        <v>00 0</v>
      </c>
      <c r="AG838" s="85" t="str">
        <f t="shared" si="82"/>
        <v xml:space="preserve">412 </v>
      </c>
      <c r="AH838" s="85" t="str">
        <f t="shared" si="83"/>
        <v xml:space="preserve">AT10  363 2 20 00 0 412 </v>
      </c>
    </row>
    <row r="839" spans="1:34" ht="15" customHeight="1" x14ac:dyDescent="0.25">
      <c r="A839" s="86">
        <v>709196</v>
      </c>
      <c r="B839" s="86" t="s">
        <v>809</v>
      </c>
      <c r="C839" s="86" t="s">
        <v>1920</v>
      </c>
      <c r="D839" s="86" t="s">
        <v>1920</v>
      </c>
      <c r="E839" s="86">
        <v>70935</v>
      </c>
      <c r="F839" s="86">
        <v>6271</v>
      </c>
      <c r="G839" s="86" t="s">
        <v>1186</v>
      </c>
      <c r="H839" s="86" t="s">
        <v>3056</v>
      </c>
      <c r="I839" s="86" t="s">
        <v>2470</v>
      </c>
      <c r="J839" s="86" t="s">
        <v>7137</v>
      </c>
      <c r="K839" s="86" t="s">
        <v>4808</v>
      </c>
      <c r="L839" s="86" t="s">
        <v>3</v>
      </c>
      <c r="M839" s="86" t="s">
        <v>5105</v>
      </c>
      <c r="N839" s="86" t="s">
        <v>6089</v>
      </c>
      <c r="O839" s="86" t="s">
        <v>2333</v>
      </c>
      <c r="P839" s="87">
        <v>36770</v>
      </c>
      <c r="Q839" s="87">
        <v>401768</v>
      </c>
      <c r="R839" s="86" t="s">
        <v>2416</v>
      </c>
      <c r="S839" s="86" t="s">
        <v>810</v>
      </c>
      <c r="T839" s="86">
        <v>970935</v>
      </c>
      <c r="U839" s="86">
        <v>6271</v>
      </c>
      <c r="V839" s="86" t="s">
        <v>1186</v>
      </c>
      <c r="W839" s="86" t="s">
        <v>2849</v>
      </c>
      <c r="X839" s="86" t="s">
        <v>2665</v>
      </c>
      <c r="Y839" s="86" t="s">
        <v>811</v>
      </c>
      <c r="Z839" s="86" t="s">
        <v>6537</v>
      </c>
      <c r="AB839" s="85" t="s">
        <v>2333</v>
      </c>
      <c r="AC839" s="85" t="str">
        <f t="shared" si="78"/>
        <v>AT43</v>
      </c>
      <c r="AD839" s="85" t="str">
        <f t="shared" si="79"/>
        <v xml:space="preserve"> 362</v>
      </c>
      <c r="AE839" s="85" t="str">
        <f t="shared" si="80"/>
        <v>2 90</v>
      </c>
      <c r="AF839" s="85" t="str">
        <f t="shared" si="81"/>
        <v>00 0</v>
      </c>
      <c r="AG839" s="85" t="str">
        <f t="shared" si="82"/>
        <v xml:space="preserve">022 </v>
      </c>
      <c r="AH839" s="85" t="str">
        <f t="shared" si="83"/>
        <v xml:space="preserve">AT43  362 2 90 00 0 022 </v>
      </c>
    </row>
    <row r="840" spans="1:34" ht="15" customHeight="1" x14ac:dyDescent="0.25">
      <c r="A840" s="86">
        <v>709206</v>
      </c>
      <c r="B840" s="86" t="s">
        <v>992</v>
      </c>
      <c r="C840" s="86" t="s">
        <v>1920</v>
      </c>
      <c r="D840" s="86" t="s">
        <v>1920</v>
      </c>
      <c r="E840" s="86">
        <v>70928</v>
      </c>
      <c r="F840" s="86">
        <v>6135</v>
      </c>
      <c r="G840" s="86" t="s">
        <v>1187</v>
      </c>
      <c r="H840" s="86" t="s">
        <v>3373</v>
      </c>
      <c r="I840" s="86" t="s">
        <v>4608</v>
      </c>
      <c r="J840" s="86" t="s">
        <v>6437</v>
      </c>
      <c r="K840" s="86" t="s">
        <v>4808</v>
      </c>
      <c r="L840" s="86" t="s">
        <v>3</v>
      </c>
      <c r="M840" s="86" t="s">
        <v>5025</v>
      </c>
      <c r="N840" s="86" t="s">
        <v>5029</v>
      </c>
      <c r="O840" s="86" t="s">
        <v>2336</v>
      </c>
      <c r="P840" s="87">
        <v>36770</v>
      </c>
      <c r="Q840" s="87">
        <v>401768</v>
      </c>
      <c r="R840" s="86" t="s">
        <v>2416</v>
      </c>
      <c r="S840" s="86" t="s">
        <v>990</v>
      </c>
      <c r="T840" s="86">
        <v>970928</v>
      </c>
      <c r="U840" s="86">
        <v>6135</v>
      </c>
      <c r="V840" s="86" t="s">
        <v>1187</v>
      </c>
      <c r="W840" s="86" t="s">
        <v>3183</v>
      </c>
      <c r="X840" s="86" t="s">
        <v>4200</v>
      </c>
      <c r="Y840" s="86" t="s">
        <v>5929</v>
      </c>
      <c r="Z840" s="86" t="s">
        <v>6438</v>
      </c>
      <c r="AB840" s="85" t="s">
        <v>2336</v>
      </c>
      <c r="AC840" s="85" t="str">
        <f t="shared" si="78"/>
        <v>AT15</v>
      </c>
      <c r="AD840" s="85" t="str">
        <f t="shared" si="79"/>
        <v xml:space="preserve"> 363</v>
      </c>
      <c r="AE840" s="85" t="str">
        <f t="shared" si="80"/>
        <v>2 20</v>
      </c>
      <c r="AF840" s="85" t="str">
        <f t="shared" si="81"/>
        <v>00 0</v>
      </c>
      <c r="AG840" s="85" t="str">
        <f t="shared" si="82"/>
        <v xml:space="preserve">102 </v>
      </c>
      <c r="AH840" s="85" t="str">
        <f t="shared" si="83"/>
        <v xml:space="preserve">AT15  363 2 20 00 0 102 </v>
      </c>
    </row>
    <row r="841" spans="1:34" ht="15" customHeight="1" x14ac:dyDescent="0.25">
      <c r="A841" s="86">
        <v>709216</v>
      </c>
      <c r="B841" s="86" t="s">
        <v>698</v>
      </c>
      <c r="C841" s="86" t="s">
        <v>1920</v>
      </c>
      <c r="D841" s="86" t="s">
        <v>1920</v>
      </c>
      <c r="E841" s="86">
        <v>70902</v>
      </c>
      <c r="F841" s="86">
        <v>6274</v>
      </c>
      <c r="G841" s="86" t="s">
        <v>4839</v>
      </c>
      <c r="H841" s="86" t="s">
        <v>4840</v>
      </c>
      <c r="I841" s="86" t="s">
        <v>2428</v>
      </c>
      <c r="J841" s="86" t="s">
        <v>6658</v>
      </c>
      <c r="K841" s="86" t="s">
        <v>4808</v>
      </c>
      <c r="L841" s="86" t="s">
        <v>3</v>
      </c>
      <c r="M841" s="86" t="s">
        <v>4841</v>
      </c>
      <c r="N841" s="86" t="s">
        <v>4842</v>
      </c>
      <c r="O841" s="86" t="s">
        <v>2365</v>
      </c>
      <c r="P841" s="87">
        <v>36770</v>
      </c>
      <c r="Q841" s="87">
        <v>401768</v>
      </c>
      <c r="R841" s="86" t="s">
        <v>2416</v>
      </c>
      <c r="S841" s="86" t="s">
        <v>699</v>
      </c>
      <c r="T841" s="86">
        <v>970902</v>
      </c>
      <c r="U841" s="86">
        <v>6274</v>
      </c>
      <c r="V841" s="86" t="s">
        <v>5979</v>
      </c>
      <c r="W841" s="86" t="s">
        <v>3218</v>
      </c>
      <c r="X841" s="86" t="s">
        <v>2480</v>
      </c>
      <c r="Y841" s="86" t="s">
        <v>700</v>
      </c>
      <c r="Z841" s="86" t="s">
        <v>6659</v>
      </c>
      <c r="AB841" s="85" t="s">
        <v>2365</v>
      </c>
      <c r="AC841" s="85" t="str">
        <f t="shared" si="78"/>
        <v>AT21</v>
      </c>
      <c r="AD841" s="85" t="str">
        <f t="shared" si="79"/>
        <v xml:space="preserve"> 363</v>
      </c>
      <c r="AE841" s="85" t="str">
        <f t="shared" si="80"/>
        <v>6 00</v>
      </c>
      <c r="AF841" s="85" t="str">
        <f t="shared" si="81"/>
        <v>00 0</v>
      </c>
      <c r="AG841" s="85" t="str">
        <f t="shared" si="82"/>
        <v xml:space="preserve">022 </v>
      </c>
      <c r="AH841" s="85" t="str">
        <f t="shared" si="83"/>
        <v xml:space="preserve">AT21  363 6 00 00 0 022 </v>
      </c>
    </row>
    <row r="842" spans="1:34" ht="15" customHeight="1" x14ac:dyDescent="0.25">
      <c r="A842" s="86">
        <v>709226</v>
      </c>
      <c r="B842" s="86" t="s">
        <v>812</v>
      </c>
      <c r="C842" s="86" t="s">
        <v>1920</v>
      </c>
      <c r="D842" s="86" t="s">
        <v>1920</v>
      </c>
      <c r="E842" s="86">
        <v>70939</v>
      </c>
      <c r="F842" s="86">
        <v>6210</v>
      </c>
      <c r="G842" s="86" t="s">
        <v>1193</v>
      </c>
      <c r="H842" s="86" t="s">
        <v>3140</v>
      </c>
      <c r="I842" s="86" t="s">
        <v>2835</v>
      </c>
      <c r="J842" s="86" t="s">
        <v>7138</v>
      </c>
      <c r="K842" s="86" t="s">
        <v>4808</v>
      </c>
      <c r="L842" s="86" t="s">
        <v>3</v>
      </c>
      <c r="M842" s="86" t="s">
        <v>5128</v>
      </c>
      <c r="N842" s="86" t="s">
        <v>5129</v>
      </c>
      <c r="O842" s="86" t="s">
        <v>2366</v>
      </c>
      <c r="P842" s="87">
        <v>36770</v>
      </c>
      <c r="Q842" s="87">
        <v>401768</v>
      </c>
      <c r="R842" s="86" t="s">
        <v>2416</v>
      </c>
      <c r="S842" s="86" t="s">
        <v>774</v>
      </c>
      <c r="T842" s="86">
        <v>970939</v>
      </c>
      <c r="U842" s="86">
        <v>6210</v>
      </c>
      <c r="V842" s="86" t="s">
        <v>1193</v>
      </c>
      <c r="W842" s="86" t="s">
        <v>3140</v>
      </c>
      <c r="X842" s="86" t="s">
        <v>2514</v>
      </c>
      <c r="Y842" s="86" t="s">
        <v>775</v>
      </c>
      <c r="Z842" s="86" t="s">
        <v>6624</v>
      </c>
      <c r="AB842" s="85" t="s">
        <v>2366</v>
      </c>
      <c r="AC842" s="85" t="str">
        <f t="shared" si="78"/>
        <v>AT59</v>
      </c>
      <c r="AD842" s="85" t="str">
        <f t="shared" si="79"/>
        <v xml:space="preserve"> 362</v>
      </c>
      <c r="AE842" s="85" t="str">
        <f t="shared" si="80"/>
        <v>1 80</v>
      </c>
      <c r="AF842" s="85" t="str">
        <f t="shared" si="81"/>
        <v>00 0</v>
      </c>
      <c r="AG842" s="85" t="str">
        <f t="shared" si="82"/>
        <v xml:space="preserve">052 </v>
      </c>
      <c r="AH842" s="85" t="str">
        <f t="shared" si="83"/>
        <v xml:space="preserve">AT59  362 1 80 00 0 052 </v>
      </c>
    </row>
    <row r="843" spans="1:34" ht="15" customHeight="1" x14ac:dyDescent="0.25">
      <c r="A843" s="86">
        <v>709236</v>
      </c>
      <c r="B843" s="86" t="s">
        <v>5856</v>
      </c>
      <c r="C843" s="86" t="s">
        <v>1920</v>
      </c>
      <c r="D843" s="86" t="s">
        <v>1920</v>
      </c>
      <c r="E843" s="86">
        <v>70936</v>
      </c>
      <c r="F843" s="86">
        <v>6134</v>
      </c>
      <c r="G843" s="86" t="s">
        <v>1180</v>
      </c>
      <c r="H843" s="86" t="s">
        <v>5136</v>
      </c>
      <c r="I843" s="86" t="s">
        <v>2617</v>
      </c>
      <c r="J843" s="86" t="s">
        <v>6435</v>
      </c>
      <c r="K843" s="86" t="s">
        <v>4808</v>
      </c>
      <c r="L843" s="86" t="s">
        <v>3</v>
      </c>
      <c r="M843" s="86" t="s">
        <v>5137</v>
      </c>
      <c r="N843" s="86" t="s">
        <v>5138</v>
      </c>
      <c r="O843" s="86" t="s">
        <v>2327</v>
      </c>
      <c r="P843" s="87">
        <v>36770</v>
      </c>
      <c r="Q843" s="87">
        <v>401768</v>
      </c>
      <c r="R843" s="86" t="s">
        <v>2416</v>
      </c>
      <c r="S843" s="86" t="s">
        <v>706</v>
      </c>
      <c r="T843" s="86">
        <v>970936</v>
      </c>
      <c r="U843" s="86">
        <v>6134</v>
      </c>
      <c r="V843" s="86" t="s">
        <v>1180</v>
      </c>
      <c r="W843" s="86" t="s">
        <v>3140</v>
      </c>
      <c r="X843" s="86" t="s">
        <v>4405</v>
      </c>
      <c r="Y843" s="86" t="s">
        <v>704</v>
      </c>
      <c r="Z843" s="86" t="s">
        <v>6436</v>
      </c>
      <c r="AB843" s="85" t="s">
        <v>2327</v>
      </c>
      <c r="AC843" s="85" t="str">
        <f t="shared" si="78"/>
        <v>AT02</v>
      </c>
      <c r="AD843" s="85" t="str">
        <f t="shared" si="79"/>
        <v xml:space="preserve"> 363</v>
      </c>
      <c r="AE843" s="85" t="str">
        <f t="shared" si="80"/>
        <v>2 20</v>
      </c>
      <c r="AF843" s="85" t="str">
        <f t="shared" si="81"/>
        <v>00 0</v>
      </c>
      <c r="AG843" s="85" t="str">
        <f t="shared" si="82"/>
        <v xml:space="preserve">302 </v>
      </c>
      <c r="AH843" s="85" t="str">
        <f t="shared" si="83"/>
        <v xml:space="preserve">AT02  363 2 20 00 0 302 </v>
      </c>
    </row>
    <row r="844" spans="1:34" ht="15" customHeight="1" x14ac:dyDescent="0.25">
      <c r="A844" s="86">
        <v>709246</v>
      </c>
      <c r="B844" s="86" t="s">
        <v>729</v>
      </c>
      <c r="C844" s="86" t="s">
        <v>1920</v>
      </c>
      <c r="D844" s="86" t="s">
        <v>1920</v>
      </c>
      <c r="E844" s="86">
        <v>70933</v>
      </c>
      <c r="F844" s="86">
        <v>6123</v>
      </c>
      <c r="G844" s="86" t="s">
        <v>1197</v>
      </c>
      <c r="H844" s="86" t="s">
        <v>3219</v>
      </c>
      <c r="I844" s="86" t="s">
        <v>2609</v>
      </c>
      <c r="J844" s="86" t="s">
        <v>7139</v>
      </c>
      <c r="K844" s="86" t="s">
        <v>4808</v>
      </c>
      <c r="L844" s="86" t="s">
        <v>3</v>
      </c>
      <c r="M844" s="86" t="s">
        <v>5087</v>
      </c>
      <c r="N844" s="86" t="s">
        <v>5088</v>
      </c>
      <c r="O844" s="86" t="s">
        <v>2364</v>
      </c>
      <c r="P844" s="87">
        <v>36770</v>
      </c>
      <c r="Q844" s="87">
        <v>401768</v>
      </c>
      <c r="R844" s="86" t="s">
        <v>2416</v>
      </c>
      <c r="S844" s="86" t="s">
        <v>730</v>
      </c>
      <c r="T844" s="86">
        <v>970933</v>
      </c>
      <c r="U844" s="86">
        <v>6123</v>
      </c>
      <c r="V844" s="86" t="s">
        <v>1197</v>
      </c>
      <c r="W844" s="86" t="s">
        <v>3218</v>
      </c>
      <c r="X844" s="86" t="s">
        <v>2480</v>
      </c>
      <c r="Y844" s="86" t="s">
        <v>1422</v>
      </c>
      <c r="Z844" s="86" t="s">
        <v>7136</v>
      </c>
      <c r="AB844" s="85" t="s">
        <v>2364</v>
      </c>
      <c r="AC844" s="85" t="str">
        <f t="shared" si="78"/>
        <v>AT10</v>
      </c>
      <c r="AD844" s="85" t="str">
        <f t="shared" si="79"/>
        <v xml:space="preserve"> 363</v>
      </c>
      <c r="AE844" s="85" t="str">
        <f t="shared" si="80"/>
        <v>2 20</v>
      </c>
      <c r="AF844" s="85" t="str">
        <f t="shared" si="81"/>
        <v>00 0</v>
      </c>
      <c r="AG844" s="85" t="str">
        <f t="shared" si="82"/>
        <v xml:space="preserve">412 </v>
      </c>
      <c r="AH844" s="85" t="str">
        <f t="shared" si="83"/>
        <v xml:space="preserve">AT10  363 2 20 00 0 412 </v>
      </c>
    </row>
    <row r="845" spans="1:34" ht="15" customHeight="1" x14ac:dyDescent="0.25">
      <c r="A845" s="86">
        <v>709256</v>
      </c>
      <c r="B845" s="86" t="s">
        <v>959</v>
      </c>
      <c r="C845" s="86" t="s">
        <v>1920</v>
      </c>
      <c r="D845" s="86" t="s">
        <v>1920</v>
      </c>
      <c r="E845" s="86">
        <v>70926</v>
      </c>
      <c r="F845" s="86">
        <v>6130</v>
      </c>
      <c r="G845" s="86" t="s">
        <v>1189</v>
      </c>
      <c r="H845" s="86" t="s">
        <v>4963</v>
      </c>
      <c r="I845" s="86" t="s">
        <v>2509</v>
      </c>
      <c r="J845" s="86" t="s">
        <v>6448</v>
      </c>
      <c r="K845" s="86" t="s">
        <v>4808</v>
      </c>
      <c r="L845" s="86" t="s">
        <v>1</v>
      </c>
      <c r="M845" s="86" t="s">
        <v>4964</v>
      </c>
      <c r="N845" s="86" t="s">
        <v>4965</v>
      </c>
      <c r="O845" s="86" t="s">
        <v>2368</v>
      </c>
      <c r="P845" s="87">
        <v>36770</v>
      </c>
      <c r="Q845" s="87">
        <v>401768</v>
      </c>
      <c r="R845" s="86" t="s">
        <v>2416</v>
      </c>
      <c r="S845" s="86" t="s">
        <v>1759</v>
      </c>
      <c r="T845" s="86">
        <v>400389</v>
      </c>
      <c r="U845" s="86">
        <v>6020</v>
      </c>
      <c r="V845" s="86" t="s">
        <v>2426</v>
      </c>
      <c r="W845" s="86" t="s">
        <v>2737</v>
      </c>
      <c r="X845" s="86" t="s">
        <v>2741</v>
      </c>
      <c r="Y845" s="86" t="s">
        <v>1470</v>
      </c>
      <c r="Z845" s="86" t="s">
        <v>6212</v>
      </c>
      <c r="AB845" s="85" t="s">
        <v>2368</v>
      </c>
      <c r="AC845" s="85" t="str">
        <f t="shared" si="78"/>
        <v>AT79</v>
      </c>
      <c r="AD845" s="85" t="str">
        <f t="shared" si="79"/>
        <v xml:space="preserve"> 160</v>
      </c>
      <c r="AE845" s="85" t="str">
        <f t="shared" si="80"/>
        <v>0 00</v>
      </c>
      <c r="AF845" s="85" t="str">
        <f t="shared" si="81"/>
        <v>01 1</v>
      </c>
      <c r="AG845" s="85" t="str">
        <f t="shared" si="82"/>
        <v xml:space="preserve">505 </v>
      </c>
      <c r="AH845" s="85" t="str">
        <f t="shared" si="83"/>
        <v xml:space="preserve">AT79  160 0 00 01 1 505 </v>
      </c>
    </row>
    <row r="846" spans="1:34" ht="15" customHeight="1" x14ac:dyDescent="0.25">
      <c r="A846" s="86">
        <v>709266</v>
      </c>
      <c r="B846" s="86" t="s">
        <v>920</v>
      </c>
      <c r="C846" s="86" t="s">
        <v>1920</v>
      </c>
      <c r="D846" s="86" t="s">
        <v>1920</v>
      </c>
      <c r="E846" s="86">
        <v>70904</v>
      </c>
      <c r="F846" s="86">
        <v>6260</v>
      </c>
      <c r="G846" s="86" t="s">
        <v>5464</v>
      </c>
      <c r="H846" s="86" t="s">
        <v>3140</v>
      </c>
      <c r="I846" s="86" t="s">
        <v>5465</v>
      </c>
      <c r="J846" s="86" t="s">
        <v>7140</v>
      </c>
      <c r="K846" s="86" t="s">
        <v>4808</v>
      </c>
      <c r="L846" s="86" t="s">
        <v>3</v>
      </c>
      <c r="M846" s="86" t="s">
        <v>5466</v>
      </c>
      <c r="N846" s="86" t="s">
        <v>5467</v>
      </c>
      <c r="O846" s="86" t="s">
        <v>2369</v>
      </c>
      <c r="P846" s="87">
        <v>36770</v>
      </c>
      <c r="Q846" s="87">
        <v>401768</v>
      </c>
      <c r="R846" s="86" t="s">
        <v>2416</v>
      </c>
      <c r="S846" s="86" t="s">
        <v>921</v>
      </c>
      <c r="T846" s="86">
        <v>970904</v>
      </c>
      <c r="U846" s="86">
        <v>6260</v>
      </c>
      <c r="V846" s="86" t="s">
        <v>5464</v>
      </c>
      <c r="W846" s="86" t="s">
        <v>3140</v>
      </c>
      <c r="X846" s="86" t="s">
        <v>5470</v>
      </c>
      <c r="Y846" s="86" t="s">
        <v>922</v>
      </c>
      <c r="Z846" s="86" t="s">
        <v>7141</v>
      </c>
      <c r="AB846" s="85" t="s">
        <v>2369</v>
      </c>
      <c r="AC846" s="85" t="str">
        <f t="shared" si="78"/>
        <v>AT13</v>
      </c>
      <c r="AD846" s="85" t="str">
        <f t="shared" si="79"/>
        <v xml:space="preserve"> 363</v>
      </c>
      <c r="AE846" s="85" t="str">
        <f t="shared" si="80"/>
        <v>2 00</v>
      </c>
      <c r="AF846" s="85" t="str">
        <f t="shared" si="81"/>
        <v>00 0</v>
      </c>
      <c r="AG846" s="85" t="str">
        <f t="shared" si="82"/>
        <v xml:space="preserve">012 </v>
      </c>
      <c r="AH846" s="85" t="str">
        <f t="shared" si="83"/>
        <v xml:space="preserve">AT13  363 2 00 00 0 012 </v>
      </c>
    </row>
    <row r="847" spans="1:34" ht="15" customHeight="1" x14ac:dyDescent="0.25">
      <c r="A847" s="86">
        <v>709276</v>
      </c>
      <c r="B847" s="86" t="s">
        <v>664</v>
      </c>
      <c r="C847" s="86" t="s">
        <v>1920</v>
      </c>
      <c r="D847" s="86" t="s">
        <v>1920</v>
      </c>
      <c r="E847" s="86">
        <v>70912</v>
      </c>
      <c r="F847" s="86">
        <v>6281</v>
      </c>
      <c r="G847" s="86" t="s">
        <v>1198</v>
      </c>
      <c r="H847" s="86" t="s">
        <v>1198</v>
      </c>
      <c r="I847" s="86" t="s">
        <v>4346</v>
      </c>
      <c r="J847" s="86" t="s">
        <v>7142</v>
      </c>
      <c r="K847" s="86" t="s">
        <v>4808</v>
      </c>
      <c r="L847" s="86" t="s">
        <v>3</v>
      </c>
      <c r="M847" s="86" t="s">
        <v>4912</v>
      </c>
      <c r="N847" s="86" t="s">
        <v>6090</v>
      </c>
      <c r="O847" s="86" t="s">
        <v>2370</v>
      </c>
      <c r="P847" s="87">
        <v>36770</v>
      </c>
      <c r="Q847" s="87">
        <v>401768</v>
      </c>
      <c r="R847" s="86" t="s">
        <v>2416</v>
      </c>
      <c r="S847" s="86" t="s">
        <v>665</v>
      </c>
      <c r="T847" s="86">
        <v>970912</v>
      </c>
      <c r="U847" s="86">
        <v>6281</v>
      </c>
      <c r="V847" s="86" t="s">
        <v>1198</v>
      </c>
      <c r="W847" s="86" t="s">
        <v>1198</v>
      </c>
      <c r="X847" s="86" t="s">
        <v>4346</v>
      </c>
      <c r="Y847" s="86" t="s">
        <v>666</v>
      </c>
      <c r="Z847" s="86" t="s">
        <v>7142</v>
      </c>
      <c r="AB847" s="85" t="s">
        <v>2370</v>
      </c>
      <c r="AC847" s="85" t="str">
        <f t="shared" si="78"/>
        <v>AT58</v>
      </c>
      <c r="AD847" s="85" t="str">
        <f t="shared" si="79"/>
        <v xml:space="preserve"> 362</v>
      </c>
      <c r="AE847" s="85" t="str">
        <f t="shared" si="80"/>
        <v>2 90</v>
      </c>
      <c r="AF847" s="85" t="str">
        <f t="shared" si="81"/>
        <v>00 0</v>
      </c>
      <c r="AG847" s="85" t="str">
        <f t="shared" si="82"/>
        <v xml:space="preserve">072 </v>
      </c>
      <c r="AH847" s="85" t="str">
        <f t="shared" si="83"/>
        <v xml:space="preserve">AT58  362 2 90 00 0 072 </v>
      </c>
    </row>
    <row r="848" spans="1:34" ht="15" customHeight="1" x14ac:dyDescent="0.25">
      <c r="A848" s="86">
        <v>709286</v>
      </c>
      <c r="B848" s="86" t="s">
        <v>669</v>
      </c>
      <c r="C848" s="86" t="s">
        <v>1920</v>
      </c>
      <c r="D848" s="86" t="s">
        <v>1920</v>
      </c>
      <c r="E848" s="86">
        <v>70901</v>
      </c>
      <c r="F848" s="86">
        <v>6215</v>
      </c>
      <c r="G848" s="86" t="s">
        <v>1182</v>
      </c>
      <c r="H848" s="86" t="s">
        <v>4806</v>
      </c>
      <c r="I848" s="86" t="s">
        <v>4807</v>
      </c>
      <c r="J848" s="86" t="s">
        <v>6527</v>
      </c>
      <c r="K848" s="86" t="s">
        <v>4808</v>
      </c>
      <c r="L848" s="86" t="s">
        <v>3</v>
      </c>
      <c r="M848" s="86" t="s">
        <v>4809</v>
      </c>
      <c r="N848" s="86" t="s">
        <v>4810</v>
      </c>
      <c r="O848" s="86" t="s">
        <v>2330</v>
      </c>
      <c r="P848" s="87">
        <v>36770</v>
      </c>
      <c r="Q848" s="87">
        <v>401768</v>
      </c>
      <c r="R848" s="86" t="s">
        <v>2416</v>
      </c>
      <c r="S848" s="86" t="s">
        <v>670</v>
      </c>
      <c r="T848" s="86">
        <v>970901</v>
      </c>
      <c r="U848" s="86">
        <v>6215</v>
      </c>
      <c r="V848" s="86" t="s">
        <v>1182</v>
      </c>
      <c r="W848" s="86" t="s">
        <v>4812</v>
      </c>
      <c r="X848" s="86" t="s">
        <v>4813</v>
      </c>
      <c r="Y848" s="86" t="s">
        <v>671</v>
      </c>
      <c r="Z848" s="86" t="s">
        <v>6528</v>
      </c>
      <c r="AB848" s="85" t="s">
        <v>2330</v>
      </c>
      <c r="AC848" s="85" t="str">
        <f t="shared" si="78"/>
        <v>AT34</v>
      </c>
      <c r="AD848" s="85" t="str">
        <f t="shared" si="79"/>
        <v xml:space="preserve"> 362</v>
      </c>
      <c r="AE848" s="85" t="str">
        <f t="shared" si="80"/>
        <v>1 80</v>
      </c>
      <c r="AF848" s="85" t="str">
        <f t="shared" si="81"/>
        <v>00 0</v>
      </c>
      <c r="AG848" s="85" t="str">
        <f t="shared" si="82"/>
        <v xml:space="preserve">022 </v>
      </c>
      <c r="AH848" s="85" t="str">
        <f t="shared" si="83"/>
        <v xml:space="preserve">AT34  362 1 80 00 0 022 </v>
      </c>
    </row>
    <row r="849" spans="1:34" ht="15" customHeight="1" x14ac:dyDescent="0.25">
      <c r="A849" s="86">
        <v>709296</v>
      </c>
      <c r="B849" s="86" t="s">
        <v>718</v>
      </c>
      <c r="C849" s="86" t="s">
        <v>1920</v>
      </c>
      <c r="D849" s="86" t="s">
        <v>1920</v>
      </c>
      <c r="E849" s="86">
        <v>70925</v>
      </c>
      <c r="F849" s="86">
        <v>6262</v>
      </c>
      <c r="G849" s="86" t="s">
        <v>1199</v>
      </c>
      <c r="H849" s="86" t="s">
        <v>6091</v>
      </c>
      <c r="I849" s="86" t="s">
        <v>2480</v>
      </c>
      <c r="J849" s="86" t="s">
        <v>7143</v>
      </c>
      <c r="K849" s="86" t="s">
        <v>4808</v>
      </c>
      <c r="L849" s="86" t="s">
        <v>3</v>
      </c>
      <c r="M849" s="86" t="s">
        <v>5021</v>
      </c>
      <c r="N849" s="86" t="s">
        <v>6092</v>
      </c>
      <c r="O849" s="86" t="s">
        <v>6093</v>
      </c>
      <c r="P849" s="87">
        <v>36770</v>
      </c>
      <c r="Q849" s="87">
        <v>401768</v>
      </c>
      <c r="R849" s="86" t="s">
        <v>2416</v>
      </c>
      <c r="S849" s="86" t="s">
        <v>719</v>
      </c>
      <c r="T849" s="86">
        <v>970925</v>
      </c>
      <c r="U849" s="86">
        <v>6262</v>
      </c>
      <c r="V849" s="86" t="s">
        <v>1199</v>
      </c>
      <c r="W849" s="86" t="s">
        <v>2849</v>
      </c>
      <c r="X849" s="86" t="s">
        <v>2609</v>
      </c>
      <c r="Y849" s="86" t="s">
        <v>7307</v>
      </c>
      <c r="Z849" s="86" t="s">
        <v>7144</v>
      </c>
      <c r="AB849" s="85" t="s">
        <v>6093</v>
      </c>
      <c r="AC849" s="85" t="str">
        <f t="shared" si="78"/>
        <v>AT50</v>
      </c>
      <c r="AD849" s="85" t="str">
        <f t="shared" si="79"/>
        <v xml:space="preserve"> 363</v>
      </c>
      <c r="AE849" s="85" t="str">
        <f t="shared" si="80"/>
        <v>2 00</v>
      </c>
      <c r="AF849" s="85" t="str">
        <f t="shared" si="81"/>
        <v>00 0</v>
      </c>
      <c r="AG849" s="85" t="str">
        <f t="shared" si="82"/>
        <v xml:space="preserve">002 </v>
      </c>
      <c r="AH849" s="85" t="str">
        <f t="shared" si="83"/>
        <v xml:space="preserve">AT50  363 2 00 00 0 002 </v>
      </c>
    </row>
    <row r="850" spans="1:34" ht="15" customHeight="1" x14ac:dyDescent="0.25">
      <c r="A850" s="86">
        <v>709306</v>
      </c>
      <c r="B850" s="86" t="s">
        <v>728</v>
      </c>
      <c r="C850" s="86" t="s">
        <v>1920</v>
      </c>
      <c r="D850" s="86" t="s">
        <v>1920</v>
      </c>
      <c r="E850" s="86">
        <v>70927</v>
      </c>
      <c r="F850" s="86">
        <v>6283</v>
      </c>
      <c r="G850" s="86" t="s">
        <v>1195</v>
      </c>
      <c r="H850" s="86" t="s">
        <v>3140</v>
      </c>
      <c r="I850" s="86" t="s">
        <v>5071</v>
      </c>
      <c r="J850" s="86" t="s">
        <v>7145</v>
      </c>
      <c r="K850" s="86" t="s">
        <v>4808</v>
      </c>
      <c r="L850" s="86" t="s">
        <v>3</v>
      </c>
      <c r="M850" s="86" t="s">
        <v>5072</v>
      </c>
      <c r="N850" s="86" t="s">
        <v>6094</v>
      </c>
      <c r="O850" s="86" t="s">
        <v>2372</v>
      </c>
      <c r="P850" s="87">
        <v>36770</v>
      </c>
      <c r="Q850" s="87">
        <v>401768</v>
      </c>
      <c r="R850" s="86" t="s">
        <v>2416</v>
      </c>
      <c r="S850" s="86" t="s">
        <v>713</v>
      </c>
      <c r="T850" s="86">
        <v>970927</v>
      </c>
      <c r="U850" s="86">
        <v>6283</v>
      </c>
      <c r="V850" s="86" t="s">
        <v>1195</v>
      </c>
      <c r="W850" s="86" t="s">
        <v>5067</v>
      </c>
      <c r="X850" s="86" t="s">
        <v>2943</v>
      </c>
      <c r="Y850" s="86" t="s">
        <v>6095</v>
      </c>
      <c r="Z850" s="86" t="s">
        <v>7124</v>
      </c>
      <c r="AB850" s="85" t="s">
        <v>2372</v>
      </c>
      <c r="AC850" s="85" t="str">
        <f t="shared" si="78"/>
        <v>AT26</v>
      </c>
      <c r="AD850" s="85" t="str">
        <f t="shared" si="79"/>
        <v xml:space="preserve"> 362</v>
      </c>
      <c r="AE850" s="85" t="str">
        <f t="shared" si="80"/>
        <v>4 10</v>
      </c>
      <c r="AF850" s="85" t="str">
        <f t="shared" si="81"/>
        <v>00 0</v>
      </c>
      <c r="AG850" s="85" t="str">
        <f t="shared" si="82"/>
        <v xml:space="preserve">012 </v>
      </c>
      <c r="AH850" s="85" t="str">
        <f t="shared" si="83"/>
        <v xml:space="preserve">AT26  362 4 10 00 0 012 </v>
      </c>
    </row>
    <row r="851" spans="1:34" ht="15" customHeight="1" x14ac:dyDescent="0.25">
      <c r="A851" s="86">
        <v>709316</v>
      </c>
      <c r="B851" s="86" t="s">
        <v>776</v>
      </c>
      <c r="C851" s="86" t="s">
        <v>1920</v>
      </c>
      <c r="D851" s="86" t="s">
        <v>1920</v>
      </c>
      <c r="E851" s="86">
        <v>70937</v>
      </c>
      <c r="F851" s="86">
        <v>6116</v>
      </c>
      <c r="G851" s="86" t="s">
        <v>1200</v>
      </c>
      <c r="H851" s="86" t="s">
        <v>3850</v>
      </c>
      <c r="I851" s="86" t="s">
        <v>2480</v>
      </c>
      <c r="J851" s="86" t="s">
        <v>6572</v>
      </c>
      <c r="K851" s="86" t="s">
        <v>4808</v>
      </c>
      <c r="L851" s="86" t="s">
        <v>3</v>
      </c>
      <c r="M851" s="86" t="s">
        <v>5110</v>
      </c>
      <c r="N851" s="86" t="s">
        <v>5965</v>
      </c>
      <c r="O851" s="86" t="s">
        <v>5966</v>
      </c>
      <c r="P851" s="87">
        <v>44805</v>
      </c>
      <c r="Q851" s="87">
        <v>401768</v>
      </c>
      <c r="R851" s="86" t="s">
        <v>2416</v>
      </c>
      <c r="S851" s="86" t="s">
        <v>5967</v>
      </c>
      <c r="T851" s="86">
        <v>941285</v>
      </c>
      <c r="U851" s="86">
        <v>6114</v>
      </c>
      <c r="V851" s="86" t="s">
        <v>1071</v>
      </c>
      <c r="W851" s="86" t="s">
        <v>3290</v>
      </c>
      <c r="X851" s="86" t="s">
        <v>2499</v>
      </c>
      <c r="Y851" s="86" t="s">
        <v>5968</v>
      </c>
      <c r="Z851" s="86" t="s">
        <v>6574</v>
      </c>
      <c r="AB851" s="85" t="s">
        <v>5966</v>
      </c>
      <c r="AC851" s="85" t="str">
        <f t="shared" si="78"/>
        <v>AT85</v>
      </c>
      <c r="AD851" s="85" t="str">
        <f t="shared" si="79"/>
        <v xml:space="preserve"> 205</v>
      </c>
      <c r="AE851" s="85" t="str">
        <f t="shared" si="80"/>
        <v>1 00</v>
      </c>
      <c r="AF851" s="85" t="str">
        <f t="shared" si="81"/>
        <v>00 0</v>
      </c>
      <c r="AG851" s="85" t="str">
        <f t="shared" si="82"/>
        <v xml:space="preserve">000 </v>
      </c>
      <c r="AH851" s="85" t="str">
        <f t="shared" si="83"/>
        <v xml:space="preserve">AT85  205 1 00 00 0 000 </v>
      </c>
    </row>
    <row r="852" spans="1:34" ht="15" customHeight="1" x14ac:dyDescent="0.25">
      <c r="A852" s="86">
        <v>709326</v>
      </c>
      <c r="B852" s="86" t="s">
        <v>751</v>
      </c>
      <c r="C852" s="86" t="s">
        <v>1920</v>
      </c>
      <c r="D852" s="86" t="s">
        <v>1920</v>
      </c>
      <c r="E852" s="86">
        <v>70911</v>
      </c>
      <c r="F852" s="86">
        <v>6222</v>
      </c>
      <c r="G852" s="86" t="s">
        <v>1201</v>
      </c>
      <c r="H852" s="86" t="s">
        <v>1201</v>
      </c>
      <c r="I852" s="86" t="s">
        <v>5284</v>
      </c>
      <c r="J852" s="86" t="s">
        <v>7146</v>
      </c>
      <c r="K852" s="86" t="s">
        <v>4808</v>
      </c>
      <c r="L852" s="86" t="s">
        <v>3</v>
      </c>
      <c r="M852" s="86" t="s">
        <v>5285</v>
      </c>
      <c r="N852" s="86" t="s">
        <v>5286</v>
      </c>
      <c r="O852" s="86" t="s">
        <v>2374</v>
      </c>
      <c r="P852" s="87">
        <v>36770</v>
      </c>
      <c r="Q852" s="87">
        <v>401768</v>
      </c>
      <c r="R852" s="86" t="s">
        <v>2416</v>
      </c>
      <c r="S852" s="86" t="s">
        <v>752</v>
      </c>
      <c r="T852" s="86">
        <v>970911</v>
      </c>
      <c r="U852" s="86">
        <v>6222</v>
      </c>
      <c r="V852" s="86" t="s">
        <v>1201</v>
      </c>
      <c r="W852" s="86" t="s">
        <v>1201</v>
      </c>
      <c r="X852" s="86" t="s">
        <v>5288</v>
      </c>
      <c r="Y852" s="86" t="s">
        <v>753</v>
      </c>
      <c r="Z852" s="86" t="s">
        <v>7147</v>
      </c>
      <c r="AB852" s="85" t="s">
        <v>2374</v>
      </c>
      <c r="AC852" s="85" t="str">
        <f t="shared" si="78"/>
        <v>AT41</v>
      </c>
      <c r="AD852" s="85" t="str">
        <f t="shared" si="79"/>
        <v xml:space="preserve"> 205</v>
      </c>
      <c r="AE852" s="85" t="str">
        <f t="shared" si="80"/>
        <v>1 00</v>
      </c>
      <c r="AF852" s="85" t="str">
        <f t="shared" si="81"/>
        <v>00 0</v>
      </c>
      <c r="AG852" s="85" t="str">
        <f t="shared" si="82"/>
        <v xml:space="preserve">000 </v>
      </c>
      <c r="AH852" s="85" t="str">
        <f t="shared" si="83"/>
        <v xml:space="preserve">AT41  205 1 00 00 0 000 </v>
      </c>
    </row>
    <row r="853" spans="1:34" ht="15" customHeight="1" x14ac:dyDescent="0.25">
      <c r="A853" s="86">
        <v>709336</v>
      </c>
      <c r="B853" s="86" t="s">
        <v>707</v>
      </c>
      <c r="C853" s="86" t="s">
        <v>1920</v>
      </c>
      <c r="D853" s="86" t="s">
        <v>1920</v>
      </c>
      <c r="E853" s="86">
        <v>70938</v>
      </c>
      <c r="F853" s="86">
        <v>6133</v>
      </c>
      <c r="G853" s="86" t="s">
        <v>1191</v>
      </c>
      <c r="H853" s="86" t="s">
        <v>5166</v>
      </c>
      <c r="I853" s="86" t="s">
        <v>2411</v>
      </c>
      <c r="J853" s="86" t="s">
        <v>7148</v>
      </c>
      <c r="K853" s="86" t="s">
        <v>4808</v>
      </c>
      <c r="L853" s="86" t="s">
        <v>3</v>
      </c>
      <c r="M853" s="86" t="s">
        <v>5167</v>
      </c>
      <c r="N853" s="86" t="s">
        <v>5168</v>
      </c>
      <c r="O853" s="86" t="s">
        <v>2344</v>
      </c>
      <c r="P853" s="87">
        <v>36770</v>
      </c>
      <c r="Q853" s="87">
        <v>401768</v>
      </c>
      <c r="R853" s="86" t="s">
        <v>2416</v>
      </c>
      <c r="S853" s="86" t="s">
        <v>708</v>
      </c>
      <c r="T853" s="86">
        <v>970938</v>
      </c>
      <c r="U853" s="86">
        <v>6133</v>
      </c>
      <c r="V853" s="86" t="s">
        <v>1191</v>
      </c>
      <c r="W853" s="86" t="s">
        <v>5124</v>
      </c>
      <c r="X853" s="86" t="s">
        <v>5020</v>
      </c>
      <c r="Y853" s="86" t="s">
        <v>709</v>
      </c>
      <c r="Z853" s="86" t="s">
        <v>6443</v>
      </c>
      <c r="AB853" s="85" t="s">
        <v>2344</v>
      </c>
      <c r="AC853" s="85" t="str">
        <f t="shared" si="78"/>
        <v>AT93</v>
      </c>
      <c r="AD853" s="85" t="str">
        <f t="shared" si="79"/>
        <v xml:space="preserve"> 363</v>
      </c>
      <c r="AE853" s="85" t="str">
        <f t="shared" si="80"/>
        <v>5 20</v>
      </c>
      <c r="AF853" s="85" t="str">
        <f t="shared" si="81"/>
        <v>00 0</v>
      </c>
      <c r="AG853" s="85" t="str">
        <f t="shared" si="82"/>
        <v xml:space="preserve">002 </v>
      </c>
      <c r="AH853" s="85" t="str">
        <f t="shared" si="83"/>
        <v xml:space="preserve">AT93  363 5 20 00 0 002 </v>
      </c>
    </row>
    <row r="854" spans="1:34" ht="15" customHeight="1" x14ac:dyDescent="0.25">
      <c r="A854" s="86">
        <v>709346</v>
      </c>
      <c r="B854" s="86" t="s">
        <v>697</v>
      </c>
      <c r="C854" s="86" t="s">
        <v>1920</v>
      </c>
      <c r="D854" s="86" t="s">
        <v>1920</v>
      </c>
      <c r="E854" s="86">
        <v>70921</v>
      </c>
      <c r="F854" s="86">
        <v>6136</v>
      </c>
      <c r="G854" s="86" t="s">
        <v>1202</v>
      </c>
      <c r="H854" s="86" t="s">
        <v>4409</v>
      </c>
      <c r="I854" s="86" t="s">
        <v>2470</v>
      </c>
      <c r="J854" s="86" t="s">
        <v>6754</v>
      </c>
      <c r="K854" s="86" t="s">
        <v>4808</v>
      </c>
      <c r="L854" s="86" t="s">
        <v>3</v>
      </c>
      <c r="M854" s="86" t="s">
        <v>4987</v>
      </c>
      <c r="N854" s="86" t="s">
        <v>4988</v>
      </c>
      <c r="O854" s="86" t="s">
        <v>2375</v>
      </c>
      <c r="P854" s="87">
        <v>36770</v>
      </c>
      <c r="Q854" s="87">
        <v>401768</v>
      </c>
      <c r="R854" s="86" t="s">
        <v>2416</v>
      </c>
      <c r="S854" s="86" t="s">
        <v>677</v>
      </c>
      <c r="T854" s="86">
        <v>970921</v>
      </c>
      <c r="U854" s="86">
        <v>6136</v>
      </c>
      <c r="V854" s="86" t="s">
        <v>1202</v>
      </c>
      <c r="W854" s="86" t="s">
        <v>3140</v>
      </c>
      <c r="X854" s="86" t="s">
        <v>2609</v>
      </c>
      <c r="Y854" s="86" t="s">
        <v>678</v>
      </c>
      <c r="Z854" s="86" t="s">
        <v>6584</v>
      </c>
      <c r="AB854" s="85" t="s">
        <v>2375</v>
      </c>
      <c r="AC854" s="85" t="str">
        <f t="shared" si="78"/>
        <v>AT21</v>
      </c>
      <c r="AD854" s="85" t="str">
        <f t="shared" si="79"/>
        <v xml:space="preserve"> 363</v>
      </c>
      <c r="AE854" s="85" t="str">
        <f t="shared" si="80"/>
        <v>2 20</v>
      </c>
      <c r="AF854" s="85" t="str">
        <f t="shared" si="81"/>
        <v>00 0</v>
      </c>
      <c r="AG854" s="85" t="str">
        <f t="shared" si="82"/>
        <v xml:space="preserve">002 </v>
      </c>
      <c r="AH854" s="85" t="str">
        <f t="shared" si="83"/>
        <v xml:space="preserve">AT21  363 2 20 00 0 002 </v>
      </c>
    </row>
    <row r="855" spans="1:34" ht="15" customHeight="1" x14ac:dyDescent="0.25">
      <c r="A855" s="86">
        <v>709366</v>
      </c>
      <c r="B855" s="86" t="s">
        <v>646</v>
      </c>
      <c r="C855" s="86" t="s">
        <v>1920</v>
      </c>
      <c r="D855" s="86" t="s">
        <v>1920</v>
      </c>
      <c r="E855" s="86">
        <v>70913</v>
      </c>
      <c r="F855" s="86">
        <v>6280</v>
      </c>
      <c r="G855" s="86" t="s">
        <v>1203</v>
      </c>
      <c r="H855" s="86" t="s">
        <v>1203</v>
      </c>
      <c r="I855" s="86" t="s">
        <v>4929</v>
      </c>
      <c r="J855" s="86" t="s">
        <v>7149</v>
      </c>
      <c r="K855" s="86" t="s">
        <v>4808</v>
      </c>
      <c r="L855" s="86" t="s">
        <v>3</v>
      </c>
      <c r="M855" s="86" t="s">
        <v>4930</v>
      </c>
      <c r="N855" s="86" t="s">
        <v>4931</v>
      </c>
      <c r="O855" s="86" t="s">
        <v>2376</v>
      </c>
      <c r="P855" s="87">
        <v>36770</v>
      </c>
      <c r="Q855" s="87">
        <v>401768</v>
      </c>
      <c r="R855" s="86" t="s">
        <v>2416</v>
      </c>
      <c r="S855" s="86" t="s">
        <v>647</v>
      </c>
      <c r="T855" s="86">
        <v>970913</v>
      </c>
      <c r="U855" s="86">
        <v>6280</v>
      </c>
      <c r="V855" s="86" t="s">
        <v>5144</v>
      </c>
      <c r="W855" s="86" t="s">
        <v>3183</v>
      </c>
      <c r="X855" s="86" t="s">
        <v>2499</v>
      </c>
      <c r="Y855" s="86" t="s">
        <v>648</v>
      </c>
      <c r="Z855" s="86" t="s">
        <v>7128</v>
      </c>
      <c r="AB855" s="85" t="s">
        <v>2376</v>
      </c>
      <c r="AC855" s="85" t="str">
        <f t="shared" si="78"/>
        <v>AT14</v>
      </c>
      <c r="AD855" s="85" t="str">
        <f t="shared" si="79"/>
        <v xml:space="preserve"> 205</v>
      </c>
      <c r="AE855" s="85" t="str">
        <f t="shared" si="80"/>
        <v>1 00</v>
      </c>
      <c r="AF855" s="85" t="str">
        <f t="shared" si="81"/>
        <v>09 0</v>
      </c>
      <c r="AG855" s="85" t="str">
        <f t="shared" si="82"/>
        <v xml:space="preserve">090 </v>
      </c>
      <c r="AH855" s="85" t="str">
        <f t="shared" si="83"/>
        <v xml:space="preserve">AT14  205 1 00 09 0 090 </v>
      </c>
    </row>
    <row r="856" spans="1:34" ht="15" customHeight="1" x14ac:dyDescent="0.25">
      <c r="A856" s="86">
        <v>709376</v>
      </c>
      <c r="B856" s="86" t="s">
        <v>661</v>
      </c>
      <c r="C856" s="86" t="s">
        <v>1920</v>
      </c>
      <c r="D856" s="86" t="s">
        <v>1920</v>
      </c>
      <c r="E856" s="86">
        <v>70903</v>
      </c>
      <c r="F856" s="86">
        <v>6290</v>
      </c>
      <c r="G856" s="86" t="s">
        <v>1204</v>
      </c>
      <c r="H856" s="86" t="s">
        <v>1204</v>
      </c>
      <c r="I856" s="86" t="s">
        <v>2644</v>
      </c>
      <c r="J856" s="86" t="s">
        <v>7150</v>
      </c>
      <c r="K856" s="86" t="s">
        <v>4808</v>
      </c>
      <c r="L856" s="86" t="s">
        <v>3</v>
      </c>
      <c r="M856" s="86" t="s">
        <v>4852</v>
      </c>
      <c r="N856" s="86" t="s">
        <v>4853</v>
      </c>
      <c r="O856" s="86" t="s">
        <v>2377</v>
      </c>
      <c r="P856" s="87">
        <v>36770</v>
      </c>
      <c r="Q856" s="87">
        <v>401768</v>
      </c>
      <c r="R856" s="86" t="s">
        <v>2416</v>
      </c>
      <c r="S856" s="86" t="s">
        <v>662</v>
      </c>
      <c r="T856" s="86">
        <v>970903</v>
      </c>
      <c r="U856" s="86">
        <v>6290</v>
      </c>
      <c r="V856" s="86" t="s">
        <v>1204</v>
      </c>
      <c r="W856" s="86" t="s">
        <v>1204</v>
      </c>
      <c r="X856" s="86" t="s">
        <v>2644</v>
      </c>
      <c r="Y856" s="86" t="s">
        <v>663</v>
      </c>
      <c r="Z856" s="86" t="s">
        <v>7150</v>
      </c>
      <c r="AB856" s="85" t="s">
        <v>2377</v>
      </c>
      <c r="AC856" s="85" t="str">
        <f t="shared" si="78"/>
        <v>AT72</v>
      </c>
      <c r="AD856" s="85" t="str">
        <f t="shared" si="79"/>
        <v xml:space="preserve"> 362</v>
      </c>
      <c r="AE856" s="85" t="str">
        <f t="shared" si="80"/>
        <v>7 40</v>
      </c>
      <c r="AF856" s="85" t="str">
        <f t="shared" si="81"/>
        <v>00 0</v>
      </c>
      <c r="AG856" s="85" t="str">
        <f t="shared" si="82"/>
        <v xml:space="preserve">002 </v>
      </c>
      <c r="AH856" s="85" t="str">
        <f t="shared" si="83"/>
        <v xml:space="preserve">AT72  362 7 40 00 0 002 </v>
      </c>
    </row>
    <row r="857" spans="1:34" ht="15" customHeight="1" x14ac:dyDescent="0.25">
      <c r="A857" s="86">
        <v>709386</v>
      </c>
      <c r="B857" s="86" t="s">
        <v>658</v>
      </c>
      <c r="C857" s="86" t="s">
        <v>1920</v>
      </c>
      <c r="D857" s="86" t="s">
        <v>1920</v>
      </c>
      <c r="E857" s="86">
        <v>70914</v>
      </c>
      <c r="F857" s="86">
        <v>6278</v>
      </c>
      <c r="G857" s="86" t="s">
        <v>1205</v>
      </c>
      <c r="H857" s="86" t="s">
        <v>4950</v>
      </c>
      <c r="I857" s="86" t="s">
        <v>4951</v>
      </c>
      <c r="J857" s="86" t="s">
        <v>7151</v>
      </c>
      <c r="K857" s="86" t="s">
        <v>4808</v>
      </c>
      <c r="L857" s="86" t="s">
        <v>3</v>
      </c>
      <c r="M857" s="86" t="s">
        <v>4952</v>
      </c>
      <c r="N857" s="86" t="s">
        <v>4953</v>
      </c>
      <c r="O857" s="86" t="s">
        <v>2378</v>
      </c>
      <c r="P857" s="87">
        <v>36770</v>
      </c>
      <c r="Q857" s="87">
        <v>401768</v>
      </c>
      <c r="R857" s="86" t="s">
        <v>2416</v>
      </c>
      <c r="S857" s="86" t="s">
        <v>659</v>
      </c>
      <c r="T857" s="86">
        <v>970914</v>
      </c>
      <c r="U857" s="86">
        <v>6278</v>
      </c>
      <c r="V857" s="86" t="s">
        <v>1205</v>
      </c>
      <c r="W857" s="86" t="s">
        <v>4950</v>
      </c>
      <c r="X857" s="86" t="s">
        <v>4951</v>
      </c>
      <c r="Y857" s="86" t="s">
        <v>660</v>
      </c>
      <c r="Z857" s="86" t="s">
        <v>7151</v>
      </c>
      <c r="AB857" s="85" t="s">
        <v>2378</v>
      </c>
      <c r="AC857" s="85" t="str">
        <f t="shared" si="78"/>
        <v>AT54</v>
      </c>
      <c r="AD857" s="85" t="str">
        <f t="shared" si="79"/>
        <v xml:space="preserve"> 362</v>
      </c>
      <c r="AE857" s="85" t="str">
        <f t="shared" si="80"/>
        <v>2 90</v>
      </c>
      <c r="AF857" s="85" t="str">
        <f t="shared" si="81"/>
        <v>00 0</v>
      </c>
      <c r="AG857" s="85" t="str">
        <f t="shared" si="82"/>
        <v xml:space="preserve">032 </v>
      </c>
      <c r="AH857" s="85" t="str">
        <f t="shared" si="83"/>
        <v xml:space="preserve">AT54  362 2 90 00 0 032 </v>
      </c>
    </row>
    <row r="858" spans="1:34" ht="15" customHeight="1" x14ac:dyDescent="0.25">
      <c r="A858" s="86">
        <v>709396</v>
      </c>
      <c r="B858" s="86" t="s">
        <v>1640</v>
      </c>
      <c r="C858" s="86" t="s">
        <v>1920</v>
      </c>
      <c r="D858" s="86" t="s">
        <v>1920</v>
      </c>
      <c r="E858" s="86">
        <v>70922</v>
      </c>
      <c r="F858" s="86">
        <v>6284</v>
      </c>
      <c r="G858" s="86" t="s">
        <v>5012</v>
      </c>
      <c r="H858" s="86" t="s">
        <v>5013</v>
      </c>
      <c r="I858" s="86" t="s">
        <v>5471</v>
      </c>
      <c r="J858" s="86" t="s">
        <v>7152</v>
      </c>
      <c r="K858" s="86" t="s">
        <v>4808</v>
      </c>
      <c r="L858" s="86" t="s">
        <v>3</v>
      </c>
      <c r="M858" s="86" t="s">
        <v>5472</v>
      </c>
      <c r="N858" s="86" t="s">
        <v>5473</v>
      </c>
      <c r="O858" s="86" t="s">
        <v>2349</v>
      </c>
      <c r="P858" s="87">
        <v>36770</v>
      </c>
      <c r="Q858" s="87">
        <v>401768</v>
      </c>
      <c r="R858" s="86" t="s">
        <v>2416</v>
      </c>
      <c r="S858" s="86" t="s">
        <v>1641</v>
      </c>
      <c r="T858" s="86">
        <v>970922</v>
      </c>
      <c r="U858" s="86">
        <v>6284</v>
      </c>
      <c r="V858" s="86" t="s">
        <v>5018</v>
      </c>
      <c r="W858" s="86" t="s">
        <v>5013</v>
      </c>
      <c r="X858" s="86" t="s">
        <v>5019</v>
      </c>
      <c r="Y858" s="86" t="s">
        <v>694</v>
      </c>
      <c r="Z858" s="86" t="s">
        <v>6586</v>
      </c>
      <c r="AB858" s="85" t="s">
        <v>2349</v>
      </c>
      <c r="AC858" s="85" t="str">
        <f t="shared" si="78"/>
        <v>AT24</v>
      </c>
      <c r="AD858" s="85" t="str">
        <f t="shared" si="79"/>
        <v xml:space="preserve"> 362</v>
      </c>
      <c r="AE858" s="85" t="str">
        <f t="shared" si="80"/>
        <v>4 10</v>
      </c>
      <c r="AF858" s="85" t="str">
        <f t="shared" si="81"/>
        <v>00 0</v>
      </c>
      <c r="AG858" s="85" t="str">
        <f t="shared" si="82"/>
        <v xml:space="preserve">002 </v>
      </c>
      <c r="AH858" s="85" t="str">
        <f t="shared" si="83"/>
        <v xml:space="preserve">AT24  362 4 10 00 0 002 </v>
      </c>
    </row>
    <row r="859" spans="1:34" ht="15" customHeight="1" x14ac:dyDescent="0.25">
      <c r="A859" s="86">
        <v>709416</v>
      </c>
      <c r="B859" s="86" t="s">
        <v>715</v>
      </c>
      <c r="C859" s="86" t="s">
        <v>1920</v>
      </c>
      <c r="D859" s="86" t="s">
        <v>1920</v>
      </c>
      <c r="E859" s="86">
        <v>70926</v>
      </c>
      <c r="F859" s="86">
        <v>6130</v>
      </c>
      <c r="G859" s="86" t="s">
        <v>1189</v>
      </c>
      <c r="H859" s="86" t="s">
        <v>5036</v>
      </c>
      <c r="I859" s="86" t="s">
        <v>2499</v>
      </c>
      <c r="J859" s="86" t="s">
        <v>7153</v>
      </c>
      <c r="K859" s="86" t="s">
        <v>4808</v>
      </c>
      <c r="L859" s="86" t="s">
        <v>3</v>
      </c>
      <c r="M859" s="86" t="s">
        <v>5037</v>
      </c>
      <c r="N859" s="86" t="s">
        <v>5038</v>
      </c>
      <c r="O859" s="86" t="s">
        <v>2335</v>
      </c>
      <c r="P859" s="87">
        <v>36770</v>
      </c>
      <c r="Q859" s="87">
        <v>401768</v>
      </c>
      <c r="R859" s="86" t="s">
        <v>2416</v>
      </c>
      <c r="S859" s="86" t="s">
        <v>716</v>
      </c>
      <c r="T859" s="86">
        <v>970926</v>
      </c>
      <c r="U859" s="86">
        <v>6130</v>
      </c>
      <c r="V859" s="86" t="s">
        <v>1189</v>
      </c>
      <c r="W859" s="86" t="s">
        <v>4960</v>
      </c>
      <c r="X859" s="86" t="s">
        <v>2499</v>
      </c>
      <c r="Y859" s="86" t="s">
        <v>717</v>
      </c>
      <c r="Z859" s="86" t="s">
        <v>6447</v>
      </c>
      <c r="AB859" s="85" t="s">
        <v>2335</v>
      </c>
      <c r="AC859" s="85" t="str">
        <f t="shared" si="78"/>
        <v>AT25</v>
      </c>
      <c r="AD859" s="85" t="str">
        <f t="shared" si="79"/>
        <v xml:space="preserve"> 205</v>
      </c>
      <c r="AE859" s="85" t="str">
        <f t="shared" si="80"/>
        <v>1 00</v>
      </c>
      <c r="AF859" s="85" t="str">
        <f t="shared" si="81"/>
        <v>00 0</v>
      </c>
      <c r="AG859" s="85" t="str">
        <f t="shared" si="82"/>
        <v xml:space="preserve">001 </v>
      </c>
      <c r="AH859" s="85" t="str">
        <f t="shared" si="83"/>
        <v xml:space="preserve">AT25  205 1 00 00 0 001 </v>
      </c>
    </row>
    <row r="860" spans="1:34" ht="15" customHeight="1" x14ac:dyDescent="0.25">
      <c r="A860" s="86">
        <v>709426</v>
      </c>
      <c r="B860" s="86" t="s">
        <v>712</v>
      </c>
      <c r="C860" s="86" t="s">
        <v>1920</v>
      </c>
      <c r="D860" s="86" t="s">
        <v>1920</v>
      </c>
      <c r="E860" s="86">
        <v>70927</v>
      </c>
      <c r="F860" s="86">
        <v>6290</v>
      </c>
      <c r="G860" s="86" t="s">
        <v>1195</v>
      </c>
      <c r="H860" s="86" t="s">
        <v>5090</v>
      </c>
      <c r="I860" s="86" t="s">
        <v>5091</v>
      </c>
      <c r="J860" s="86" t="s">
        <v>7154</v>
      </c>
      <c r="K860" s="86" t="s">
        <v>4808</v>
      </c>
      <c r="L860" s="86" t="s">
        <v>3</v>
      </c>
      <c r="M860" s="86" t="s">
        <v>5092</v>
      </c>
      <c r="N860" s="86" t="s">
        <v>7308</v>
      </c>
      <c r="O860" s="86" t="s">
        <v>2372</v>
      </c>
      <c r="P860" s="87">
        <v>36770</v>
      </c>
      <c r="Q860" s="87">
        <v>401768</v>
      </c>
      <c r="R860" s="86" t="s">
        <v>2416</v>
      </c>
      <c r="S860" s="86" t="s">
        <v>713</v>
      </c>
      <c r="T860" s="86">
        <v>970927</v>
      </c>
      <c r="U860" s="86">
        <v>6283</v>
      </c>
      <c r="V860" s="86" t="s">
        <v>1195</v>
      </c>
      <c r="W860" s="86" t="s">
        <v>5067</v>
      </c>
      <c r="X860" s="86" t="s">
        <v>2943</v>
      </c>
      <c r="Y860" s="86" t="s">
        <v>6095</v>
      </c>
      <c r="Z860" s="86" t="s">
        <v>7124</v>
      </c>
      <c r="AB860" s="85" t="s">
        <v>2372</v>
      </c>
      <c r="AC860" s="85" t="str">
        <f t="shared" si="78"/>
        <v>AT26</v>
      </c>
      <c r="AD860" s="85" t="str">
        <f t="shared" si="79"/>
        <v xml:space="preserve"> 362</v>
      </c>
      <c r="AE860" s="85" t="str">
        <f t="shared" si="80"/>
        <v>4 10</v>
      </c>
      <c r="AF860" s="85" t="str">
        <f t="shared" si="81"/>
        <v>00 0</v>
      </c>
      <c r="AG860" s="85" t="str">
        <f t="shared" si="82"/>
        <v xml:space="preserve">012 </v>
      </c>
      <c r="AH860" s="85" t="str">
        <f t="shared" si="83"/>
        <v xml:space="preserve">AT26  362 4 10 00 0 012 </v>
      </c>
    </row>
    <row r="861" spans="1:34" ht="15" customHeight="1" x14ac:dyDescent="0.25">
      <c r="A861" s="86">
        <v>709446</v>
      </c>
      <c r="B861" s="86" t="s">
        <v>745</v>
      </c>
      <c r="C861" s="86" t="s">
        <v>1920</v>
      </c>
      <c r="D861" s="86" t="s">
        <v>1920</v>
      </c>
      <c r="E861" s="86">
        <v>70932</v>
      </c>
      <c r="F861" s="86">
        <v>6276</v>
      </c>
      <c r="G861" s="86" t="s">
        <v>1206</v>
      </c>
      <c r="H861" s="86" t="s">
        <v>1206</v>
      </c>
      <c r="I861" s="86" t="s">
        <v>4342</v>
      </c>
      <c r="J861" s="86" t="s">
        <v>7155</v>
      </c>
      <c r="K861" s="86" t="s">
        <v>4808</v>
      </c>
      <c r="L861" s="86" t="s">
        <v>3</v>
      </c>
      <c r="M861" s="86" t="s">
        <v>5064</v>
      </c>
      <c r="N861" s="86" t="s">
        <v>5065</v>
      </c>
      <c r="O861" s="86" t="s">
        <v>2380</v>
      </c>
      <c r="P861" s="87">
        <v>36770</v>
      </c>
      <c r="Q861" s="87">
        <v>401768</v>
      </c>
      <c r="R861" s="86" t="s">
        <v>2416</v>
      </c>
      <c r="S861" s="86" t="s">
        <v>746</v>
      </c>
      <c r="T861" s="86">
        <v>970932</v>
      </c>
      <c r="U861" s="86">
        <v>6275</v>
      </c>
      <c r="V861" s="86" t="s">
        <v>1185</v>
      </c>
      <c r="W861" s="86" t="s">
        <v>2849</v>
      </c>
      <c r="X861" s="86" t="s">
        <v>2588</v>
      </c>
      <c r="Y861" s="86" t="s">
        <v>747</v>
      </c>
      <c r="Z861" s="86" t="s">
        <v>7156</v>
      </c>
      <c r="AB861" s="85" t="s">
        <v>2380</v>
      </c>
      <c r="AC861" s="85" t="str">
        <f t="shared" si="78"/>
        <v>AT45</v>
      </c>
      <c r="AD861" s="85" t="str">
        <f t="shared" si="79"/>
        <v xml:space="preserve"> 363</v>
      </c>
      <c r="AE861" s="85" t="str">
        <f t="shared" si="80"/>
        <v>3 20</v>
      </c>
      <c r="AF861" s="85" t="str">
        <f t="shared" si="81"/>
        <v>00 0</v>
      </c>
      <c r="AG861" s="85" t="str">
        <f t="shared" si="82"/>
        <v xml:space="preserve">002 </v>
      </c>
      <c r="AH861" s="85" t="str">
        <f t="shared" si="83"/>
        <v xml:space="preserve">AT45  363 3 20 00 0 002 </v>
      </c>
    </row>
    <row r="862" spans="1:34" ht="15" customHeight="1" x14ac:dyDescent="0.25">
      <c r="A862" s="86">
        <v>709456</v>
      </c>
      <c r="B862" s="86" t="s">
        <v>1616</v>
      </c>
      <c r="C862" s="86" t="s">
        <v>1920</v>
      </c>
      <c r="D862" s="86" t="s">
        <v>1940</v>
      </c>
      <c r="E862" s="86">
        <v>70929</v>
      </c>
      <c r="F862" s="86">
        <v>6215</v>
      </c>
      <c r="G862" s="86" t="s">
        <v>5055</v>
      </c>
      <c r="H862" s="86" t="s">
        <v>5056</v>
      </c>
      <c r="I862" s="86" t="s">
        <v>2485</v>
      </c>
      <c r="J862" s="86" t="s">
        <v>7157</v>
      </c>
      <c r="K862" s="86" t="s">
        <v>4808</v>
      </c>
      <c r="L862" s="86" t="s">
        <v>3</v>
      </c>
      <c r="M862" s="86" t="s">
        <v>5057</v>
      </c>
      <c r="N862" s="86" t="s">
        <v>5058</v>
      </c>
      <c r="O862" s="86" t="s">
        <v>2381</v>
      </c>
      <c r="P862" s="87">
        <v>36770</v>
      </c>
      <c r="Q862" s="87">
        <v>401768</v>
      </c>
      <c r="R862" s="86" t="s">
        <v>2416</v>
      </c>
      <c r="S862" s="86" t="s">
        <v>722</v>
      </c>
      <c r="T862" s="86">
        <v>970929</v>
      </c>
      <c r="U862" s="86">
        <v>6215</v>
      </c>
      <c r="V862" s="86" t="s">
        <v>5056</v>
      </c>
      <c r="W862" s="86" t="s">
        <v>5056</v>
      </c>
      <c r="X862" s="86" t="s">
        <v>4405</v>
      </c>
      <c r="Y862" s="86" t="s">
        <v>723</v>
      </c>
      <c r="Z862" s="86" t="s">
        <v>7158</v>
      </c>
      <c r="AB862" s="85" t="s">
        <v>2381</v>
      </c>
      <c r="AC862" s="85" t="str">
        <f t="shared" si="78"/>
        <v>AT63</v>
      </c>
      <c r="AD862" s="85" t="str">
        <f t="shared" si="79"/>
        <v xml:space="preserve"> 362</v>
      </c>
      <c r="AE862" s="85" t="str">
        <f t="shared" si="80"/>
        <v>1 80</v>
      </c>
      <c r="AF862" s="85" t="str">
        <f t="shared" si="81"/>
        <v>00 0</v>
      </c>
      <c r="AG862" s="85" t="str">
        <f t="shared" si="82"/>
        <v xml:space="preserve">032 </v>
      </c>
      <c r="AH862" s="85" t="str">
        <f t="shared" si="83"/>
        <v xml:space="preserve">AT63  362 1 80 00 0 032 </v>
      </c>
    </row>
    <row r="863" spans="1:34" ht="15" customHeight="1" x14ac:dyDescent="0.25">
      <c r="A863" s="86">
        <v>709496</v>
      </c>
      <c r="B863" s="86" t="s">
        <v>740</v>
      </c>
      <c r="C863" s="86" t="s">
        <v>1920</v>
      </c>
      <c r="D863" s="86" t="s">
        <v>1920</v>
      </c>
      <c r="E863" s="86">
        <v>70941</v>
      </c>
      <c r="F863" s="86">
        <v>6277</v>
      </c>
      <c r="G863" s="86" t="s">
        <v>5415</v>
      </c>
      <c r="H863" s="86" t="s">
        <v>5415</v>
      </c>
      <c r="I863" s="86" t="s">
        <v>2719</v>
      </c>
      <c r="J863" s="86" t="s">
        <v>7159</v>
      </c>
      <c r="K863" s="86" t="s">
        <v>4808</v>
      </c>
      <c r="L863" s="86" t="s">
        <v>3</v>
      </c>
      <c r="M863" s="86" t="s">
        <v>5416</v>
      </c>
      <c r="N863" s="86" t="s">
        <v>5417</v>
      </c>
      <c r="O863" s="86" t="s">
        <v>2383</v>
      </c>
      <c r="P863" s="87">
        <v>36770</v>
      </c>
      <c r="Q863" s="87">
        <v>401768</v>
      </c>
      <c r="R863" s="86" t="s">
        <v>2416</v>
      </c>
      <c r="S863" s="86" t="s">
        <v>741</v>
      </c>
      <c r="T863" s="86">
        <v>970941</v>
      </c>
      <c r="U863" s="86">
        <v>6277</v>
      </c>
      <c r="V863" s="86" t="s">
        <v>1233</v>
      </c>
      <c r="W863" s="86" t="s">
        <v>5415</v>
      </c>
      <c r="X863" s="86" t="s">
        <v>2778</v>
      </c>
      <c r="Y863" s="86" t="s">
        <v>742</v>
      </c>
      <c r="Z863" s="86" t="s">
        <v>7309</v>
      </c>
      <c r="AB863" s="85" t="s">
        <v>2383</v>
      </c>
      <c r="AC863" s="85" t="str">
        <f t="shared" si="78"/>
        <v>AT45</v>
      </c>
      <c r="AD863" s="85" t="str">
        <f t="shared" si="79"/>
        <v xml:space="preserve"> 363</v>
      </c>
      <c r="AE863" s="85" t="str">
        <f t="shared" si="80"/>
        <v>6 00</v>
      </c>
      <c r="AF863" s="85" t="str">
        <f t="shared" si="81"/>
        <v>00 0</v>
      </c>
      <c r="AG863" s="85" t="str">
        <f t="shared" si="82"/>
        <v xml:space="preserve">002 </v>
      </c>
      <c r="AH863" s="85" t="str">
        <f t="shared" si="83"/>
        <v xml:space="preserve">AT45  363 6 00 00 0 002 </v>
      </c>
    </row>
    <row r="864" spans="1:34" ht="15" customHeight="1" x14ac:dyDescent="0.25">
      <c r="A864" s="86">
        <v>709526</v>
      </c>
      <c r="B864" s="86" t="s">
        <v>690</v>
      </c>
      <c r="C864" s="86" t="s">
        <v>1920</v>
      </c>
      <c r="D864" s="86" t="s">
        <v>1920</v>
      </c>
      <c r="E864" s="86">
        <v>70908</v>
      </c>
      <c r="F864" s="86">
        <v>6295</v>
      </c>
      <c r="G864" s="86" t="s">
        <v>4861</v>
      </c>
      <c r="H864" s="86" t="s">
        <v>4862</v>
      </c>
      <c r="I864" s="86" t="s">
        <v>2488</v>
      </c>
      <c r="J864" s="86" t="s">
        <v>7160</v>
      </c>
      <c r="K864" s="86" t="s">
        <v>4808</v>
      </c>
      <c r="L864" s="86" t="s">
        <v>3</v>
      </c>
      <c r="M864" s="86" t="s">
        <v>4863</v>
      </c>
      <c r="N864" s="86" t="s">
        <v>4864</v>
      </c>
      <c r="O864" s="86" t="s">
        <v>2384</v>
      </c>
      <c r="P864" s="87">
        <v>36770</v>
      </c>
      <c r="Q864" s="87">
        <v>401768</v>
      </c>
      <c r="R864" s="86" t="s">
        <v>2416</v>
      </c>
      <c r="S864" s="86" t="s">
        <v>656</v>
      </c>
      <c r="T864" s="86">
        <v>970908</v>
      </c>
      <c r="U864" s="86">
        <v>6292</v>
      </c>
      <c r="V864" s="86" t="s">
        <v>1194</v>
      </c>
      <c r="W864" s="86" t="s">
        <v>3140</v>
      </c>
      <c r="X864" s="86" t="s">
        <v>4647</v>
      </c>
      <c r="Y864" s="86" t="s">
        <v>657</v>
      </c>
      <c r="Z864" s="86" t="s">
        <v>7123</v>
      </c>
      <c r="AB864" s="85" t="s">
        <v>2384</v>
      </c>
      <c r="AC864" s="85" t="str">
        <f t="shared" si="78"/>
        <v>AT64</v>
      </c>
      <c r="AD864" s="85" t="str">
        <f t="shared" si="79"/>
        <v xml:space="preserve"> 362</v>
      </c>
      <c r="AE864" s="85" t="str">
        <f t="shared" si="80"/>
        <v>7 40</v>
      </c>
      <c r="AF864" s="85" t="str">
        <f t="shared" si="81"/>
        <v>00 0</v>
      </c>
      <c r="AG864" s="85" t="str">
        <f t="shared" si="82"/>
        <v xml:space="preserve">022 </v>
      </c>
      <c r="AH864" s="85" t="str">
        <f t="shared" si="83"/>
        <v xml:space="preserve">AT64  362 7 40 00 0 022 </v>
      </c>
    </row>
    <row r="865" spans="1:34" ht="15" customHeight="1" x14ac:dyDescent="0.25">
      <c r="A865" s="86">
        <v>709536</v>
      </c>
      <c r="B865" s="86" t="s">
        <v>1403</v>
      </c>
      <c r="C865" s="86" t="s">
        <v>1920</v>
      </c>
      <c r="D865" s="86" t="s">
        <v>1920</v>
      </c>
      <c r="E865" s="86">
        <v>70926</v>
      </c>
      <c r="F865" s="86">
        <v>6130</v>
      </c>
      <c r="G865" s="86" t="s">
        <v>1189</v>
      </c>
      <c r="H865" s="86" t="s">
        <v>4997</v>
      </c>
      <c r="I865" s="86" t="s">
        <v>4998</v>
      </c>
      <c r="J865" s="86" t="s">
        <v>6698</v>
      </c>
      <c r="K865" s="86" t="s">
        <v>4808</v>
      </c>
      <c r="L865" s="86" t="s">
        <v>3</v>
      </c>
      <c r="M865" s="86" t="s">
        <v>4999</v>
      </c>
      <c r="N865" s="86" t="s">
        <v>5000</v>
      </c>
      <c r="O865" s="86" t="s">
        <v>2335</v>
      </c>
      <c r="P865" s="87">
        <v>36770</v>
      </c>
      <c r="Q865" s="87">
        <v>401768</v>
      </c>
      <c r="R865" s="86" t="s">
        <v>2416</v>
      </c>
      <c r="S865" s="86" t="s">
        <v>716</v>
      </c>
      <c r="T865" s="86">
        <v>970926</v>
      </c>
      <c r="U865" s="86">
        <v>6130</v>
      </c>
      <c r="V865" s="86" t="s">
        <v>1189</v>
      </c>
      <c r="W865" s="86" t="s">
        <v>4960</v>
      </c>
      <c r="X865" s="86" t="s">
        <v>2499</v>
      </c>
      <c r="Y865" s="86" t="s">
        <v>717</v>
      </c>
      <c r="Z865" s="86" t="s">
        <v>6447</v>
      </c>
      <c r="AB865" s="85" t="s">
        <v>2335</v>
      </c>
      <c r="AC865" s="85" t="str">
        <f t="shared" si="78"/>
        <v>AT25</v>
      </c>
      <c r="AD865" s="85" t="str">
        <f t="shared" si="79"/>
        <v xml:space="preserve"> 205</v>
      </c>
      <c r="AE865" s="85" t="str">
        <f t="shared" si="80"/>
        <v>1 00</v>
      </c>
      <c r="AF865" s="85" t="str">
        <f t="shared" si="81"/>
        <v>00 0</v>
      </c>
      <c r="AG865" s="85" t="str">
        <f t="shared" si="82"/>
        <v xml:space="preserve">001 </v>
      </c>
      <c r="AH865" s="85" t="str">
        <f t="shared" si="83"/>
        <v xml:space="preserve">AT25  205 1 00 00 0 001 </v>
      </c>
    </row>
    <row r="866" spans="1:34" ht="15" customHeight="1" x14ac:dyDescent="0.25">
      <c r="A866" s="86">
        <v>709556</v>
      </c>
      <c r="B866" s="86" t="s">
        <v>691</v>
      </c>
      <c r="C866" s="86" t="s">
        <v>1920</v>
      </c>
      <c r="D866" s="86" t="s">
        <v>1920</v>
      </c>
      <c r="E866" s="86">
        <v>70917</v>
      </c>
      <c r="F866" s="86">
        <v>6200</v>
      </c>
      <c r="G866" s="86" t="s">
        <v>1192</v>
      </c>
      <c r="H866" s="86" t="s">
        <v>5163</v>
      </c>
      <c r="I866" s="86" t="s">
        <v>2435</v>
      </c>
      <c r="J866" s="86" t="s">
        <v>7161</v>
      </c>
      <c r="K866" s="86" t="s">
        <v>4808</v>
      </c>
      <c r="L866" s="86" t="s">
        <v>3</v>
      </c>
      <c r="M866" s="86" t="s">
        <v>5164</v>
      </c>
      <c r="N866" s="86" t="s">
        <v>6096</v>
      </c>
      <c r="O866" s="86" t="s">
        <v>2385</v>
      </c>
      <c r="P866" s="87">
        <v>36770</v>
      </c>
      <c r="Q866" s="87">
        <v>401768</v>
      </c>
      <c r="R866" s="86" t="s">
        <v>2416</v>
      </c>
      <c r="S866" s="86" t="s">
        <v>680</v>
      </c>
      <c r="T866" s="86">
        <v>970917</v>
      </c>
      <c r="U866" s="86">
        <v>6200</v>
      </c>
      <c r="V866" s="86" t="s">
        <v>1192</v>
      </c>
      <c r="W866" s="86" t="s">
        <v>4942</v>
      </c>
      <c r="X866" s="86" t="s">
        <v>2499</v>
      </c>
      <c r="Y866" s="86" t="s">
        <v>681</v>
      </c>
      <c r="Z866" s="86" t="s">
        <v>6480</v>
      </c>
      <c r="AB866" s="85" t="s">
        <v>2385</v>
      </c>
      <c r="AC866" s="85" t="str">
        <f t="shared" si="78"/>
        <v>AT91</v>
      </c>
      <c r="AD866" s="85" t="str">
        <f t="shared" si="79"/>
        <v xml:space="preserve"> 362</v>
      </c>
      <c r="AE866" s="85" t="str">
        <f t="shared" si="80"/>
        <v>1 80</v>
      </c>
      <c r="AF866" s="85" t="str">
        <f t="shared" si="81"/>
        <v>00 0</v>
      </c>
      <c r="AG866" s="85" t="str">
        <f t="shared" si="82"/>
        <v xml:space="preserve">042 </v>
      </c>
      <c r="AH866" s="85" t="str">
        <f t="shared" si="83"/>
        <v xml:space="preserve">AT91  362 1 80 00 0 042 </v>
      </c>
    </row>
    <row r="867" spans="1:34" ht="15" customHeight="1" x14ac:dyDescent="0.25">
      <c r="A867" s="86">
        <v>703377</v>
      </c>
      <c r="B867" s="86" t="s">
        <v>5799</v>
      </c>
      <c r="C867" s="86" t="s">
        <v>2708</v>
      </c>
      <c r="D867" s="86" t="s">
        <v>2708</v>
      </c>
      <c r="E867" s="86">
        <v>70364</v>
      </c>
      <c r="F867" s="86">
        <v>6176</v>
      </c>
      <c r="G867" s="86" t="s">
        <v>1033</v>
      </c>
      <c r="H867" s="86" t="s">
        <v>3647</v>
      </c>
      <c r="I867" s="86" t="s">
        <v>2647</v>
      </c>
      <c r="J867" s="86" t="s">
        <v>7162</v>
      </c>
      <c r="K867" s="86" t="s">
        <v>3166</v>
      </c>
      <c r="L867" s="86" t="s">
        <v>1</v>
      </c>
      <c r="M867" s="86" t="s">
        <v>3648</v>
      </c>
      <c r="N867" s="86" t="s">
        <v>3649</v>
      </c>
      <c r="O867" s="86" t="s">
        <v>5739</v>
      </c>
      <c r="P867" s="87">
        <v>44075</v>
      </c>
      <c r="Q867" s="87">
        <v>45107</v>
      </c>
      <c r="R867" s="86" t="s">
        <v>2592</v>
      </c>
      <c r="S867" s="86" t="s">
        <v>3650</v>
      </c>
      <c r="T867" s="86"/>
      <c r="U867" s="86">
        <v>6176</v>
      </c>
      <c r="V867" s="86" t="s">
        <v>1033</v>
      </c>
      <c r="W867" s="86" t="s">
        <v>3647</v>
      </c>
      <c r="X867" s="86" t="s">
        <v>2647</v>
      </c>
      <c r="Y867" s="86" t="s">
        <v>3651</v>
      </c>
      <c r="Z867" s="86" t="s">
        <v>7162</v>
      </c>
      <c r="AB867" s="85" t="s">
        <v>5739</v>
      </c>
      <c r="AC867" s="85" t="str">
        <f t="shared" si="78"/>
        <v xml:space="preserve">    </v>
      </c>
      <c r="AD867" s="85" t="str">
        <f t="shared" si="79"/>
        <v/>
      </c>
      <c r="AE867" s="85" t="str">
        <f t="shared" si="80"/>
        <v/>
      </c>
      <c r="AF867" s="85" t="str">
        <f t="shared" si="81"/>
        <v/>
      </c>
      <c r="AG867" s="85" t="str">
        <f t="shared" si="82"/>
        <v/>
      </c>
      <c r="AH867" s="85" t="str">
        <f t="shared" si="83"/>
        <v xml:space="preserve">        </v>
      </c>
    </row>
    <row r="868" spans="1:34" ht="15" customHeight="1" x14ac:dyDescent="0.25">
      <c r="A868" s="86">
        <v>701003</v>
      </c>
      <c r="B868" s="86" t="s">
        <v>1634</v>
      </c>
      <c r="C868" s="86" t="s">
        <v>1920</v>
      </c>
      <c r="D868" s="86" t="s">
        <v>1920</v>
      </c>
      <c r="E868" s="86">
        <v>70101</v>
      </c>
      <c r="F868" s="86">
        <v>6020</v>
      </c>
      <c r="G868" s="86" t="s">
        <v>1009</v>
      </c>
      <c r="H868" s="86" t="s">
        <v>2575</v>
      </c>
      <c r="I868" s="86" t="s">
        <v>2576</v>
      </c>
      <c r="J868" s="86" t="s">
        <v>7163</v>
      </c>
      <c r="K868" s="86" t="s">
        <v>2412</v>
      </c>
      <c r="L868" s="86" t="s">
        <v>1</v>
      </c>
      <c r="M868" s="86" t="s">
        <v>2577</v>
      </c>
      <c r="N868" s="86" t="s">
        <v>2578</v>
      </c>
      <c r="O868" s="86" t="s">
        <v>1971</v>
      </c>
      <c r="P868" s="87">
        <v>36770</v>
      </c>
      <c r="Q868" s="87">
        <v>401768</v>
      </c>
      <c r="R868" s="86" t="s">
        <v>2416</v>
      </c>
      <c r="S868" s="86" t="s">
        <v>1744</v>
      </c>
      <c r="T868" s="86">
        <v>401762</v>
      </c>
      <c r="U868" s="86">
        <v>6020</v>
      </c>
      <c r="V868" s="86" t="s">
        <v>1009</v>
      </c>
      <c r="W868" s="86" t="s">
        <v>2473</v>
      </c>
      <c r="X868" s="86" t="s">
        <v>2474</v>
      </c>
      <c r="Y868" s="86" t="s">
        <v>4</v>
      </c>
      <c r="Z868" s="86" t="s">
        <v>6265</v>
      </c>
      <c r="AB868" s="85" t="s">
        <v>1971</v>
      </c>
      <c r="AC868" s="85" t="str">
        <f t="shared" si="78"/>
        <v>AT08</v>
      </c>
      <c r="AD868" s="85" t="str">
        <f t="shared" si="79"/>
        <v xml:space="preserve"> 360</v>
      </c>
      <c r="AE868" s="85" t="str">
        <f t="shared" si="80"/>
        <v>0 00</v>
      </c>
      <c r="AF868" s="85" t="str">
        <f t="shared" si="81"/>
        <v>00 0</v>
      </c>
      <c r="AG868" s="85" t="str">
        <f t="shared" si="82"/>
        <v xml:space="preserve">063 </v>
      </c>
      <c r="AH868" s="85" t="str">
        <f t="shared" si="83"/>
        <v xml:space="preserve">AT08  360 0 00 00 0 063 </v>
      </c>
    </row>
    <row r="869" spans="1:34" ht="15" customHeight="1" x14ac:dyDescent="0.25">
      <c r="A869" s="86">
        <v>701043</v>
      </c>
      <c r="B869" s="86" t="s">
        <v>1679</v>
      </c>
      <c r="C869" s="86" t="s">
        <v>1920</v>
      </c>
      <c r="D869" s="86" t="s">
        <v>1920</v>
      </c>
      <c r="E869" s="86">
        <v>70101</v>
      </c>
      <c r="F869" s="86">
        <v>6020</v>
      </c>
      <c r="G869" s="86" t="s">
        <v>1009</v>
      </c>
      <c r="H869" s="86" t="s">
        <v>2538</v>
      </c>
      <c r="I869" s="86" t="s">
        <v>2480</v>
      </c>
      <c r="J869" s="86" t="s">
        <v>6237</v>
      </c>
      <c r="K869" s="86" t="s">
        <v>2412</v>
      </c>
      <c r="L869" s="86" t="s">
        <v>1</v>
      </c>
      <c r="M869" s="86" t="s">
        <v>2539</v>
      </c>
      <c r="N869" s="86" t="s">
        <v>2540</v>
      </c>
      <c r="O869" s="86" t="s">
        <v>1987</v>
      </c>
      <c r="P869" s="87">
        <v>36770</v>
      </c>
      <c r="Q869" s="87">
        <v>401768</v>
      </c>
      <c r="R869" s="86" t="s">
        <v>2416</v>
      </c>
      <c r="S869" s="86" t="s">
        <v>13</v>
      </c>
      <c r="T869" s="86">
        <v>400049</v>
      </c>
      <c r="U869" s="86">
        <v>6020</v>
      </c>
      <c r="V869" s="86" t="s">
        <v>1009</v>
      </c>
      <c r="W869" s="86" t="s">
        <v>2538</v>
      </c>
      <c r="X869" s="86" t="s">
        <v>2428</v>
      </c>
      <c r="Y869" s="86" t="s">
        <v>14</v>
      </c>
      <c r="Z869" s="86" t="s">
        <v>6238</v>
      </c>
      <c r="AB869" s="85" t="s">
        <v>1987</v>
      </c>
      <c r="AC869" s="85" t="str">
        <f t="shared" si="78"/>
        <v>AT40</v>
      </c>
      <c r="AD869" s="85" t="str">
        <f t="shared" si="79"/>
        <v xml:space="preserve"> 570</v>
      </c>
      <c r="AE869" s="85" t="str">
        <f t="shared" si="80"/>
        <v>0 00</v>
      </c>
      <c r="AF869" s="85" t="str">
        <f t="shared" si="81"/>
        <v>02 0</v>
      </c>
      <c r="AG869" s="85" t="str">
        <f t="shared" si="82"/>
        <v xml:space="preserve">008 </v>
      </c>
      <c r="AH869" s="85" t="str">
        <f t="shared" si="83"/>
        <v xml:space="preserve">AT40  570 0 00 02 0 008 </v>
      </c>
    </row>
    <row r="870" spans="1:34" ht="15" customHeight="1" x14ac:dyDescent="0.25">
      <c r="A870" s="86">
        <v>701045</v>
      </c>
      <c r="B870" s="86" t="s">
        <v>1638</v>
      </c>
      <c r="C870" s="86" t="s">
        <v>1920</v>
      </c>
      <c r="D870" s="86" t="s">
        <v>1920</v>
      </c>
      <c r="E870" s="86">
        <v>70101</v>
      </c>
      <c r="F870" s="86">
        <v>6020</v>
      </c>
      <c r="G870" s="86" t="s">
        <v>2426</v>
      </c>
      <c r="H870" s="86" t="s">
        <v>2579</v>
      </c>
      <c r="I870" s="86" t="s">
        <v>2580</v>
      </c>
      <c r="J870" s="86" t="s">
        <v>6520</v>
      </c>
      <c r="K870" s="86" t="s">
        <v>2412</v>
      </c>
      <c r="L870" s="86" t="s">
        <v>1</v>
      </c>
      <c r="M870" s="86" t="s">
        <v>2581</v>
      </c>
      <c r="N870" s="86" t="s">
        <v>5953</v>
      </c>
      <c r="O870" s="86" t="s">
        <v>1988</v>
      </c>
      <c r="P870" s="87">
        <v>36770</v>
      </c>
      <c r="Q870" s="87">
        <v>401768</v>
      </c>
      <c r="R870" s="86" t="s">
        <v>2416</v>
      </c>
      <c r="S870" s="86" t="s">
        <v>794</v>
      </c>
      <c r="T870" s="86">
        <v>900339</v>
      </c>
      <c r="U870" s="86">
        <v>6020</v>
      </c>
      <c r="V870" s="86" t="s">
        <v>1009</v>
      </c>
      <c r="W870" s="86" t="s">
        <v>2584</v>
      </c>
      <c r="X870" s="86" t="s">
        <v>2457</v>
      </c>
      <c r="Y870" s="86" t="s">
        <v>795</v>
      </c>
      <c r="Z870" s="86" t="s">
        <v>6521</v>
      </c>
      <c r="AB870" s="85" t="s">
        <v>1988</v>
      </c>
      <c r="AC870" s="85" t="str">
        <f t="shared" si="78"/>
        <v>AT32</v>
      </c>
      <c r="AD870" s="85" t="str">
        <f t="shared" si="79"/>
        <v xml:space="preserve"> 160</v>
      </c>
      <c r="AE870" s="85" t="str">
        <f t="shared" si="80"/>
        <v>0 00</v>
      </c>
      <c r="AF870" s="85" t="str">
        <f t="shared" si="81"/>
        <v>01 1</v>
      </c>
      <c r="AG870" s="85" t="str">
        <f t="shared" si="82"/>
        <v xml:space="preserve">104 </v>
      </c>
      <c r="AH870" s="85" t="str">
        <f t="shared" si="83"/>
        <v xml:space="preserve">AT32  160 0 00 01 1 104 </v>
      </c>
    </row>
    <row r="871" spans="1:34" ht="15" customHeight="1" x14ac:dyDescent="0.25">
      <c r="A871" s="86">
        <v>701048</v>
      </c>
      <c r="B871" s="86" t="s">
        <v>1663</v>
      </c>
      <c r="C871" s="86" t="s">
        <v>1920</v>
      </c>
      <c r="D871" s="86" t="s">
        <v>1920</v>
      </c>
      <c r="E871" s="86">
        <v>70101</v>
      </c>
      <c r="F871" s="86">
        <v>6020</v>
      </c>
      <c r="G871" s="86" t="s">
        <v>1009</v>
      </c>
      <c r="H871" s="86" t="s">
        <v>2479</v>
      </c>
      <c r="I871" s="86" t="s">
        <v>2488</v>
      </c>
      <c r="J871" s="86" t="s">
        <v>6219</v>
      </c>
      <c r="K871" s="86" t="s">
        <v>2412</v>
      </c>
      <c r="L871" s="86" t="s">
        <v>1</v>
      </c>
      <c r="M871" s="86" t="s">
        <v>2489</v>
      </c>
      <c r="N871" s="86" t="s">
        <v>6097</v>
      </c>
      <c r="O871" s="86" t="s">
        <v>1973</v>
      </c>
      <c r="P871" s="87">
        <v>36770</v>
      </c>
      <c r="Q871" s="87">
        <v>401768</v>
      </c>
      <c r="R871" s="86" t="s">
        <v>2416</v>
      </c>
      <c r="S871" s="86" t="s">
        <v>1457</v>
      </c>
      <c r="T871" s="86">
        <v>900656</v>
      </c>
      <c r="U871" s="86">
        <v>6020</v>
      </c>
      <c r="V871" s="86" t="s">
        <v>1009</v>
      </c>
      <c r="W871" s="86" t="s">
        <v>2484</v>
      </c>
      <c r="X871" s="86" t="s">
        <v>2492</v>
      </c>
      <c r="Y871" s="86" t="s">
        <v>1342</v>
      </c>
      <c r="Z871" s="86" t="s">
        <v>6220</v>
      </c>
      <c r="AB871" s="85" t="s">
        <v>1973</v>
      </c>
      <c r="AC871" s="85" t="str">
        <f t="shared" si="78"/>
        <v>AT31</v>
      </c>
      <c r="AD871" s="85" t="str">
        <f t="shared" si="79"/>
        <v xml:space="preserve"> 120</v>
      </c>
      <c r="AE871" s="85" t="str">
        <f t="shared" si="80"/>
        <v>0 05</v>
      </c>
      <c r="AF871" s="85" t="str">
        <f t="shared" si="81"/>
        <v>18 8</v>
      </c>
      <c r="AG871" s="85" t="str">
        <f t="shared" si="82"/>
        <v xml:space="preserve">202 </v>
      </c>
      <c r="AH871" s="85" t="str">
        <f t="shared" si="83"/>
        <v xml:space="preserve">AT31  120 0 05 18 8 202 </v>
      </c>
    </row>
    <row r="872" spans="1:34" ht="15" customHeight="1" x14ac:dyDescent="0.25">
      <c r="A872" s="86">
        <v>701066</v>
      </c>
      <c r="B872" s="86" t="s">
        <v>1469</v>
      </c>
      <c r="C872" s="86" t="s">
        <v>1920</v>
      </c>
      <c r="D872" s="86" t="s">
        <v>1920</v>
      </c>
      <c r="E872" s="86">
        <v>70101</v>
      </c>
      <c r="F872" s="86">
        <v>6020</v>
      </c>
      <c r="G872" s="86" t="s">
        <v>2426</v>
      </c>
      <c r="H872" s="86" t="s">
        <v>2737</v>
      </c>
      <c r="I872" s="86" t="s">
        <v>2742</v>
      </c>
      <c r="J872" s="86" t="s">
        <v>6211</v>
      </c>
      <c r="K872" s="86" t="s">
        <v>2412</v>
      </c>
      <c r="L872" s="86" t="s">
        <v>1</v>
      </c>
      <c r="M872" s="86" t="s">
        <v>2743</v>
      </c>
      <c r="N872" s="86" t="s">
        <v>2739</v>
      </c>
      <c r="O872" s="86" t="s">
        <v>1994</v>
      </c>
      <c r="P872" s="87">
        <v>36770</v>
      </c>
      <c r="Q872" s="87">
        <v>401768</v>
      </c>
      <c r="R872" s="86" t="s">
        <v>2416</v>
      </c>
      <c r="S872" s="86" t="s">
        <v>1759</v>
      </c>
      <c r="T872" s="86">
        <v>400389</v>
      </c>
      <c r="U872" s="86">
        <v>6020</v>
      </c>
      <c r="V872" s="86" t="s">
        <v>2426</v>
      </c>
      <c r="W872" s="86" t="s">
        <v>2737</v>
      </c>
      <c r="X872" s="86" t="s">
        <v>2741</v>
      </c>
      <c r="Y872" s="86" t="s">
        <v>1470</v>
      </c>
      <c r="Z872" s="86" t="s">
        <v>6212</v>
      </c>
      <c r="AB872" s="85" t="s">
        <v>1994</v>
      </c>
      <c r="AC872" s="85" t="str">
        <f t="shared" si="78"/>
        <v>AT63</v>
      </c>
      <c r="AD872" s="85" t="str">
        <f t="shared" si="79"/>
        <v xml:space="preserve"> 160</v>
      </c>
      <c r="AE872" s="85" t="str">
        <f t="shared" si="80"/>
        <v>0 00</v>
      </c>
      <c r="AF872" s="85" t="str">
        <f t="shared" si="81"/>
        <v>01 0</v>
      </c>
      <c r="AG872" s="85" t="str">
        <f t="shared" si="82"/>
        <v xml:space="preserve">035 </v>
      </c>
      <c r="AH872" s="85" t="str">
        <f t="shared" si="83"/>
        <v xml:space="preserve">AT63  160 0 00 01 0 035 </v>
      </c>
    </row>
    <row r="873" spans="1:34" ht="15" customHeight="1" x14ac:dyDescent="0.25">
      <c r="A873" s="86">
        <v>701256</v>
      </c>
      <c r="B873" s="86" t="s">
        <v>1484</v>
      </c>
      <c r="C873" s="86" t="s">
        <v>1920</v>
      </c>
      <c r="D873" s="86" t="s">
        <v>7222</v>
      </c>
      <c r="E873" s="86">
        <v>70101</v>
      </c>
      <c r="F873" s="86">
        <v>6020</v>
      </c>
      <c r="G873" s="86" t="s">
        <v>2502</v>
      </c>
      <c r="H873" s="86" t="s">
        <v>2788</v>
      </c>
      <c r="I873" s="86" t="s">
        <v>2792</v>
      </c>
      <c r="J873" s="86" t="s">
        <v>7164</v>
      </c>
      <c r="K873" s="86" t="s">
        <v>2412</v>
      </c>
      <c r="L873" s="86" t="s">
        <v>1</v>
      </c>
      <c r="M873" s="86" t="s">
        <v>2793</v>
      </c>
      <c r="N873" s="86"/>
      <c r="O873" s="86" t="s">
        <v>1974</v>
      </c>
      <c r="P873" s="87">
        <v>36770</v>
      </c>
      <c r="Q873" s="87">
        <v>401768</v>
      </c>
      <c r="R873" s="86" t="s">
        <v>2416</v>
      </c>
      <c r="S873" s="86" t="s">
        <v>1746</v>
      </c>
      <c r="T873" s="86">
        <v>400101</v>
      </c>
      <c r="U873" s="86">
        <v>6020</v>
      </c>
      <c r="V873" s="86" t="s">
        <v>1009</v>
      </c>
      <c r="W873" s="86" t="s">
        <v>5875</v>
      </c>
      <c r="X873" s="86" t="s">
        <v>2509</v>
      </c>
      <c r="Y873" s="86" t="s">
        <v>5</v>
      </c>
      <c r="Z873" s="86" t="s">
        <v>6231</v>
      </c>
      <c r="AB873" s="85" t="s">
        <v>1974</v>
      </c>
      <c r="AC873" s="85" t="str">
        <f t="shared" ref="AC873:AC905" si="84">LEFT(AB873,4)</f>
        <v>AT98</v>
      </c>
      <c r="AD873" s="85" t="str">
        <f t="shared" ref="AD873:AD905" si="85">MID(AB873,5,4)</f>
        <v xml:space="preserve"> 205</v>
      </c>
      <c r="AE873" s="85" t="str">
        <f t="shared" ref="AE873:AE905" si="86">MID(AB873,9,4)</f>
        <v>0 30</v>
      </c>
      <c r="AF873" s="85" t="str">
        <f t="shared" ref="AF873:AF905" si="87">MID(AB873,13,4)</f>
        <v>33 0</v>
      </c>
      <c r="AG873" s="85" t="str">
        <f t="shared" ref="AG873:AG905" si="88">MID(AB873,17,4)</f>
        <v xml:space="preserve">224 </v>
      </c>
      <c r="AH873" s="85" t="str">
        <f t="shared" ref="AH873:AH905" si="89">AC873&amp;" "&amp;AD873&amp;" "&amp;AE873&amp;" "&amp;AF873&amp;" "&amp;AG873</f>
        <v xml:space="preserve">AT98  205 0 30 33 0 224 </v>
      </c>
    </row>
    <row r="874" spans="1:34" ht="15" customHeight="1" x14ac:dyDescent="0.25">
      <c r="A874" s="86">
        <v>701276</v>
      </c>
      <c r="B874" s="86" t="s">
        <v>1473</v>
      </c>
      <c r="C874" s="86" t="s">
        <v>1920</v>
      </c>
      <c r="D874" s="86" t="s">
        <v>1920</v>
      </c>
      <c r="E874" s="86">
        <v>70101</v>
      </c>
      <c r="F874" s="86">
        <v>6020</v>
      </c>
      <c r="G874" s="86" t="s">
        <v>1009</v>
      </c>
      <c r="H874" s="86" t="s">
        <v>5235</v>
      </c>
      <c r="I874" s="86" t="s">
        <v>5236</v>
      </c>
      <c r="J874" s="86" t="s">
        <v>7165</v>
      </c>
      <c r="K874" s="86" t="s">
        <v>2412</v>
      </c>
      <c r="L874" s="86" t="s">
        <v>1</v>
      </c>
      <c r="M874" s="86" t="s">
        <v>5237</v>
      </c>
      <c r="N874" s="86" t="s">
        <v>5238</v>
      </c>
      <c r="O874" s="86" t="s">
        <v>2005</v>
      </c>
      <c r="P874" s="87">
        <v>36770</v>
      </c>
      <c r="Q874" s="87">
        <v>401768</v>
      </c>
      <c r="R874" s="86" t="s">
        <v>2416</v>
      </c>
      <c r="S874" s="86" t="s">
        <v>22</v>
      </c>
      <c r="T874" s="86">
        <v>900130</v>
      </c>
      <c r="U874" s="86">
        <v>6094</v>
      </c>
      <c r="V874" s="86" t="s">
        <v>1039</v>
      </c>
      <c r="W874" s="86" t="s">
        <v>3196</v>
      </c>
      <c r="X874" s="86" t="s">
        <v>2499</v>
      </c>
      <c r="Y874" s="86" t="s">
        <v>1933</v>
      </c>
      <c r="Z874" s="86" t="s">
        <v>6474</v>
      </c>
      <c r="AB874" s="85" t="s">
        <v>2005</v>
      </c>
      <c r="AC874" s="85" t="str">
        <f t="shared" si="84"/>
        <v>AT39</v>
      </c>
      <c r="AD874" s="85" t="str">
        <f t="shared" si="85"/>
        <v xml:space="preserve"> 120</v>
      </c>
      <c r="AE874" s="85" t="str">
        <f t="shared" si="86"/>
        <v>0 05</v>
      </c>
      <c r="AF874" s="85" t="str">
        <f t="shared" si="87"/>
        <v>18 8</v>
      </c>
      <c r="AG874" s="85" t="str">
        <f t="shared" si="88"/>
        <v xml:space="preserve">201 </v>
      </c>
      <c r="AH874" s="85" t="str">
        <f t="shared" si="89"/>
        <v xml:space="preserve">AT39  120 0 05 18 8 201 </v>
      </c>
    </row>
    <row r="875" spans="1:34" ht="15" customHeight="1" x14ac:dyDescent="0.25">
      <c r="A875" s="86">
        <v>701286</v>
      </c>
      <c r="B875" s="86" t="s">
        <v>1545</v>
      </c>
      <c r="C875" s="86" t="s">
        <v>1920</v>
      </c>
      <c r="D875" s="86" t="s">
        <v>1920</v>
      </c>
      <c r="E875" s="86">
        <v>70101</v>
      </c>
      <c r="F875" s="86">
        <v>6020</v>
      </c>
      <c r="G875" s="86" t="s">
        <v>2426</v>
      </c>
      <c r="H875" s="86" t="s">
        <v>2800</v>
      </c>
      <c r="I875" s="86" t="s">
        <v>2814</v>
      </c>
      <c r="J875" s="86" t="s">
        <v>6690</v>
      </c>
      <c r="K875" s="86" t="s">
        <v>2412</v>
      </c>
      <c r="L875" s="86" t="s">
        <v>1</v>
      </c>
      <c r="M875" s="86" t="s">
        <v>2815</v>
      </c>
      <c r="N875" s="86" t="s">
        <v>2816</v>
      </c>
      <c r="O875" s="86" t="s">
        <v>5740</v>
      </c>
      <c r="P875" s="87">
        <v>36770</v>
      </c>
      <c r="Q875" s="87">
        <v>401768</v>
      </c>
      <c r="R875" s="86" t="s">
        <v>2416</v>
      </c>
      <c r="S875" s="86" t="s">
        <v>5873</v>
      </c>
      <c r="T875" s="86">
        <v>900146</v>
      </c>
      <c r="U875" s="86">
        <v>6020</v>
      </c>
      <c r="V875" s="86" t="s">
        <v>1009</v>
      </c>
      <c r="W875" s="86" t="s">
        <v>2690</v>
      </c>
      <c r="X875" s="86" t="s">
        <v>2565</v>
      </c>
      <c r="Y875" s="86" t="s">
        <v>5874</v>
      </c>
      <c r="Z875" s="86" t="s">
        <v>6222</v>
      </c>
      <c r="AB875" s="85" t="s">
        <v>5740</v>
      </c>
      <c r="AC875" s="85" t="str">
        <f t="shared" si="84"/>
        <v>AT61</v>
      </c>
      <c r="AD875" s="85" t="str">
        <f t="shared" si="85"/>
        <v xml:space="preserve"> 120</v>
      </c>
      <c r="AE875" s="85" t="str">
        <f t="shared" si="86"/>
        <v>0 08</v>
      </c>
      <c r="AF875" s="85" t="str">
        <f t="shared" si="87"/>
        <v>50 1</v>
      </c>
      <c r="AG875" s="85" t="str">
        <f t="shared" si="88"/>
        <v xml:space="preserve">491 </v>
      </c>
      <c r="AH875" s="85" t="str">
        <f t="shared" si="89"/>
        <v xml:space="preserve">AT61  120 0 08 50 1 491 </v>
      </c>
    </row>
    <row r="876" spans="1:34" ht="15" customHeight="1" x14ac:dyDescent="0.25">
      <c r="A876" s="86">
        <v>701296</v>
      </c>
      <c r="B876" s="86" t="s">
        <v>1449</v>
      </c>
      <c r="C876" s="86" t="s">
        <v>1920</v>
      </c>
      <c r="D876" s="86" t="s">
        <v>1920</v>
      </c>
      <c r="E876" s="86">
        <v>70101</v>
      </c>
      <c r="F876" s="86">
        <v>6020</v>
      </c>
      <c r="G876" s="86" t="s">
        <v>2426</v>
      </c>
      <c r="H876" s="86" t="s">
        <v>2800</v>
      </c>
      <c r="I876" s="86" t="s">
        <v>2588</v>
      </c>
      <c r="J876" s="86" t="s">
        <v>7166</v>
      </c>
      <c r="K876" s="86" t="s">
        <v>2412</v>
      </c>
      <c r="L876" s="86" t="s">
        <v>1</v>
      </c>
      <c r="M876" s="86" t="s">
        <v>2801</v>
      </c>
      <c r="N876" s="86" t="s">
        <v>6098</v>
      </c>
      <c r="O876" s="86" t="s">
        <v>2006</v>
      </c>
      <c r="P876" s="87">
        <v>36770</v>
      </c>
      <c r="Q876" s="87">
        <v>401768</v>
      </c>
      <c r="R876" s="86" t="s">
        <v>2416</v>
      </c>
      <c r="S876" s="86" t="s">
        <v>6099</v>
      </c>
      <c r="T876" s="86">
        <v>900771</v>
      </c>
      <c r="U876" s="86">
        <v>6020</v>
      </c>
      <c r="V876" s="86" t="s">
        <v>1009</v>
      </c>
      <c r="W876" s="86" t="s">
        <v>6100</v>
      </c>
      <c r="X876" s="86" t="s">
        <v>2474</v>
      </c>
      <c r="Y876" s="86" t="s">
        <v>10</v>
      </c>
      <c r="Z876" s="86" t="s">
        <v>7167</v>
      </c>
      <c r="AB876" s="85" t="s">
        <v>2006</v>
      </c>
      <c r="AC876" s="85" t="str">
        <f t="shared" si="84"/>
        <v>AT22</v>
      </c>
      <c r="AD876" s="85" t="str">
        <f t="shared" si="85"/>
        <v xml:space="preserve"> 160</v>
      </c>
      <c r="AE876" s="85" t="str">
        <f t="shared" si="86"/>
        <v>0 00</v>
      </c>
      <c r="AF876" s="85" t="str">
        <f t="shared" si="87"/>
        <v>01 1</v>
      </c>
      <c r="AG876" s="85" t="str">
        <f t="shared" si="88"/>
        <v xml:space="preserve">412 </v>
      </c>
      <c r="AH876" s="85" t="str">
        <f t="shared" si="89"/>
        <v xml:space="preserve">AT22  160 0 00 01 1 412 </v>
      </c>
    </row>
    <row r="877" spans="1:34" ht="15" customHeight="1" x14ac:dyDescent="0.25">
      <c r="A877" s="86">
        <v>701326</v>
      </c>
      <c r="B877" s="86" t="s">
        <v>1478</v>
      </c>
      <c r="C877" s="86" t="s">
        <v>1920</v>
      </c>
      <c r="D877" s="86" t="s">
        <v>1920</v>
      </c>
      <c r="E877" s="86">
        <v>70101</v>
      </c>
      <c r="F877" s="86">
        <v>6020</v>
      </c>
      <c r="G877" s="86" t="s">
        <v>2426</v>
      </c>
      <c r="H877" s="86" t="s">
        <v>2564</v>
      </c>
      <c r="I877" s="86" t="s">
        <v>2565</v>
      </c>
      <c r="J877" s="86" t="s">
        <v>6215</v>
      </c>
      <c r="K877" s="86" t="s">
        <v>2412</v>
      </c>
      <c r="L877" s="86" t="s">
        <v>1</v>
      </c>
      <c r="M877" s="86" t="s">
        <v>2566</v>
      </c>
      <c r="N877" s="86" t="s">
        <v>2567</v>
      </c>
      <c r="O877" s="86" t="s">
        <v>2007</v>
      </c>
      <c r="P877" s="87">
        <v>36770</v>
      </c>
      <c r="Q877" s="87">
        <v>401768</v>
      </c>
      <c r="R877" s="86" t="s">
        <v>2416</v>
      </c>
      <c r="S877" s="86" t="s">
        <v>5870</v>
      </c>
      <c r="T877" s="86">
        <v>400394</v>
      </c>
      <c r="U877" s="86">
        <v>6020</v>
      </c>
      <c r="V877" s="86" t="s">
        <v>1009</v>
      </c>
      <c r="W877" s="86" t="s">
        <v>2955</v>
      </c>
      <c r="X877" s="86" t="s">
        <v>2425</v>
      </c>
      <c r="Y877" s="86" t="s">
        <v>1855</v>
      </c>
      <c r="Z877" s="86" t="s">
        <v>6216</v>
      </c>
      <c r="AB877" s="85" t="s">
        <v>2007</v>
      </c>
      <c r="AC877" s="85" t="str">
        <f t="shared" si="84"/>
        <v>AT76</v>
      </c>
      <c r="AD877" s="85" t="str">
        <f t="shared" si="85"/>
        <v xml:space="preserve"> 205</v>
      </c>
      <c r="AE877" s="85" t="str">
        <f t="shared" si="86"/>
        <v>0 30</v>
      </c>
      <c r="AF877" s="85" t="str">
        <f t="shared" si="87"/>
        <v>00 0</v>
      </c>
      <c r="AG877" s="85" t="str">
        <f t="shared" si="88"/>
        <v xml:space="preserve">007 </v>
      </c>
      <c r="AH877" s="85" t="str">
        <f t="shared" si="89"/>
        <v xml:space="preserve">AT76  205 0 30 00 0 007 </v>
      </c>
    </row>
    <row r="878" spans="1:34" ht="15" customHeight="1" x14ac:dyDescent="0.25">
      <c r="A878" s="86">
        <v>701346</v>
      </c>
      <c r="B878" s="86" t="s">
        <v>1462</v>
      </c>
      <c r="C878" s="86" t="s">
        <v>1920</v>
      </c>
      <c r="D878" s="86" t="s">
        <v>1920</v>
      </c>
      <c r="E878" s="86">
        <v>70101</v>
      </c>
      <c r="F878" s="86">
        <v>6020</v>
      </c>
      <c r="G878" s="86" t="s">
        <v>2419</v>
      </c>
      <c r="H878" s="86" t="s">
        <v>2646</v>
      </c>
      <c r="I878" s="86" t="s">
        <v>2647</v>
      </c>
      <c r="J878" s="86" t="s">
        <v>7168</v>
      </c>
      <c r="K878" s="86" t="s">
        <v>2412</v>
      </c>
      <c r="L878" s="86" t="s">
        <v>1</v>
      </c>
      <c r="M878" s="86" t="s">
        <v>2648</v>
      </c>
      <c r="N878" s="86" t="s">
        <v>2649</v>
      </c>
      <c r="O878" s="86" t="s">
        <v>2008</v>
      </c>
      <c r="P878" s="87">
        <v>36770</v>
      </c>
      <c r="Q878" s="87">
        <v>401768</v>
      </c>
      <c r="R878" s="86" t="s">
        <v>2416</v>
      </c>
      <c r="S878" s="86" t="s">
        <v>7310</v>
      </c>
      <c r="T878" s="86">
        <v>900512</v>
      </c>
      <c r="U878" s="86">
        <v>6020</v>
      </c>
      <c r="V878" s="86" t="s">
        <v>1009</v>
      </c>
      <c r="W878" s="86" t="s">
        <v>2646</v>
      </c>
      <c r="X878" s="86" t="s">
        <v>2647</v>
      </c>
      <c r="Y878" s="86" t="s">
        <v>6101</v>
      </c>
      <c r="Z878" s="86" t="s">
        <v>7311</v>
      </c>
      <c r="AB878" s="85" t="s">
        <v>2008</v>
      </c>
      <c r="AC878" s="85" t="str">
        <f t="shared" si="84"/>
        <v>AT24</v>
      </c>
      <c r="AD878" s="85" t="str">
        <f t="shared" si="85"/>
        <v xml:space="preserve"> 570</v>
      </c>
      <c r="AE878" s="85" t="str">
        <f t="shared" si="86"/>
        <v>0 02</v>
      </c>
      <c r="AF878" s="85" t="str">
        <f t="shared" si="87"/>
        <v>00 1</v>
      </c>
      <c r="AG878" s="85" t="str">
        <f t="shared" si="88"/>
        <v xml:space="preserve">108 </v>
      </c>
      <c r="AH878" s="85" t="str">
        <f t="shared" si="89"/>
        <v xml:space="preserve">AT24  570 0 02 00 1 108 </v>
      </c>
    </row>
    <row r="879" spans="1:34" ht="15" customHeight="1" x14ac:dyDescent="0.25">
      <c r="A879" s="86">
        <v>701366</v>
      </c>
      <c r="B879" s="86" t="s">
        <v>17</v>
      </c>
      <c r="C879" s="86" t="s">
        <v>1920</v>
      </c>
      <c r="D879" s="86" t="s">
        <v>1920</v>
      </c>
      <c r="E879" s="86">
        <v>70101</v>
      </c>
      <c r="F879" s="86">
        <v>6020</v>
      </c>
      <c r="G879" s="86" t="s">
        <v>2468</v>
      </c>
      <c r="H879" s="86" t="s">
        <v>2772</v>
      </c>
      <c r="I879" s="86" t="s">
        <v>2647</v>
      </c>
      <c r="J879" s="86" t="s">
        <v>7169</v>
      </c>
      <c r="K879" s="86" t="s">
        <v>2412</v>
      </c>
      <c r="L879" s="86" t="s">
        <v>1</v>
      </c>
      <c r="M879" s="86" t="s">
        <v>2773</v>
      </c>
      <c r="N879" s="86" t="s">
        <v>2774</v>
      </c>
      <c r="O879" s="86" t="s">
        <v>2010</v>
      </c>
      <c r="P879" s="87">
        <v>36770</v>
      </c>
      <c r="Q879" s="87">
        <v>401768</v>
      </c>
      <c r="R879" s="86" t="s">
        <v>2416</v>
      </c>
      <c r="S879" s="86" t="s">
        <v>1768</v>
      </c>
      <c r="T879" s="86">
        <v>400400</v>
      </c>
      <c r="U879" s="86">
        <v>6020</v>
      </c>
      <c r="V879" s="86" t="s">
        <v>1009</v>
      </c>
      <c r="W879" s="86" t="s">
        <v>2772</v>
      </c>
      <c r="X879" s="86" t="s">
        <v>2647</v>
      </c>
      <c r="Y879" s="86" t="s">
        <v>18</v>
      </c>
      <c r="Z879" s="86" t="s">
        <v>7170</v>
      </c>
      <c r="AB879" s="85" t="s">
        <v>2010</v>
      </c>
      <c r="AC879" s="85" t="str">
        <f t="shared" si="84"/>
        <v>AT27</v>
      </c>
      <c r="AD879" s="85" t="str">
        <f t="shared" si="85"/>
        <v xml:space="preserve"> 570</v>
      </c>
      <c r="AE879" s="85" t="str">
        <f t="shared" si="86"/>
        <v>0 00</v>
      </c>
      <c r="AF879" s="85" t="str">
        <f t="shared" si="87"/>
        <v>02 1</v>
      </c>
      <c r="AG879" s="85" t="str">
        <f t="shared" si="88"/>
        <v xml:space="preserve">003 </v>
      </c>
      <c r="AH879" s="85" t="str">
        <f t="shared" si="89"/>
        <v xml:space="preserve">AT27  570 0 00 02 1 003 </v>
      </c>
    </row>
    <row r="880" spans="1:34" ht="15" customHeight="1" x14ac:dyDescent="0.25">
      <c r="A880" s="86">
        <v>701386</v>
      </c>
      <c r="B880" s="86" t="s">
        <v>1686</v>
      </c>
      <c r="C880" s="86" t="s">
        <v>1920</v>
      </c>
      <c r="D880" s="86" t="s">
        <v>1920</v>
      </c>
      <c r="E880" s="86">
        <v>70101</v>
      </c>
      <c r="F880" s="86">
        <v>6020</v>
      </c>
      <c r="G880" s="86" t="s">
        <v>2468</v>
      </c>
      <c r="H880" s="86" t="s">
        <v>2521</v>
      </c>
      <c r="I880" s="86" t="s">
        <v>2522</v>
      </c>
      <c r="J880" s="86" t="s">
        <v>6773</v>
      </c>
      <c r="K880" s="86" t="s">
        <v>2412</v>
      </c>
      <c r="L880" s="86" t="s">
        <v>1</v>
      </c>
      <c r="M880" s="86" t="s">
        <v>2523</v>
      </c>
      <c r="N880" s="86" t="s">
        <v>6102</v>
      </c>
      <c r="O880" s="86" t="s">
        <v>2011</v>
      </c>
      <c r="P880" s="87">
        <v>36770</v>
      </c>
      <c r="Q880" s="87">
        <v>401768</v>
      </c>
      <c r="R880" s="86" t="s">
        <v>2416</v>
      </c>
      <c r="S880" s="86" t="s">
        <v>6001</v>
      </c>
      <c r="T880" s="86">
        <v>900799</v>
      </c>
      <c r="U880" s="86">
        <v>6020</v>
      </c>
      <c r="V880" s="86" t="s">
        <v>1009</v>
      </c>
      <c r="W880" s="86" t="s">
        <v>6002</v>
      </c>
      <c r="X880" s="86" t="s">
        <v>2609</v>
      </c>
      <c r="Y880" s="86" t="s">
        <v>7</v>
      </c>
      <c r="Z880" s="86" t="s">
        <v>6774</v>
      </c>
      <c r="AB880" s="85" t="s">
        <v>2011</v>
      </c>
      <c r="AC880" s="85" t="str">
        <f t="shared" si="84"/>
        <v>AT04</v>
      </c>
      <c r="AD880" s="85" t="str">
        <f t="shared" si="85"/>
        <v xml:space="preserve"> 360</v>
      </c>
      <c r="AE880" s="85" t="str">
        <f t="shared" si="86"/>
        <v>0 00</v>
      </c>
      <c r="AF880" s="85" t="str">
        <f t="shared" si="87"/>
        <v>00 0</v>
      </c>
      <c r="AG880" s="85" t="str">
        <f t="shared" si="88"/>
        <v xml:space="preserve">089 </v>
      </c>
      <c r="AH880" s="85" t="str">
        <f t="shared" si="89"/>
        <v xml:space="preserve">AT04  360 0 00 00 0 089 </v>
      </c>
    </row>
    <row r="881" spans="1:34" ht="15" customHeight="1" x14ac:dyDescent="0.25">
      <c r="A881" s="86">
        <v>701456</v>
      </c>
      <c r="B881" s="86" t="s">
        <v>1588</v>
      </c>
      <c r="C881" s="86" t="s">
        <v>1920</v>
      </c>
      <c r="D881" s="86" t="s">
        <v>1920</v>
      </c>
      <c r="E881" s="86">
        <v>70101</v>
      </c>
      <c r="F881" s="86">
        <v>6020</v>
      </c>
      <c r="G881" s="86" t="s">
        <v>1009</v>
      </c>
      <c r="H881" s="86" t="s">
        <v>2838</v>
      </c>
      <c r="I881" s="86" t="s">
        <v>2470</v>
      </c>
      <c r="J881" s="86" t="s">
        <v>6519</v>
      </c>
      <c r="K881" s="86" t="s">
        <v>2412</v>
      </c>
      <c r="L881" s="86" t="s">
        <v>1</v>
      </c>
      <c r="M881" s="86" t="s">
        <v>2839</v>
      </c>
      <c r="N881" s="86" t="s">
        <v>2840</v>
      </c>
      <c r="O881" s="86" t="s">
        <v>1987</v>
      </c>
      <c r="P881" s="87">
        <v>36770</v>
      </c>
      <c r="Q881" s="87">
        <v>401768</v>
      </c>
      <c r="R881" s="86" t="s">
        <v>2416</v>
      </c>
      <c r="S881" s="86" t="s">
        <v>13</v>
      </c>
      <c r="T881" s="86">
        <v>400049</v>
      </c>
      <c r="U881" s="86">
        <v>6020</v>
      </c>
      <c r="V881" s="86" t="s">
        <v>1009</v>
      </c>
      <c r="W881" s="86" t="s">
        <v>2538</v>
      </c>
      <c r="X881" s="86" t="s">
        <v>2428</v>
      </c>
      <c r="Y881" s="86" t="s">
        <v>14</v>
      </c>
      <c r="Z881" s="86" t="s">
        <v>6238</v>
      </c>
      <c r="AB881" s="85" t="s">
        <v>1987</v>
      </c>
      <c r="AC881" s="85" t="str">
        <f t="shared" si="84"/>
        <v>AT40</v>
      </c>
      <c r="AD881" s="85" t="str">
        <f t="shared" si="85"/>
        <v xml:space="preserve"> 570</v>
      </c>
      <c r="AE881" s="85" t="str">
        <f t="shared" si="86"/>
        <v>0 00</v>
      </c>
      <c r="AF881" s="85" t="str">
        <f t="shared" si="87"/>
        <v>02 0</v>
      </c>
      <c r="AG881" s="85" t="str">
        <f t="shared" si="88"/>
        <v xml:space="preserve">008 </v>
      </c>
      <c r="AH881" s="85" t="str">
        <f t="shared" si="89"/>
        <v xml:space="preserve">AT40  570 0 00 02 0 008 </v>
      </c>
    </row>
    <row r="882" spans="1:34" ht="15" customHeight="1" x14ac:dyDescent="0.25">
      <c r="A882" s="86">
        <v>701486</v>
      </c>
      <c r="B882" s="86" t="s">
        <v>1618</v>
      </c>
      <c r="C882" s="86" t="s">
        <v>1920</v>
      </c>
      <c r="D882" s="86" t="s">
        <v>1920</v>
      </c>
      <c r="E882" s="86">
        <v>70101</v>
      </c>
      <c r="F882" s="86">
        <v>6020</v>
      </c>
      <c r="G882" s="86" t="s">
        <v>2419</v>
      </c>
      <c r="H882" s="86" t="s">
        <v>2783</v>
      </c>
      <c r="I882" s="86" t="s">
        <v>2425</v>
      </c>
      <c r="J882" s="86" t="s">
        <v>7171</v>
      </c>
      <c r="K882" s="86" t="s">
        <v>2412</v>
      </c>
      <c r="L882" s="86" t="s">
        <v>1</v>
      </c>
      <c r="M882" s="86" t="s">
        <v>2784</v>
      </c>
      <c r="N882" s="86" t="s">
        <v>2785</v>
      </c>
      <c r="O882" s="86" t="s">
        <v>1987</v>
      </c>
      <c r="P882" s="87">
        <v>36770</v>
      </c>
      <c r="Q882" s="87">
        <v>44074</v>
      </c>
      <c r="R882" s="86" t="s">
        <v>2592</v>
      </c>
      <c r="S882" s="86" t="s">
        <v>13</v>
      </c>
      <c r="T882" s="86">
        <v>400049</v>
      </c>
      <c r="U882" s="86">
        <v>6020</v>
      </c>
      <c r="V882" s="86" t="s">
        <v>1009</v>
      </c>
      <c r="W882" s="86" t="s">
        <v>2538</v>
      </c>
      <c r="X882" s="86" t="s">
        <v>2428</v>
      </c>
      <c r="Y882" s="86" t="s">
        <v>14</v>
      </c>
      <c r="Z882" s="86" t="s">
        <v>6238</v>
      </c>
      <c r="AB882" s="85" t="s">
        <v>1987</v>
      </c>
      <c r="AC882" s="85" t="str">
        <f t="shared" si="84"/>
        <v>AT40</v>
      </c>
      <c r="AD882" s="85" t="str">
        <f t="shared" si="85"/>
        <v xml:space="preserve"> 570</v>
      </c>
      <c r="AE882" s="85" t="str">
        <f t="shared" si="86"/>
        <v>0 00</v>
      </c>
      <c r="AF882" s="85" t="str">
        <f t="shared" si="87"/>
        <v>02 0</v>
      </c>
      <c r="AG882" s="85" t="str">
        <f t="shared" si="88"/>
        <v xml:space="preserve">008 </v>
      </c>
      <c r="AH882" s="85" t="str">
        <f t="shared" si="89"/>
        <v xml:space="preserve">AT40  570 0 00 02 0 008 </v>
      </c>
    </row>
    <row r="883" spans="1:34" ht="15" customHeight="1" x14ac:dyDescent="0.25">
      <c r="A883" s="86">
        <v>701576</v>
      </c>
      <c r="B883" s="86" t="s">
        <v>1499</v>
      </c>
      <c r="C883" s="86" t="s">
        <v>1920</v>
      </c>
      <c r="D883" s="86" t="s">
        <v>7222</v>
      </c>
      <c r="E883" s="86">
        <v>70101</v>
      </c>
      <c r="F883" s="86">
        <v>6020</v>
      </c>
      <c r="G883" s="86" t="s">
        <v>2502</v>
      </c>
      <c r="H883" s="86" t="s">
        <v>2417</v>
      </c>
      <c r="I883" s="86" t="s">
        <v>2693</v>
      </c>
      <c r="J883" s="86" t="s">
        <v>6233</v>
      </c>
      <c r="K883" s="86" t="s">
        <v>2412</v>
      </c>
      <c r="L883" s="86" t="s">
        <v>1</v>
      </c>
      <c r="M883" s="86" t="s">
        <v>2694</v>
      </c>
      <c r="N883" s="86" t="s">
        <v>2695</v>
      </c>
      <c r="O883" s="86" t="s">
        <v>2015</v>
      </c>
      <c r="P883" s="87">
        <v>36770</v>
      </c>
      <c r="Q883" s="87">
        <v>401768</v>
      </c>
      <c r="R883" s="86" t="s">
        <v>2416</v>
      </c>
      <c r="S883" s="86" t="s">
        <v>21</v>
      </c>
      <c r="T883" s="86">
        <v>900209</v>
      </c>
      <c r="U883" s="86">
        <v>6020</v>
      </c>
      <c r="V883" s="86" t="s">
        <v>1009</v>
      </c>
      <c r="W883" s="86" t="s">
        <v>2448</v>
      </c>
      <c r="X883" s="86" t="s">
        <v>2522</v>
      </c>
      <c r="Y883" s="86" t="s">
        <v>1343</v>
      </c>
      <c r="Z883" s="86" t="s">
        <v>6234</v>
      </c>
      <c r="AB883" s="85" t="s">
        <v>2015</v>
      </c>
      <c r="AC883" s="85" t="str">
        <f t="shared" si="84"/>
        <v>AT61</v>
      </c>
      <c r="AD883" s="85" t="str">
        <f t="shared" si="85"/>
        <v xml:space="preserve"> 570</v>
      </c>
      <c r="AE883" s="85" t="str">
        <f t="shared" si="86"/>
        <v>0 00</v>
      </c>
      <c r="AF883" s="85" t="str">
        <f t="shared" si="87"/>
        <v>02 1</v>
      </c>
      <c r="AG883" s="85" t="str">
        <f t="shared" si="88"/>
        <v xml:space="preserve">000 </v>
      </c>
      <c r="AH883" s="85" t="str">
        <f t="shared" si="89"/>
        <v xml:space="preserve">AT61  570 0 00 02 1 000 </v>
      </c>
    </row>
    <row r="884" spans="1:34" ht="15" customHeight="1" x14ac:dyDescent="0.25">
      <c r="A884" s="86">
        <v>701586</v>
      </c>
      <c r="B884" s="86" t="s">
        <v>1687</v>
      </c>
      <c r="C884" s="86" t="s">
        <v>1920</v>
      </c>
      <c r="D884" s="86" t="s">
        <v>1920</v>
      </c>
      <c r="E884" s="86">
        <v>70101</v>
      </c>
      <c r="F884" s="86">
        <v>6020</v>
      </c>
      <c r="G884" s="86" t="s">
        <v>2426</v>
      </c>
      <c r="H884" s="86" t="s">
        <v>2828</v>
      </c>
      <c r="I884" s="86" t="s">
        <v>2778</v>
      </c>
      <c r="J884" s="86" t="s">
        <v>7172</v>
      </c>
      <c r="K884" s="86" t="s">
        <v>2412</v>
      </c>
      <c r="L884" s="86" t="s">
        <v>1</v>
      </c>
      <c r="M884" s="86" t="s">
        <v>2831</v>
      </c>
      <c r="N884" s="86"/>
      <c r="O884" s="86" t="s">
        <v>2016</v>
      </c>
      <c r="P884" s="87">
        <v>36770</v>
      </c>
      <c r="Q884" s="87">
        <v>401768</v>
      </c>
      <c r="R884" s="86" t="s">
        <v>2416</v>
      </c>
      <c r="S884" s="86" t="s">
        <v>1772</v>
      </c>
      <c r="T884" s="86">
        <v>400421</v>
      </c>
      <c r="U884" s="86">
        <v>6020</v>
      </c>
      <c r="V884" s="86" t="s">
        <v>2426</v>
      </c>
      <c r="W884" s="86" t="s">
        <v>2828</v>
      </c>
      <c r="X884" s="86" t="s">
        <v>2834</v>
      </c>
      <c r="Y884" s="86" t="s">
        <v>1229</v>
      </c>
      <c r="Z884" s="86" t="s">
        <v>7173</v>
      </c>
      <c r="AB884" s="85" t="s">
        <v>2016</v>
      </c>
      <c r="AC884" s="85" t="str">
        <f t="shared" si="84"/>
        <v>AT84</v>
      </c>
      <c r="AD884" s="85" t="str">
        <f t="shared" si="85"/>
        <v xml:space="preserve"> 570</v>
      </c>
      <c r="AE884" s="85" t="str">
        <f t="shared" si="86"/>
        <v>0 03</v>
      </c>
      <c r="AF884" s="85" t="str">
        <f t="shared" si="87"/>
        <v>00 5</v>
      </c>
      <c r="AG884" s="85" t="str">
        <f t="shared" si="88"/>
        <v xml:space="preserve">320 </v>
      </c>
      <c r="AH884" s="85" t="str">
        <f t="shared" si="89"/>
        <v xml:space="preserve">AT84  570 0 03 00 5 320 </v>
      </c>
    </row>
    <row r="885" spans="1:34" ht="15" customHeight="1" x14ac:dyDescent="0.25">
      <c r="A885" s="86">
        <v>701616</v>
      </c>
      <c r="B885" s="86" t="s">
        <v>2919</v>
      </c>
      <c r="C885" s="86" t="s">
        <v>1920</v>
      </c>
      <c r="D885" s="86" t="s">
        <v>1920</v>
      </c>
      <c r="E885" s="86">
        <v>70101</v>
      </c>
      <c r="F885" s="86">
        <v>6020</v>
      </c>
      <c r="G885" s="86" t="s">
        <v>2468</v>
      </c>
      <c r="H885" s="86" t="s">
        <v>2598</v>
      </c>
      <c r="I885" s="86" t="s">
        <v>2470</v>
      </c>
      <c r="J885" s="86" t="s">
        <v>6232</v>
      </c>
      <c r="K885" s="86" t="s">
        <v>2412</v>
      </c>
      <c r="L885" s="86" t="s">
        <v>1</v>
      </c>
      <c r="M885" s="86" t="s">
        <v>2920</v>
      </c>
      <c r="N885" s="86"/>
      <c r="O885" s="86" t="s">
        <v>1974</v>
      </c>
      <c r="P885" s="87">
        <v>36770</v>
      </c>
      <c r="Q885" s="87">
        <v>401768</v>
      </c>
      <c r="R885" s="86" t="s">
        <v>2416</v>
      </c>
      <c r="S885" s="86" t="s">
        <v>1746</v>
      </c>
      <c r="T885" s="86">
        <v>400101</v>
      </c>
      <c r="U885" s="86">
        <v>6020</v>
      </c>
      <c r="V885" s="86" t="s">
        <v>1009</v>
      </c>
      <c r="W885" s="86" t="s">
        <v>5875</v>
      </c>
      <c r="X885" s="86" t="s">
        <v>2509</v>
      </c>
      <c r="Y885" s="86" t="s">
        <v>5</v>
      </c>
      <c r="Z885" s="86" t="s">
        <v>6231</v>
      </c>
      <c r="AB885" s="85" t="s">
        <v>1974</v>
      </c>
      <c r="AC885" s="85" t="str">
        <f t="shared" si="84"/>
        <v>AT98</v>
      </c>
      <c r="AD885" s="85" t="str">
        <f t="shared" si="85"/>
        <v xml:space="preserve"> 205</v>
      </c>
      <c r="AE885" s="85" t="str">
        <f t="shared" si="86"/>
        <v>0 30</v>
      </c>
      <c r="AF885" s="85" t="str">
        <f t="shared" si="87"/>
        <v>33 0</v>
      </c>
      <c r="AG885" s="85" t="str">
        <f t="shared" si="88"/>
        <v xml:space="preserve">224 </v>
      </c>
      <c r="AH885" s="85" t="str">
        <f t="shared" si="89"/>
        <v xml:space="preserve">AT98  205 0 30 33 0 224 </v>
      </c>
    </row>
    <row r="886" spans="1:34" ht="15" customHeight="1" x14ac:dyDescent="0.25">
      <c r="A886" s="86">
        <v>701656</v>
      </c>
      <c r="B886" s="86" t="s">
        <v>1465</v>
      </c>
      <c r="C886" s="86" t="s">
        <v>1920</v>
      </c>
      <c r="D886" s="86" t="s">
        <v>1920</v>
      </c>
      <c r="E886" s="86">
        <v>70101</v>
      </c>
      <c r="F886" s="86">
        <v>6020</v>
      </c>
      <c r="G886" s="86" t="s">
        <v>1009</v>
      </c>
      <c r="H886" s="86" t="s">
        <v>2639</v>
      </c>
      <c r="I886" s="86" t="s">
        <v>2560</v>
      </c>
      <c r="J886" s="86" t="s">
        <v>6259</v>
      </c>
      <c r="K886" s="86" t="s">
        <v>2412</v>
      </c>
      <c r="L886" s="86" t="s">
        <v>1</v>
      </c>
      <c r="M886" s="86" t="s">
        <v>2640</v>
      </c>
      <c r="N886" s="86" t="s">
        <v>2641</v>
      </c>
      <c r="O886" s="86" t="s">
        <v>1980</v>
      </c>
      <c r="P886" s="87">
        <v>36770</v>
      </c>
      <c r="Q886" s="87">
        <v>401768</v>
      </c>
      <c r="R886" s="86" t="s">
        <v>2416</v>
      </c>
      <c r="S886" s="86" t="s">
        <v>1748</v>
      </c>
      <c r="T886" s="86">
        <v>900190</v>
      </c>
      <c r="U886" s="86">
        <v>6063</v>
      </c>
      <c r="V886" s="86" t="s">
        <v>1056</v>
      </c>
      <c r="W886" s="86" t="s">
        <v>2643</v>
      </c>
      <c r="X886" s="86" t="s">
        <v>2644</v>
      </c>
      <c r="Y886" s="86" t="s">
        <v>1334</v>
      </c>
      <c r="Z886" s="86" t="s">
        <v>6260</v>
      </c>
      <c r="AB886" s="85" t="s">
        <v>1980</v>
      </c>
      <c r="AC886" s="85" t="str">
        <f t="shared" si="84"/>
        <v>AT03</v>
      </c>
      <c r="AD886" s="85" t="str">
        <f t="shared" si="85"/>
        <v xml:space="preserve"> 205</v>
      </c>
      <c r="AE886" s="85" t="str">
        <f t="shared" si="86"/>
        <v>0 30</v>
      </c>
      <c r="AF886" s="85" t="str">
        <f t="shared" si="87"/>
        <v>00 0</v>
      </c>
      <c r="AG886" s="85" t="str">
        <f t="shared" si="88"/>
        <v xml:space="preserve">020 </v>
      </c>
      <c r="AH886" s="85" t="str">
        <f t="shared" si="89"/>
        <v xml:space="preserve">AT03  205 0 30 00 0 020 </v>
      </c>
    </row>
    <row r="887" spans="1:34" ht="15" customHeight="1" x14ac:dyDescent="0.25">
      <c r="A887" s="86">
        <v>701706</v>
      </c>
      <c r="B887" s="86" t="s">
        <v>2632</v>
      </c>
      <c r="C887" s="86" t="s">
        <v>1920</v>
      </c>
      <c r="D887" s="86" t="s">
        <v>1920</v>
      </c>
      <c r="E887" s="86">
        <v>70101</v>
      </c>
      <c r="F887" s="86">
        <v>6020</v>
      </c>
      <c r="G887" s="86" t="s">
        <v>2502</v>
      </c>
      <c r="H887" s="86" t="s">
        <v>2633</v>
      </c>
      <c r="I887" s="86" t="s">
        <v>2576</v>
      </c>
      <c r="J887" s="86" t="s">
        <v>6462</v>
      </c>
      <c r="K887" s="86" t="s">
        <v>2412</v>
      </c>
      <c r="L887" s="86" t="s">
        <v>1</v>
      </c>
      <c r="M887" s="86" t="s">
        <v>2634</v>
      </c>
      <c r="N887" s="86"/>
      <c r="O887" s="86" t="s">
        <v>1974</v>
      </c>
      <c r="P887" s="87">
        <v>36770</v>
      </c>
      <c r="Q887" s="87">
        <v>401768</v>
      </c>
      <c r="R887" s="86" t="s">
        <v>2416</v>
      </c>
      <c r="S887" s="86" t="s">
        <v>1746</v>
      </c>
      <c r="T887" s="86">
        <v>400101</v>
      </c>
      <c r="U887" s="86">
        <v>6020</v>
      </c>
      <c r="V887" s="86" t="s">
        <v>1009</v>
      </c>
      <c r="W887" s="86" t="s">
        <v>5875</v>
      </c>
      <c r="X887" s="86" t="s">
        <v>2509</v>
      </c>
      <c r="Y887" s="86" t="s">
        <v>5</v>
      </c>
      <c r="Z887" s="86" t="s">
        <v>6231</v>
      </c>
      <c r="AB887" s="85" t="s">
        <v>1974</v>
      </c>
      <c r="AC887" s="85" t="str">
        <f t="shared" si="84"/>
        <v>AT98</v>
      </c>
      <c r="AD887" s="85" t="str">
        <f t="shared" si="85"/>
        <v xml:space="preserve"> 205</v>
      </c>
      <c r="AE887" s="85" t="str">
        <f t="shared" si="86"/>
        <v>0 30</v>
      </c>
      <c r="AF887" s="85" t="str">
        <f t="shared" si="87"/>
        <v>33 0</v>
      </c>
      <c r="AG887" s="85" t="str">
        <f t="shared" si="88"/>
        <v xml:space="preserve">224 </v>
      </c>
      <c r="AH887" s="85" t="str">
        <f t="shared" si="89"/>
        <v xml:space="preserve">AT98  205 0 30 33 0 224 </v>
      </c>
    </row>
    <row r="888" spans="1:34" ht="15" customHeight="1" x14ac:dyDescent="0.25">
      <c r="A888" s="86">
        <v>701736</v>
      </c>
      <c r="B888" s="86" t="s">
        <v>1540</v>
      </c>
      <c r="C888" s="86" t="s">
        <v>1920</v>
      </c>
      <c r="D888" s="86" t="s">
        <v>1920</v>
      </c>
      <c r="E888" s="86">
        <v>70101</v>
      </c>
      <c r="F888" s="86">
        <v>6020</v>
      </c>
      <c r="G888" s="86" t="s">
        <v>1009</v>
      </c>
      <c r="H888" s="86" t="s">
        <v>2928</v>
      </c>
      <c r="I888" s="86" t="s">
        <v>2480</v>
      </c>
      <c r="J888" s="86" t="s">
        <v>7174</v>
      </c>
      <c r="K888" s="86" t="s">
        <v>2412</v>
      </c>
      <c r="L888" s="86" t="s">
        <v>1</v>
      </c>
      <c r="M888" s="86" t="s">
        <v>2929</v>
      </c>
      <c r="N888" s="86" t="s">
        <v>2930</v>
      </c>
      <c r="O888" s="86" t="s">
        <v>1989</v>
      </c>
      <c r="P888" s="87">
        <v>36770</v>
      </c>
      <c r="Q888" s="87">
        <v>401768</v>
      </c>
      <c r="R888" s="86" t="s">
        <v>2416</v>
      </c>
      <c r="S888" s="86" t="s">
        <v>1755</v>
      </c>
      <c r="T888" s="86">
        <v>400895</v>
      </c>
      <c r="U888" s="86">
        <v>6020</v>
      </c>
      <c r="V888" s="86" t="s">
        <v>1009</v>
      </c>
      <c r="W888" s="86" t="s">
        <v>2928</v>
      </c>
      <c r="X888" s="86" t="s">
        <v>2932</v>
      </c>
      <c r="Y888" s="86" t="s">
        <v>993</v>
      </c>
      <c r="Z888" s="86" t="s">
        <v>6601</v>
      </c>
      <c r="AB888" s="85" t="s">
        <v>1989</v>
      </c>
      <c r="AC888" s="85" t="str">
        <f t="shared" si="84"/>
        <v>AT86</v>
      </c>
      <c r="AD888" s="85" t="str">
        <f t="shared" si="85"/>
        <v xml:space="preserve"> 205</v>
      </c>
      <c r="AE888" s="85" t="str">
        <f t="shared" si="86"/>
        <v>0 30</v>
      </c>
      <c r="AF888" s="85" t="str">
        <f t="shared" si="87"/>
        <v>00 0</v>
      </c>
      <c r="AG888" s="85" t="str">
        <f t="shared" si="88"/>
        <v xml:space="preserve">000 </v>
      </c>
      <c r="AH888" s="85" t="str">
        <f t="shared" si="89"/>
        <v xml:space="preserve">AT86  205 0 30 00 0 000 </v>
      </c>
    </row>
    <row r="889" spans="1:34" ht="15" customHeight="1" x14ac:dyDescent="0.25">
      <c r="A889" s="86">
        <v>701746</v>
      </c>
      <c r="B889" s="86" t="s">
        <v>2478</v>
      </c>
      <c r="C889" s="86" t="s">
        <v>1920</v>
      </c>
      <c r="D889" s="86" t="s">
        <v>1920</v>
      </c>
      <c r="E889" s="86">
        <v>70101</v>
      </c>
      <c r="F889" s="86">
        <v>6020</v>
      </c>
      <c r="G889" s="86" t="s">
        <v>1009</v>
      </c>
      <c r="H889" s="86" t="s">
        <v>2479</v>
      </c>
      <c r="I889" s="86" t="s">
        <v>2480</v>
      </c>
      <c r="J889" s="86" t="s">
        <v>6230</v>
      </c>
      <c r="K889" s="86" t="s">
        <v>2412</v>
      </c>
      <c r="L889" s="86" t="s">
        <v>1</v>
      </c>
      <c r="M889" s="86" t="s">
        <v>2481</v>
      </c>
      <c r="N889" s="86"/>
      <c r="O889" s="86" t="s">
        <v>1974</v>
      </c>
      <c r="P889" s="87">
        <v>36770</v>
      </c>
      <c r="Q889" s="87">
        <v>401768</v>
      </c>
      <c r="R889" s="86" t="s">
        <v>2416</v>
      </c>
      <c r="S889" s="86" t="s">
        <v>1746</v>
      </c>
      <c r="T889" s="86">
        <v>400101</v>
      </c>
      <c r="U889" s="86">
        <v>6020</v>
      </c>
      <c r="V889" s="86" t="s">
        <v>1009</v>
      </c>
      <c r="W889" s="86" t="s">
        <v>5875</v>
      </c>
      <c r="X889" s="86" t="s">
        <v>2509</v>
      </c>
      <c r="Y889" s="86" t="s">
        <v>5</v>
      </c>
      <c r="Z889" s="86" t="s">
        <v>6231</v>
      </c>
      <c r="AB889" s="85" t="s">
        <v>1974</v>
      </c>
      <c r="AC889" s="85" t="str">
        <f t="shared" si="84"/>
        <v>AT98</v>
      </c>
      <c r="AD889" s="85" t="str">
        <f t="shared" si="85"/>
        <v xml:space="preserve"> 205</v>
      </c>
      <c r="AE889" s="85" t="str">
        <f t="shared" si="86"/>
        <v>0 30</v>
      </c>
      <c r="AF889" s="85" t="str">
        <f t="shared" si="87"/>
        <v>33 0</v>
      </c>
      <c r="AG889" s="85" t="str">
        <f t="shared" si="88"/>
        <v xml:space="preserve">224 </v>
      </c>
      <c r="AH889" s="85" t="str">
        <f t="shared" si="89"/>
        <v xml:space="preserve">AT98  205 0 30 33 0 224 </v>
      </c>
    </row>
    <row r="890" spans="1:34" ht="15" customHeight="1" x14ac:dyDescent="0.25">
      <c r="A890" s="86">
        <v>702005</v>
      </c>
      <c r="B890" s="86" t="s">
        <v>1448</v>
      </c>
      <c r="C890" s="86" t="s">
        <v>1920</v>
      </c>
      <c r="D890" s="86" t="s">
        <v>1940</v>
      </c>
      <c r="E890" s="86">
        <v>70220</v>
      </c>
      <c r="F890" s="86">
        <v>6458</v>
      </c>
      <c r="G890" s="86" t="s">
        <v>3131</v>
      </c>
      <c r="H890" s="86" t="s">
        <v>3132</v>
      </c>
      <c r="I890" s="86" t="s">
        <v>2647</v>
      </c>
      <c r="J890" s="86" t="s">
        <v>7175</v>
      </c>
      <c r="K890" s="86" t="s">
        <v>2844</v>
      </c>
      <c r="L890" s="86" t="s">
        <v>3</v>
      </c>
      <c r="M890" s="86" t="s">
        <v>3133</v>
      </c>
      <c r="N890" s="86" t="s">
        <v>3134</v>
      </c>
      <c r="O890" s="86" t="s">
        <v>2022</v>
      </c>
      <c r="P890" s="87">
        <v>36770</v>
      </c>
      <c r="Q890" s="87">
        <v>401768</v>
      </c>
      <c r="R890" s="86" t="s">
        <v>2416</v>
      </c>
      <c r="S890" s="86" t="s">
        <v>56</v>
      </c>
      <c r="T890" s="86">
        <v>970220</v>
      </c>
      <c r="U890" s="86">
        <v>6450</v>
      </c>
      <c r="V890" s="86" t="s">
        <v>1019</v>
      </c>
      <c r="W890" s="86" t="s">
        <v>3117</v>
      </c>
      <c r="X890" s="86" t="s">
        <v>2480</v>
      </c>
      <c r="Y890" s="86" t="s">
        <v>57</v>
      </c>
      <c r="Z890" s="86" t="s">
        <v>6243</v>
      </c>
      <c r="AB890" s="85" t="s">
        <v>2022</v>
      </c>
      <c r="AC890" s="85" t="str">
        <f t="shared" si="84"/>
        <v>AT77</v>
      </c>
      <c r="AD890" s="85" t="str">
        <f t="shared" si="85"/>
        <v xml:space="preserve"> 363</v>
      </c>
      <c r="AE890" s="85" t="str">
        <f t="shared" si="86"/>
        <v>2 40</v>
      </c>
      <c r="AF890" s="85" t="str">
        <f t="shared" si="87"/>
        <v>00 0</v>
      </c>
      <c r="AG890" s="85" t="str">
        <f t="shared" si="88"/>
        <v xml:space="preserve">027 </v>
      </c>
      <c r="AH890" s="85" t="str">
        <f t="shared" si="89"/>
        <v xml:space="preserve">AT77  363 2 40 00 0 027 </v>
      </c>
    </row>
    <row r="891" spans="1:34" ht="15" customHeight="1" x14ac:dyDescent="0.25">
      <c r="A891" s="86">
        <v>702016</v>
      </c>
      <c r="B891" s="86" t="s">
        <v>30</v>
      </c>
      <c r="C891" s="86" t="s">
        <v>1920</v>
      </c>
      <c r="D891" s="86" t="s">
        <v>1920</v>
      </c>
      <c r="E891" s="86">
        <v>70216</v>
      </c>
      <c r="F891" s="86">
        <v>6426</v>
      </c>
      <c r="G891" s="86" t="s">
        <v>1014</v>
      </c>
      <c r="H891" s="86" t="s">
        <v>3075</v>
      </c>
      <c r="I891" s="86" t="s">
        <v>2647</v>
      </c>
      <c r="J891" s="86" t="s">
        <v>6544</v>
      </c>
      <c r="K891" s="86" t="s">
        <v>2844</v>
      </c>
      <c r="L891" s="86" t="s">
        <v>3</v>
      </c>
      <c r="M891" s="86" t="s">
        <v>3076</v>
      </c>
      <c r="N891" s="86" t="s">
        <v>3077</v>
      </c>
      <c r="O891" s="86" t="s">
        <v>2027</v>
      </c>
      <c r="P891" s="87">
        <v>36770</v>
      </c>
      <c r="Q891" s="87">
        <v>401768</v>
      </c>
      <c r="R891" s="86" t="s">
        <v>2416</v>
      </c>
      <c r="S891" s="86" t="s">
        <v>31</v>
      </c>
      <c r="T891" s="86">
        <v>970216</v>
      </c>
      <c r="U891" s="86">
        <v>6426</v>
      </c>
      <c r="V891" s="86" t="s">
        <v>1014</v>
      </c>
      <c r="W891" s="86" t="s">
        <v>3079</v>
      </c>
      <c r="X891" s="86" t="s">
        <v>3080</v>
      </c>
      <c r="Y891" s="86" t="s">
        <v>32</v>
      </c>
      <c r="Z891" s="86" t="s">
        <v>6545</v>
      </c>
      <c r="AB891" s="85" t="s">
        <v>2027</v>
      </c>
      <c r="AC891" s="85" t="str">
        <f t="shared" si="84"/>
        <v>AT08</v>
      </c>
      <c r="AD891" s="85" t="str">
        <f t="shared" si="85"/>
        <v xml:space="preserve"> 363</v>
      </c>
      <c r="AE891" s="85" t="str">
        <f t="shared" si="86"/>
        <v>1 60</v>
      </c>
      <c r="AF891" s="85" t="str">
        <f t="shared" si="87"/>
        <v>00 0</v>
      </c>
      <c r="AG891" s="85" t="str">
        <f t="shared" si="88"/>
        <v xml:space="preserve">602 </v>
      </c>
      <c r="AH891" s="85" t="str">
        <f t="shared" si="89"/>
        <v xml:space="preserve">AT08  363 1 60 00 0 602 </v>
      </c>
    </row>
    <row r="892" spans="1:34" ht="15" customHeight="1" x14ac:dyDescent="0.25">
      <c r="A892" s="86">
        <v>702026</v>
      </c>
      <c r="B892" s="86" t="s">
        <v>788</v>
      </c>
      <c r="C892" s="86" t="s">
        <v>1920</v>
      </c>
      <c r="D892" s="86" t="s">
        <v>1920</v>
      </c>
      <c r="E892" s="86">
        <v>70206</v>
      </c>
      <c r="F892" s="86">
        <v>6462</v>
      </c>
      <c r="G892" s="86" t="s">
        <v>1018</v>
      </c>
      <c r="H892" s="86" t="s">
        <v>1018</v>
      </c>
      <c r="I892" s="86" t="s">
        <v>2970</v>
      </c>
      <c r="J892" s="86" t="s">
        <v>7176</v>
      </c>
      <c r="K892" s="86" t="s">
        <v>2844</v>
      </c>
      <c r="L892" s="86" t="s">
        <v>3</v>
      </c>
      <c r="M892" s="86" t="s">
        <v>2971</v>
      </c>
      <c r="N892" s="86" t="s">
        <v>2972</v>
      </c>
      <c r="O892" s="86" t="s">
        <v>7312</v>
      </c>
      <c r="P892" s="87">
        <v>36770</v>
      </c>
      <c r="Q892" s="87">
        <v>401768</v>
      </c>
      <c r="R892" s="86" t="s">
        <v>2416</v>
      </c>
      <c r="S892" s="86" t="s">
        <v>789</v>
      </c>
      <c r="T892" s="86">
        <v>970206</v>
      </c>
      <c r="U892" s="86">
        <v>6462</v>
      </c>
      <c r="V892" s="86" t="s">
        <v>1018</v>
      </c>
      <c r="W892" s="86" t="s">
        <v>1018</v>
      </c>
      <c r="X892" s="86" t="s">
        <v>2970</v>
      </c>
      <c r="Y892" s="86" t="s">
        <v>790</v>
      </c>
      <c r="Z892" s="86" t="s">
        <v>7176</v>
      </c>
      <c r="AB892" s="85" t="s">
        <v>7312</v>
      </c>
      <c r="AC892" s="85" t="str">
        <f t="shared" si="84"/>
        <v>AT51</v>
      </c>
      <c r="AD892" s="85" t="str">
        <f t="shared" si="85"/>
        <v xml:space="preserve"> 369</v>
      </c>
      <c r="AE892" s="85" t="str">
        <f t="shared" si="86"/>
        <v>9 00</v>
      </c>
      <c r="AF892" s="85" t="str">
        <f t="shared" si="87"/>
        <v>00 0</v>
      </c>
      <c r="AG892" s="85" t="str">
        <f t="shared" si="88"/>
        <v xml:space="preserve">633 </v>
      </c>
      <c r="AH892" s="85" t="str">
        <f t="shared" si="89"/>
        <v xml:space="preserve">AT51  369 9 00 00 0 633 </v>
      </c>
    </row>
    <row r="893" spans="1:34" ht="15" customHeight="1" x14ac:dyDescent="0.25">
      <c r="A893" s="86">
        <v>702036</v>
      </c>
      <c r="B893" s="86" t="s">
        <v>24</v>
      </c>
      <c r="C893" s="86" t="s">
        <v>1920</v>
      </c>
      <c r="D893" s="86" t="s">
        <v>1920</v>
      </c>
      <c r="E893" s="86">
        <v>70207</v>
      </c>
      <c r="F893" s="86">
        <v>6463</v>
      </c>
      <c r="G893" s="86" t="s">
        <v>1022</v>
      </c>
      <c r="H893" s="86" t="s">
        <v>5627</v>
      </c>
      <c r="I893" s="86" t="s">
        <v>2580</v>
      </c>
      <c r="J893" s="86" t="s">
        <v>7177</v>
      </c>
      <c r="K893" s="86" t="s">
        <v>2844</v>
      </c>
      <c r="L893" s="86" t="s">
        <v>3</v>
      </c>
      <c r="M893" s="86" t="s">
        <v>5628</v>
      </c>
      <c r="N893" s="86" t="s">
        <v>5629</v>
      </c>
      <c r="O893" s="86" t="s">
        <v>2036</v>
      </c>
      <c r="P893" s="87">
        <v>36770</v>
      </c>
      <c r="Q893" s="87">
        <v>401768</v>
      </c>
      <c r="R893" s="86" t="s">
        <v>2416</v>
      </c>
      <c r="S893" s="86" t="s">
        <v>25</v>
      </c>
      <c r="T893" s="86">
        <v>970207</v>
      </c>
      <c r="U893" s="86">
        <v>6463</v>
      </c>
      <c r="V893" s="86" t="s">
        <v>1022</v>
      </c>
      <c r="W893" s="86" t="s">
        <v>3140</v>
      </c>
      <c r="X893" s="86" t="s">
        <v>2499</v>
      </c>
      <c r="Y893" s="86" t="s">
        <v>26</v>
      </c>
      <c r="Z893" s="86" t="s">
        <v>7178</v>
      </c>
      <c r="AB893" s="85" t="s">
        <v>2036</v>
      </c>
      <c r="AC893" s="85" t="str">
        <f t="shared" si="84"/>
        <v>AT37</v>
      </c>
      <c r="AD893" s="85" t="str">
        <f t="shared" si="85"/>
        <v xml:space="preserve"> 205</v>
      </c>
      <c r="AE893" s="85" t="str">
        <f t="shared" si="86"/>
        <v>0 20</v>
      </c>
      <c r="AF893" s="85" t="str">
        <f t="shared" si="87"/>
        <v>00 0</v>
      </c>
      <c r="AG893" s="85" t="str">
        <f t="shared" si="88"/>
        <v xml:space="preserve">000 </v>
      </c>
      <c r="AH893" s="85" t="str">
        <f t="shared" si="89"/>
        <v xml:space="preserve">AT37  205 0 20 00 0 000 </v>
      </c>
    </row>
    <row r="894" spans="1:34" ht="15" customHeight="1" x14ac:dyDescent="0.25">
      <c r="A894" s="86">
        <v>702046</v>
      </c>
      <c r="B894" s="86" t="s">
        <v>1222</v>
      </c>
      <c r="C894" s="86" t="s">
        <v>1920</v>
      </c>
      <c r="D894" s="86" t="s">
        <v>1920</v>
      </c>
      <c r="E894" s="86">
        <v>70201</v>
      </c>
      <c r="F894" s="86">
        <v>6471</v>
      </c>
      <c r="G894" s="86" t="s">
        <v>2843</v>
      </c>
      <c r="H894" s="86" t="s">
        <v>2955</v>
      </c>
      <c r="I894" s="86" t="s">
        <v>2480</v>
      </c>
      <c r="J894" s="86" t="s">
        <v>6686</v>
      </c>
      <c r="K894" s="86" t="s">
        <v>2844</v>
      </c>
      <c r="L894" s="86" t="s">
        <v>3</v>
      </c>
      <c r="M894" s="86" t="s">
        <v>2956</v>
      </c>
      <c r="N894" s="86" t="s">
        <v>2957</v>
      </c>
      <c r="O894" s="86" t="s">
        <v>7273</v>
      </c>
      <c r="P894" s="87">
        <v>36770</v>
      </c>
      <c r="Q894" s="87">
        <v>401768</v>
      </c>
      <c r="R894" s="86" t="s">
        <v>2416</v>
      </c>
      <c r="S894" s="86" t="s">
        <v>15</v>
      </c>
      <c r="T894" s="86">
        <v>970201</v>
      </c>
      <c r="U894" s="86">
        <v>6471</v>
      </c>
      <c r="V894" s="86" t="s">
        <v>2843</v>
      </c>
      <c r="W894" s="86" t="s">
        <v>2849</v>
      </c>
      <c r="X894" s="86" t="s">
        <v>2504</v>
      </c>
      <c r="Y894" s="86" t="s">
        <v>23</v>
      </c>
      <c r="Z894" s="86" t="s">
        <v>6687</v>
      </c>
      <c r="AB894" s="85" t="s">
        <v>7273</v>
      </c>
      <c r="AC894" s="85" t="str">
        <f t="shared" si="84"/>
        <v>AT76</v>
      </c>
      <c r="AD894" s="85" t="str">
        <f t="shared" si="85"/>
        <v xml:space="preserve"> 363</v>
      </c>
      <c r="AE894" s="85" t="str">
        <f t="shared" si="86"/>
        <v>5 30</v>
      </c>
      <c r="AF894" s="85" t="str">
        <f t="shared" si="87"/>
        <v>00 0</v>
      </c>
      <c r="AG894" s="85" t="str">
        <f t="shared" si="88"/>
        <v xml:space="preserve">042 </v>
      </c>
      <c r="AH894" s="85" t="str">
        <f t="shared" si="89"/>
        <v xml:space="preserve">AT76  363 5 30 00 0 042 </v>
      </c>
    </row>
    <row r="895" spans="1:34" ht="15" customHeight="1" x14ac:dyDescent="0.25">
      <c r="A895" s="86">
        <v>702056</v>
      </c>
      <c r="B895" s="86" t="s">
        <v>818</v>
      </c>
      <c r="C895" s="86" t="s">
        <v>1920</v>
      </c>
      <c r="D895" s="86" t="s">
        <v>1920</v>
      </c>
      <c r="E895" s="86">
        <v>70203</v>
      </c>
      <c r="F895" s="86">
        <v>6460</v>
      </c>
      <c r="G895" s="86" t="s">
        <v>1011</v>
      </c>
      <c r="H895" s="86" t="s">
        <v>2993</v>
      </c>
      <c r="I895" s="86" t="s">
        <v>2565</v>
      </c>
      <c r="J895" s="86" t="s">
        <v>6830</v>
      </c>
      <c r="K895" s="86" t="s">
        <v>2844</v>
      </c>
      <c r="L895" s="86" t="s">
        <v>3</v>
      </c>
      <c r="M895" s="86" t="s">
        <v>2994</v>
      </c>
      <c r="N895" s="86" t="s">
        <v>2995</v>
      </c>
      <c r="O895" s="86" t="s">
        <v>2037</v>
      </c>
      <c r="P895" s="87">
        <v>36770</v>
      </c>
      <c r="Q895" s="87">
        <v>401768</v>
      </c>
      <c r="R895" s="86" t="s">
        <v>2416</v>
      </c>
      <c r="S895" s="86" t="s">
        <v>37</v>
      </c>
      <c r="T895" s="86">
        <v>970203</v>
      </c>
      <c r="U895" s="86">
        <v>6460</v>
      </c>
      <c r="V895" s="86" t="s">
        <v>1011</v>
      </c>
      <c r="W895" s="86" t="s">
        <v>2947</v>
      </c>
      <c r="X895" s="86" t="s">
        <v>2609</v>
      </c>
      <c r="Y895" s="86" t="s">
        <v>819</v>
      </c>
      <c r="Z895" s="86" t="s">
        <v>6697</v>
      </c>
      <c r="AB895" s="85" t="s">
        <v>2037</v>
      </c>
      <c r="AC895" s="85" t="str">
        <f t="shared" si="84"/>
        <v>AT66</v>
      </c>
      <c r="AD895" s="85" t="str">
        <f t="shared" si="85"/>
        <v xml:space="preserve"> 205</v>
      </c>
      <c r="AE895" s="85" t="str">
        <f t="shared" si="86"/>
        <v>0 20</v>
      </c>
      <c r="AF895" s="85" t="str">
        <f t="shared" si="87"/>
        <v>00 0</v>
      </c>
      <c r="AG895" s="85" t="str">
        <f t="shared" si="88"/>
        <v xml:space="preserve">000 </v>
      </c>
      <c r="AH895" s="85" t="str">
        <f t="shared" si="89"/>
        <v xml:space="preserve">AT66  205 0 20 00 0 000 </v>
      </c>
    </row>
    <row r="896" spans="1:34" ht="15" customHeight="1" x14ac:dyDescent="0.25">
      <c r="A896" s="86">
        <v>702066</v>
      </c>
      <c r="B896" s="86" t="s">
        <v>46</v>
      </c>
      <c r="C896" s="86" t="s">
        <v>1920</v>
      </c>
      <c r="D896" s="86" t="s">
        <v>1920</v>
      </c>
      <c r="E896" s="86">
        <v>70203</v>
      </c>
      <c r="F896" s="86">
        <v>6460</v>
      </c>
      <c r="G896" s="86" t="s">
        <v>1011</v>
      </c>
      <c r="H896" s="86" t="s">
        <v>2982</v>
      </c>
      <c r="I896" s="86" t="s">
        <v>2480</v>
      </c>
      <c r="J896" s="86" t="s">
        <v>7179</v>
      </c>
      <c r="K896" s="86" t="s">
        <v>2844</v>
      </c>
      <c r="L896" s="86" t="s">
        <v>3</v>
      </c>
      <c r="M896" s="86" t="s">
        <v>2983</v>
      </c>
      <c r="N896" s="86" t="s">
        <v>2984</v>
      </c>
      <c r="O896" s="86" t="s">
        <v>2037</v>
      </c>
      <c r="P896" s="87">
        <v>36770</v>
      </c>
      <c r="Q896" s="87">
        <v>401768</v>
      </c>
      <c r="R896" s="86" t="s">
        <v>2416</v>
      </c>
      <c r="S896" s="86" t="s">
        <v>37</v>
      </c>
      <c r="T896" s="86">
        <v>970203</v>
      </c>
      <c r="U896" s="86">
        <v>6460</v>
      </c>
      <c r="V896" s="86" t="s">
        <v>1011</v>
      </c>
      <c r="W896" s="86" t="s">
        <v>2947</v>
      </c>
      <c r="X896" s="86" t="s">
        <v>2609</v>
      </c>
      <c r="Y896" s="86" t="s">
        <v>819</v>
      </c>
      <c r="Z896" s="86" t="s">
        <v>6697</v>
      </c>
      <c r="AB896" s="85" t="s">
        <v>2037</v>
      </c>
      <c r="AC896" s="85" t="str">
        <f t="shared" si="84"/>
        <v>AT66</v>
      </c>
      <c r="AD896" s="85" t="str">
        <f t="shared" si="85"/>
        <v xml:space="preserve"> 205</v>
      </c>
      <c r="AE896" s="85" t="str">
        <f t="shared" si="86"/>
        <v>0 20</v>
      </c>
      <c r="AF896" s="85" t="str">
        <f t="shared" si="87"/>
        <v>00 0</v>
      </c>
      <c r="AG896" s="85" t="str">
        <f t="shared" si="88"/>
        <v xml:space="preserve">000 </v>
      </c>
      <c r="AH896" s="85" t="str">
        <f t="shared" si="89"/>
        <v xml:space="preserve">AT66  205 0 20 00 0 000 </v>
      </c>
    </row>
    <row r="897" spans="1:34" ht="15" customHeight="1" x14ac:dyDescent="0.25">
      <c r="A897" s="86">
        <v>702076</v>
      </c>
      <c r="B897" s="86" t="s">
        <v>60</v>
      </c>
      <c r="C897" s="86" t="s">
        <v>1920</v>
      </c>
      <c r="D897" s="86" t="s">
        <v>1920</v>
      </c>
      <c r="E897" s="86">
        <v>70211</v>
      </c>
      <c r="F897" s="86">
        <v>6423</v>
      </c>
      <c r="G897" s="86" t="s">
        <v>1023</v>
      </c>
      <c r="H897" s="86" t="s">
        <v>5240</v>
      </c>
      <c r="I897" s="86" t="s">
        <v>2617</v>
      </c>
      <c r="J897" s="86" t="s">
        <v>6542</v>
      </c>
      <c r="K897" s="86" t="s">
        <v>2844</v>
      </c>
      <c r="L897" s="86" t="s">
        <v>3</v>
      </c>
      <c r="M897" s="86" t="s">
        <v>5241</v>
      </c>
      <c r="N897" s="86" t="s">
        <v>5242</v>
      </c>
      <c r="O897" s="86" t="s">
        <v>2038</v>
      </c>
      <c r="P897" s="87">
        <v>36770</v>
      </c>
      <c r="Q897" s="87">
        <v>401768</v>
      </c>
      <c r="R897" s="86" t="s">
        <v>2416</v>
      </c>
      <c r="S897" s="86" t="s">
        <v>61</v>
      </c>
      <c r="T897" s="86">
        <v>970211</v>
      </c>
      <c r="U897" s="86">
        <v>6423</v>
      </c>
      <c r="V897" s="86" t="s">
        <v>1023</v>
      </c>
      <c r="W897" s="86" t="s">
        <v>3075</v>
      </c>
      <c r="X897" s="86" t="s">
        <v>2470</v>
      </c>
      <c r="Y897" s="86" t="s">
        <v>62</v>
      </c>
      <c r="Z897" s="86" t="s">
        <v>6543</v>
      </c>
      <c r="AB897" s="85" t="s">
        <v>2038</v>
      </c>
      <c r="AC897" s="85" t="str">
        <f t="shared" si="84"/>
        <v>AT85</v>
      </c>
      <c r="AD897" s="85" t="str">
        <f t="shared" si="85"/>
        <v xml:space="preserve"> 363</v>
      </c>
      <c r="AE897" s="85" t="str">
        <f t="shared" si="86"/>
        <v>1 60</v>
      </c>
      <c r="AF897" s="85" t="str">
        <f t="shared" si="87"/>
        <v>00 0</v>
      </c>
      <c r="AG897" s="85" t="str">
        <f t="shared" si="88"/>
        <v xml:space="preserve">146 </v>
      </c>
      <c r="AH897" s="85" t="str">
        <f t="shared" si="89"/>
        <v xml:space="preserve">AT85  363 1 60 00 0 146 </v>
      </c>
    </row>
    <row r="898" spans="1:34" ht="15" customHeight="1" x14ac:dyDescent="0.25">
      <c r="A898" s="86">
        <v>702086</v>
      </c>
      <c r="B898" s="86" t="s">
        <v>78</v>
      </c>
      <c r="C898" s="86" t="s">
        <v>1920</v>
      </c>
      <c r="D898" s="86" t="s">
        <v>1920</v>
      </c>
      <c r="E898" s="86">
        <v>70212</v>
      </c>
      <c r="F898" s="86">
        <v>6465</v>
      </c>
      <c r="G898" s="86" t="s">
        <v>1024</v>
      </c>
      <c r="H898" s="86" t="s">
        <v>3047</v>
      </c>
      <c r="I898" s="86" t="s">
        <v>3048</v>
      </c>
      <c r="J898" s="86" t="s">
        <v>6660</v>
      </c>
      <c r="K898" s="86" t="s">
        <v>2844</v>
      </c>
      <c r="L898" s="86" t="s">
        <v>3</v>
      </c>
      <c r="M898" s="86" t="s">
        <v>3049</v>
      </c>
      <c r="N898" s="86" t="s">
        <v>3050</v>
      </c>
      <c r="O898" s="86" t="s">
        <v>5981</v>
      </c>
      <c r="P898" s="87">
        <v>36770</v>
      </c>
      <c r="Q898" s="87">
        <v>401768</v>
      </c>
      <c r="R898" s="86" t="s">
        <v>2416</v>
      </c>
      <c r="S898" s="86" t="s">
        <v>79</v>
      </c>
      <c r="T898" s="86">
        <v>970212</v>
      </c>
      <c r="U898" s="86">
        <v>6465</v>
      </c>
      <c r="V898" s="86" t="s">
        <v>1024</v>
      </c>
      <c r="W898" s="86" t="s">
        <v>3052</v>
      </c>
      <c r="X898" s="86" t="s">
        <v>3053</v>
      </c>
      <c r="Y898" s="86" t="s">
        <v>80</v>
      </c>
      <c r="Z898" s="86" t="s">
        <v>6661</v>
      </c>
      <c r="AB898" s="85" t="s">
        <v>5981</v>
      </c>
      <c r="AC898" s="85" t="str">
        <f t="shared" si="84"/>
        <v>AT96</v>
      </c>
      <c r="AD898" s="85" t="str">
        <f t="shared" si="85"/>
        <v xml:space="preserve"> 369</v>
      </c>
      <c r="AE898" s="85" t="str">
        <f t="shared" si="86"/>
        <v>9 00</v>
      </c>
      <c r="AF898" s="85" t="str">
        <f t="shared" si="87"/>
        <v>00 0</v>
      </c>
      <c r="AG898" s="85" t="str">
        <f t="shared" si="88"/>
        <v xml:space="preserve">631 </v>
      </c>
      <c r="AH898" s="85" t="str">
        <f t="shared" si="89"/>
        <v xml:space="preserve">AT96  369 9 00 00 0 631 </v>
      </c>
    </row>
    <row r="899" spans="1:34" ht="15" customHeight="1" x14ac:dyDescent="0.25">
      <c r="A899" s="86">
        <v>702096</v>
      </c>
      <c r="B899" s="86" t="s">
        <v>41</v>
      </c>
      <c r="C899" s="86" t="s">
        <v>1920</v>
      </c>
      <c r="D899" s="86" t="s">
        <v>1920</v>
      </c>
      <c r="E899" s="86">
        <v>70214</v>
      </c>
      <c r="F899" s="86">
        <v>6433</v>
      </c>
      <c r="G899" s="86" t="s">
        <v>1015</v>
      </c>
      <c r="H899" s="86" t="s">
        <v>3056</v>
      </c>
      <c r="I899" s="86" t="s">
        <v>2499</v>
      </c>
      <c r="J899" s="86" t="s">
        <v>7180</v>
      </c>
      <c r="K899" s="86" t="s">
        <v>2844</v>
      </c>
      <c r="L899" s="86" t="s">
        <v>3</v>
      </c>
      <c r="M899" s="86" t="s">
        <v>3098</v>
      </c>
      <c r="N899" s="86" t="s">
        <v>3099</v>
      </c>
      <c r="O899" s="86" t="s">
        <v>2028</v>
      </c>
      <c r="P899" s="87">
        <v>36770</v>
      </c>
      <c r="Q899" s="87">
        <v>401768</v>
      </c>
      <c r="R899" s="86" t="s">
        <v>2416</v>
      </c>
      <c r="S899" s="86" t="s">
        <v>42</v>
      </c>
      <c r="T899" s="86">
        <v>970214</v>
      </c>
      <c r="U899" s="86">
        <v>6433</v>
      </c>
      <c r="V899" s="86" t="s">
        <v>1015</v>
      </c>
      <c r="W899" s="86" t="s">
        <v>3088</v>
      </c>
      <c r="X899" s="86" t="s">
        <v>2965</v>
      </c>
      <c r="Y899" s="86" t="s">
        <v>43</v>
      </c>
      <c r="Z899" s="86" t="s">
        <v>6274</v>
      </c>
      <c r="AB899" s="85" t="s">
        <v>2028</v>
      </c>
      <c r="AC899" s="85" t="str">
        <f t="shared" si="84"/>
        <v>AT07</v>
      </c>
      <c r="AD899" s="85" t="str">
        <f t="shared" si="85"/>
        <v xml:space="preserve"> 362</v>
      </c>
      <c r="AE899" s="85" t="str">
        <f t="shared" si="86"/>
        <v>9 10</v>
      </c>
      <c r="AF899" s="85" t="str">
        <f t="shared" si="87"/>
        <v>00 0</v>
      </c>
      <c r="AG899" s="85" t="str">
        <f t="shared" si="88"/>
        <v xml:space="preserve">002 </v>
      </c>
      <c r="AH899" s="85" t="str">
        <f t="shared" si="89"/>
        <v xml:space="preserve">AT07  362 9 10 00 0 002 </v>
      </c>
    </row>
    <row r="900" spans="1:34" ht="15" customHeight="1" x14ac:dyDescent="0.25">
      <c r="A900" s="86">
        <v>702106</v>
      </c>
      <c r="B900" s="86" t="s">
        <v>63</v>
      </c>
      <c r="C900" s="86" t="s">
        <v>1920</v>
      </c>
      <c r="D900" s="86" t="s">
        <v>1920</v>
      </c>
      <c r="E900" s="86">
        <v>70215</v>
      </c>
      <c r="F900" s="86">
        <v>6421</v>
      </c>
      <c r="G900" s="86" t="s">
        <v>1020</v>
      </c>
      <c r="H900" s="86" t="s">
        <v>3056</v>
      </c>
      <c r="I900" s="86" t="s">
        <v>2499</v>
      </c>
      <c r="J900" s="86" t="s">
        <v>6275</v>
      </c>
      <c r="K900" s="86" t="s">
        <v>2844</v>
      </c>
      <c r="L900" s="86" t="s">
        <v>3</v>
      </c>
      <c r="M900" s="86" t="s">
        <v>3063</v>
      </c>
      <c r="N900" s="86" t="s">
        <v>3064</v>
      </c>
      <c r="O900" s="86" t="s">
        <v>2034</v>
      </c>
      <c r="P900" s="87">
        <v>36770</v>
      </c>
      <c r="Q900" s="87">
        <v>401768</v>
      </c>
      <c r="R900" s="86" t="s">
        <v>2416</v>
      </c>
      <c r="S900" s="86" t="s">
        <v>1942</v>
      </c>
      <c r="T900" s="86">
        <v>970215</v>
      </c>
      <c r="U900" s="86">
        <v>6421</v>
      </c>
      <c r="V900" s="86" t="s">
        <v>1020</v>
      </c>
      <c r="W900" s="86" t="s">
        <v>3037</v>
      </c>
      <c r="X900" s="86" t="s">
        <v>2509</v>
      </c>
      <c r="Y900" s="86" t="s">
        <v>1859</v>
      </c>
      <c r="Z900" s="86" t="s">
        <v>6247</v>
      </c>
      <c r="AB900" s="85" t="s">
        <v>2034</v>
      </c>
      <c r="AC900" s="85" t="str">
        <f t="shared" si="84"/>
        <v>AT29</v>
      </c>
      <c r="AD900" s="85" t="str">
        <f t="shared" si="85"/>
        <v xml:space="preserve"> 363</v>
      </c>
      <c r="AE900" s="85" t="str">
        <f t="shared" si="86"/>
        <v>3 60</v>
      </c>
      <c r="AF900" s="85" t="str">
        <f t="shared" si="87"/>
        <v>00 0</v>
      </c>
      <c r="AG900" s="85" t="str">
        <f t="shared" si="88"/>
        <v xml:space="preserve">270 </v>
      </c>
      <c r="AH900" s="85" t="str">
        <f t="shared" si="89"/>
        <v xml:space="preserve">AT29  363 3 60 00 0 270 </v>
      </c>
    </row>
    <row r="901" spans="1:34" ht="15" customHeight="1" x14ac:dyDescent="0.25">
      <c r="A901" s="86">
        <v>702116</v>
      </c>
      <c r="B901" s="86" t="s">
        <v>67</v>
      </c>
      <c r="C901" s="86" t="s">
        <v>1920</v>
      </c>
      <c r="D901" s="86" t="s">
        <v>1920</v>
      </c>
      <c r="E901" s="86">
        <v>70219</v>
      </c>
      <c r="F901" s="86">
        <v>6424</v>
      </c>
      <c r="G901" s="86" t="s">
        <v>1025</v>
      </c>
      <c r="H901" s="86" t="s">
        <v>5708</v>
      </c>
      <c r="I901" s="86" t="s">
        <v>2580</v>
      </c>
      <c r="J901" s="86" t="s">
        <v>7181</v>
      </c>
      <c r="K901" s="86" t="s">
        <v>2844</v>
      </c>
      <c r="L901" s="86" t="s">
        <v>3</v>
      </c>
      <c r="M901" s="86" t="s">
        <v>5709</v>
      </c>
      <c r="N901" s="86" t="s">
        <v>5710</v>
      </c>
      <c r="O901" s="86" t="s">
        <v>2029</v>
      </c>
      <c r="P901" s="87">
        <v>36770</v>
      </c>
      <c r="Q901" s="87">
        <v>401768</v>
      </c>
      <c r="R901" s="86" t="s">
        <v>2416</v>
      </c>
      <c r="S901" s="86" t="s">
        <v>68</v>
      </c>
      <c r="T901" s="86">
        <v>970219</v>
      </c>
      <c r="U901" s="86">
        <v>6424</v>
      </c>
      <c r="V901" s="86" t="s">
        <v>1025</v>
      </c>
      <c r="W901" s="86" t="s">
        <v>3157</v>
      </c>
      <c r="X901" s="86" t="s">
        <v>3158</v>
      </c>
      <c r="Y901" s="86" t="s">
        <v>69</v>
      </c>
      <c r="Z901" s="86" t="s">
        <v>6603</v>
      </c>
      <c r="AB901" s="85" t="s">
        <v>2029</v>
      </c>
      <c r="AC901" s="85" t="str">
        <f t="shared" si="84"/>
        <v>AT79</v>
      </c>
      <c r="AD901" s="85" t="str">
        <f t="shared" si="85"/>
        <v xml:space="preserve"> 363</v>
      </c>
      <c r="AE901" s="85" t="str">
        <f t="shared" si="86"/>
        <v>1 60</v>
      </c>
      <c r="AF901" s="85" t="str">
        <f t="shared" si="87"/>
        <v>00 0</v>
      </c>
      <c r="AG901" s="85" t="str">
        <f t="shared" si="88"/>
        <v xml:space="preserve">043 </v>
      </c>
      <c r="AH901" s="85" t="str">
        <f t="shared" si="89"/>
        <v xml:space="preserve">AT79  363 1 60 00 0 043 </v>
      </c>
    </row>
    <row r="902" spans="1:34" ht="15" customHeight="1" x14ac:dyDescent="0.25">
      <c r="A902" s="86">
        <v>702126</v>
      </c>
      <c r="B902" s="86" t="s">
        <v>74</v>
      </c>
      <c r="C902" s="86" t="s">
        <v>1920</v>
      </c>
      <c r="D902" s="86" t="s">
        <v>1920</v>
      </c>
      <c r="E902" s="86">
        <v>70221</v>
      </c>
      <c r="F902" s="86">
        <v>6422</v>
      </c>
      <c r="G902" s="86" t="s">
        <v>1026</v>
      </c>
      <c r="H902" s="86" t="s">
        <v>3141</v>
      </c>
      <c r="I902" s="86" t="s">
        <v>2470</v>
      </c>
      <c r="J902" s="86" t="s">
        <v>6469</v>
      </c>
      <c r="K902" s="86" t="s">
        <v>2844</v>
      </c>
      <c r="L902" s="86" t="s">
        <v>1</v>
      </c>
      <c r="M902" s="86" t="s">
        <v>3142</v>
      </c>
      <c r="N902" s="86" t="s">
        <v>3143</v>
      </c>
      <c r="O902" s="86" t="s">
        <v>2040</v>
      </c>
      <c r="P902" s="87">
        <v>36770</v>
      </c>
      <c r="Q902" s="87">
        <v>401768</v>
      </c>
      <c r="R902" s="86" t="s">
        <v>2416</v>
      </c>
      <c r="S902" s="86" t="s">
        <v>75</v>
      </c>
      <c r="T902" s="86">
        <v>406146</v>
      </c>
      <c r="U902" s="86">
        <v>4840</v>
      </c>
      <c r="V902" s="86" t="s">
        <v>3041</v>
      </c>
      <c r="W902" s="86" t="s">
        <v>3042</v>
      </c>
      <c r="X902" s="86" t="s">
        <v>3043</v>
      </c>
      <c r="Y902" s="86" t="s">
        <v>76</v>
      </c>
      <c r="Z902" s="86" t="s">
        <v>6312</v>
      </c>
      <c r="AB902" s="85" t="s">
        <v>2040</v>
      </c>
      <c r="AC902" s="85" t="str">
        <f t="shared" si="84"/>
        <v>AT39</v>
      </c>
      <c r="AD902" s="85" t="str">
        <f t="shared" si="85"/>
        <v xml:space="preserve"> 363</v>
      </c>
      <c r="AE902" s="85" t="str">
        <f t="shared" si="86"/>
        <v>1 60</v>
      </c>
      <c r="AF902" s="85" t="str">
        <f t="shared" si="87"/>
        <v>00 0</v>
      </c>
      <c r="AG902" s="85" t="str">
        <f t="shared" si="88"/>
        <v xml:space="preserve">249 </v>
      </c>
      <c r="AH902" s="85" t="str">
        <f t="shared" si="89"/>
        <v xml:space="preserve">AT39  363 1 60 00 0 249 </v>
      </c>
    </row>
    <row r="903" spans="1:34" ht="15" customHeight="1" x14ac:dyDescent="0.25">
      <c r="A903" s="86">
        <v>702136</v>
      </c>
      <c r="B903" s="86" t="s">
        <v>71</v>
      </c>
      <c r="C903" s="86" t="s">
        <v>1920</v>
      </c>
      <c r="D903" s="86" t="s">
        <v>1920</v>
      </c>
      <c r="E903" s="86">
        <v>70222</v>
      </c>
      <c r="F903" s="86">
        <v>6464</v>
      </c>
      <c r="G903" s="86" t="s">
        <v>1027</v>
      </c>
      <c r="H903" s="86" t="s">
        <v>3118</v>
      </c>
      <c r="I903" s="86" t="s">
        <v>2644</v>
      </c>
      <c r="J903" s="86" t="s">
        <v>6558</v>
      </c>
      <c r="K903" s="86" t="s">
        <v>2844</v>
      </c>
      <c r="L903" s="86" t="s">
        <v>3</v>
      </c>
      <c r="M903" s="86" t="s">
        <v>3119</v>
      </c>
      <c r="N903" s="86" t="s">
        <v>3120</v>
      </c>
      <c r="O903" s="86" t="s">
        <v>7262</v>
      </c>
      <c r="P903" s="87">
        <v>36770</v>
      </c>
      <c r="Q903" s="87">
        <v>401768</v>
      </c>
      <c r="R903" s="86" t="s">
        <v>2416</v>
      </c>
      <c r="S903" s="86" t="s">
        <v>72</v>
      </c>
      <c r="T903" s="86">
        <v>970222</v>
      </c>
      <c r="U903" s="86">
        <v>6464</v>
      </c>
      <c r="V903" s="86" t="s">
        <v>1027</v>
      </c>
      <c r="W903" s="86" t="s">
        <v>3088</v>
      </c>
      <c r="X903" s="86" t="s">
        <v>2949</v>
      </c>
      <c r="Y903" s="86" t="s">
        <v>73</v>
      </c>
      <c r="Z903" s="86" t="s">
        <v>6559</v>
      </c>
      <c r="AB903" s="85" t="s">
        <v>7262</v>
      </c>
      <c r="AC903" s="85" t="str">
        <f t="shared" si="84"/>
        <v>AT18</v>
      </c>
      <c r="AD903" s="85" t="str">
        <f t="shared" si="85"/>
        <v xml:space="preserve"> 369</v>
      </c>
      <c r="AE903" s="85" t="str">
        <f t="shared" si="86"/>
        <v>9 00</v>
      </c>
      <c r="AF903" s="85" t="str">
        <f t="shared" si="87"/>
        <v>00 0</v>
      </c>
      <c r="AG903" s="85" t="str">
        <f t="shared" si="88"/>
        <v xml:space="preserve">632 </v>
      </c>
      <c r="AH903" s="85" t="str">
        <f t="shared" si="89"/>
        <v xml:space="preserve">AT18  369 9 00 00 0 632 </v>
      </c>
    </row>
    <row r="904" spans="1:34" ht="15" customHeight="1" x14ac:dyDescent="0.25">
      <c r="A904" s="86">
        <v>702146</v>
      </c>
      <c r="B904" s="86" t="s">
        <v>917</v>
      </c>
      <c r="C904" s="86" t="s">
        <v>1920</v>
      </c>
      <c r="D904" s="86" t="s">
        <v>1920</v>
      </c>
      <c r="E904" s="86">
        <v>70224</v>
      </c>
      <c r="F904" s="86">
        <v>6473</v>
      </c>
      <c r="G904" s="86" t="s">
        <v>1016</v>
      </c>
      <c r="H904" s="86" t="s">
        <v>3183</v>
      </c>
      <c r="I904" s="86" t="s">
        <v>4848</v>
      </c>
      <c r="J904" s="86" t="s">
        <v>6770</v>
      </c>
      <c r="K904" s="86" t="s">
        <v>2844</v>
      </c>
      <c r="L904" s="86" t="s">
        <v>3</v>
      </c>
      <c r="M904" s="86" t="s">
        <v>5460</v>
      </c>
      <c r="N904" s="86" t="s">
        <v>5461</v>
      </c>
      <c r="O904" s="86" t="s">
        <v>2030</v>
      </c>
      <c r="P904" s="87">
        <v>36770</v>
      </c>
      <c r="Q904" s="87">
        <v>44804</v>
      </c>
      <c r="R904" s="86" t="s">
        <v>2592</v>
      </c>
      <c r="S904" s="86" t="s">
        <v>113</v>
      </c>
      <c r="T904" s="86">
        <v>970224</v>
      </c>
      <c r="U904" s="86">
        <v>6473</v>
      </c>
      <c r="V904" s="86" t="s">
        <v>1016</v>
      </c>
      <c r="W904" s="86" t="s">
        <v>3183</v>
      </c>
      <c r="X904" s="86" t="s">
        <v>2609</v>
      </c>
      <c r="Y904" s="86" t="s">
        <v>114</v>
      </c>
      <c r="Z904" s="86" t="s">
        <v>6549</v>
      </c>
      <c r="AB904" s="85" t="s">
        <v>2030</v>
      </c>
      <c r="AC904" s="85" t="str">
        <f t="shared" si="84"/>
        <v>AT43</v>
      </c>
      <c r="AD904" s="85" t="str">
        <f t="shared" si="85"/>
        <v xml:space="preserve"> 363</v>
      </c>
      <c r="AE904" s="85" t="str">
        <f t="shared" si="86"/>
        <v>5 30</v>
      </c>
      <c r="AF904" s="85" t="str">
        <f t="shared" si="87"/>
        <v>00 0</v>
      </c>
      <c r="AG904" s="85" t="str">
        <f t="shared" si="88"/>
        <v xml:space="preserve">002 </v>
      </c>
      <c r="AH904" s="85" t="str">
        <f t="shared" si="89"/>
        <v xml:space="preserve">AT43  363 5 30 00 0 002 </v>
      </c>
    </row>
    <row r="905" spans="1:34" ht="15" customHeight="1" x14ac:dyDescent="0.25">
      <c r="A905" s="86">
        <v>702156</v>
      </c>
      <c r="B905" s="86" t="s">
        <v>49</v>
      </c>
      <c r="C905" s="86" t="s">
        <v>1920</v>
      </c>
      <c r="D905" s="86" t="s">
        <v>1920</v>
      </c>
      <c r="E905" s="86">
        <v>70203</v>
      </c>
      <c r="F905" s="86">
        <v>6460</v>
      </c>
      <c r="G905" s="86" t="s">
        <v>1011</v>
      </c>
      <c r="H905" s="86" t="s">
        <v>6103</v>
      </c>
      <c r="I905" s="86" t="s">
        <v>3062</v>
      </c>
      <c r="J905" s="86" t="s">
        <v>7182</v>
      </c>
      <c r="K905" s="86" t="s">
        <v>2844</v>
      </c>
      <c r="L905" s="86" t="s">
        <v>3</v>
      </c>
      <c r="M905" s="86" t="s">
        <v>3017</v>
      </c>
      <c r="N905" s="86" t="s">
        <v>3018</v>
      </c>
      <c r="O905" s="86" t="s">
        <v>2037</v>
      </c>
      <c r="P905" s="87">
        <v>36770</v>
      </c>
      <c r="Q905" s="87">
        <v>401768</v>
      </c>
      <c r="R905" s="86" t="s">
        <v>2416</v>
      </c>
      <c r="S905" s="86" t="s">
        <v>37</v>
      </c>
      <c r="T905" s="86">
        <v>970203</v>
      </c>
      <c r="U905" s="86">
        <v>6460</v>
      </c>
      <c r="V905" s="86" t="s">
        <v>1011</v>
      </c>
      <c r="W905" s="86" t="s">
        <v>2947</v>
      </c>
      <c r="X905" s="86" t="s">
        <v>2609</v>
      </c>
      <c r="Y905" s="86" t="s">
        <v>819</v>
      </c>
      <c r="Z905" s="86" t="s">
        <v>6697</v>
      </c>
      <c r="AB905" s="85" t="s">
        <v>2037</v>
      </c>
      <c r="AC905" s="85" t="str">
        <f t="shared" si="84"/>
        <v>AT66</v>
      </c>
      <c r="AD905" s="85" t="str">
        <f t="shared" si="85"/>
        <v xml:space="preserve"> 205</v>
      </c>
      <c r="AE905" s="85" t="str">
        <f t="shared" si="86"/>
        <v>0 20</v>
      </c>
      <c r="AF905" s="85" t="str">
        <f t="shared" si="87"/>
        <v>00 0</v>
      </c>
      <c r="AG905" s="85" t="str">
        <f t="shared" si="88"/>
        <v xml:space="preserve">000 </v>
      </c>
      <c r="AH905" s="85" t="str">
        <f t="shared" si="89"/>
        <v xml:space="preserve">AT66  205 0 20 00 0 000 </v>
      </c>
    </row>
    <row r="906" spans="1:34" ht="15" customHeight="1" x14ac:dyDescent="0.25">
      <c r="A906" s="85">
        <v>707347</v>
      </c>
      <c r="B906" s="85" t="s">
        <v>4619</v>
      </c>
      <c r="C906" s="85" t="s">
        <v>1919</v>
      </c>
      <c r="D906" s="85" t="s">
        <v>1919</v>
      </c>
      <c r="E906" s="85">
        <v>70723</v>
      </c>
      <c r="F906" s="85">
        <v>9974</v>
      </c>
      <c r="G906" s="85" t="s">
        <v>4620</v>
      </c>
      <c r="H906" s="85" t="s">
        <v>4621</v>
      </c>
      <c r="I906" s="85" t="s">
        <v>2488</v>
      </c>
      <c r="J906" s="85" t="s">
        <v>7183</v>
      </c>
      <c r="K906" s="85" t="s">
        <v>4428</v>
      </c>
      <c r="L906" s="85" t="s">
        <v>3</v>
      </c>
      <c r="M906" s="85" t="s">
        <v>4622</v>
      </c>
      <c r="N906" s="85" t="s">
        <v>4623</v>
      </c>
      <c r="O906" s="85" t="s">
        <v>2284</v>
      </c>
      <c r="P906" s="85">
        <v>44081</v>
      </c>
      <c r="Q906" s="85">
        <v>401768</v>
      </c>
      <c r="R906" s="85" t="s">
        <v>2416</v>
      </c>
      <c r="S906" s="85" t="s">
        <v>1839</v>
      </c>
      <c r="T906" s="85">
        <v>970723</v>
      </c>
      <c r="U906" s="85">
        <v>9974</v>
      </c>
      <c r="V906" s="85" t="s">
        <v>4625</v>
      </c>
      <c r="W906" s="85" t="s">
        <v>4621</v>
      </c>
      <c r="X906" s="85" t="s">
        <v>4626</v>
      </c>
      <c r="Y906" s="85" t="s">
        <v>861</v>
      </c>
      <c r="Z906" s="85" t="s">
        <v>7054</v>
      </c>
      <c r="AB906" s="85" t="s">
        <v>2284</v>
      </c>
    </row>
    <row r="907" spans="1:34" ht="15" customHeight="1" x14ac:dyDescent="0.25">
      <c r="A907" s="85">
        <v>703727</v>
      </c>
      <c r="B907" s="85" t="s">
        <v>5720</v>
      </c>
      <c r="C907" s="85" t="s">
        <v>1922</v>
      </c>
      <c r="D907" s="85" t="s">
        <v>1922</v>
      </c>
      <c r="E907" s="85">
        <v>70325</v>
      </c>
      <c r="F907" s="85">
        <v>6072</v>
      </c>
      <c r="G907" s="85" t="s">
        <v>1038</v>
      </c>
      <c r="H907" s="85" t="s">
        <v>5721</v>
      </c>
      <c r="I907" s="85" t="s">
        <v>5722</v>
      </c>
      <c r="J907" s="85" t="s">
        <v>7184</v>
      </c>
      <c r="K907" s="85" t="s">
        <v>3166</v>
      </c>
      <c r="L907" s="85" t="s">
        <v>3</v>
      </c>
      <c r="M907" s="85" t="s">
        <v>5723</v>
      </c>
      <c r="N907" s="85" t="s">
        <v>6104</v>
      </c>
      <c r="O907" s="85" t="s">
        <v>2061</v>
      </c>
      <c r="P907" s="85">
        <v>44088</v>
      </c>
      <c r="Q907" s="85">
        <v>401768</v>
      </c>
      <c r="R907" s="85" t="s">
        <v>2416</v>
      </c>
      <c r="S907" s="85" t="s">
        <v>132</v>
      </c>
      <c r="T907" s="85">
        <v>970325</v>
      </c>
      <c r="U907" s="85">
        <v>6072</v>
      </c>
      <c r="V907" s="85" t="s">
        <v>1038</v>
      </c>
      <c r="W907" s="85" t="s">
        <v>2849</v>
      </c>
      <c r="X907" s="85" t="s">
        <v>2623</v>
      </c>
      <c r="Y907" s="85" t="s">
        <v>1349</v>
      </c>
      <c r="Z907" s="85" t="s">
        <v>6348</v>
      </c>
      <c r="AB907" s="85" t="s">
        <v>2061</v>
      </c>
    </row>
    <row r="908" spans="1:34" ht="15" customHeight="1" x14ac:dyDescent="0.25">
      <c r="A908" s="85">
        <v>703687</v>
      </c>
      <c r="B908" s="85" t="s">
        <v>3660</v>
      </c>
      <c r="C908" s="85" t="s">
        <v>1919</v>
      </c>
      <c r="D908" s="85" t="s">
        <v>1919</v>
      </c>
      <c r="E908" s="85">
        <v>70362</v>
      </c>
      <c r="F908" s="85">
        <v>6154</v>
      </c>
      <c r="G908" s="85" t="s">
        <v>1072</v>
      </c>
      <c r="H908" s="85" t="s">
        <v>3656</v>
      </c>
      <c r="I908" s="85" t="s">
        <v>2499</v>
      </c>
      <c r="J908" s="85" t="s">
        <v>6870</v>
      </c>
      <c r="K908" s="85" t="s">
        <v>3166</v>
      </c>
      <c r="L908" s="85" t="s">
        <v>3</v>
      </c>
      <c r="M908" s="85" t="s">
        <v>3661</v>
      </c>
      <c r="N908" s="85" t="s">
        <v>3658</v>
      </c>
      <c r="O908" s="85" t="s">
        <v>2125</v>
      </c>
      <c r="P908" s="85">
        <v>44075</v>
      </c>
      <c r="Q908" s="85">
        <v>401768</v>
      </c>
      <c r="R908" s="85" t="s">
        <v>2416</v>
      </c>
      <c r="S908" s="85" t="s">
        <v>245</v>
      </c>
      <c r="T908" s="85">
        <v>970362</v>
      </c>
      <c r="U908" s="85">
        <v>6154</v>
      </c>
      <c r="V908" s="85" t="s">
        <v>1072</v>
      </c>
      <c r="W908" s="85" t="s">
        <v>3656</v>
      </c>
      <c r="X908" s="85" t="s">
        <v>2499</v>
      </c>
      <c r="Y908" s="85" t="s">
        <v>246</v>
      </c>
      <c r="Z908" s="85" t="s">
        <v>6870</v>
      </c>
      <c r="AB908" s="85" t="s">
        <v>2125</v>
      </c>
    </row>
    <row r="909" spans="1:34" ht="15" customHeight="1" x14ac:dyDescent="0.25">
      <c r="A909" s="85">
        <v>706467</v>
      </c>
      <c r="B909" s="85" t="s">
        <v>4388</v>
      </c>
      <c r="C909" s="85" t="s">
        <v>1922</v>
      </c>
      <c r="D909" s="85" t="s">
        <v>1922</v>
      </c>
      <c r="E909" s="85">
        <v>70614</v>
      </c>
      <c r="F909" s="85">
        <v>6500</v>
      </c>
      <c r="G909" s="85" t="s">
        <v>1107</v>
      </c>
      <c r="H909" s="85" t="s">
        <v>4389</v>
      </c>
      <c r="I909" s="85" t="s">
        <v>2499</v>
      </c>
      <c r="J909" s="85" t="s">
        <v>7185</v>
      </c>
      <c r="K909" s="85" t="s">
        <v>4183</v>
      </c>
      <c r="L909" s="85" t="s">
        <v>3</v>
      </c>
      <c r="M909" s="85" t="s">
        <v>4390</v>
      </c>
      <c r="N909" s="85" t="s">
        <v>4391</v>
      </c>
      <c r="O909" s="85" t="s">
        <v>2228</v>
      </c>
      <c r="P909" s="85">
        <v>44075</v>
      </c>
      <c r="Q909" s="85">
        <v>401768</v>
      </c>
      <c r="R909" s="85" t="s">
        <v>2416</v>
      </c>
      <c r="S909" s="85" t="s">
        <v>447</v>
      </c>
      <c r="T909" s="85">
        <v>970614</v>
      </c>
      <c r="U909" s="85">
        <v>6500</v>
      </c>
      <c r="V909" s="85" t="s">
        <v>1107</v>
      </c>
      <c r="W909" s="85" t="s">
        <v>2531</v>
      </c>
      <c r="X909" s="85" t="s">
        <v>2665</v>
      </c>
      <c r="Y909" s="85" t="s">
        <v>448</v>
      </c>
      <c r="Z909" s="85" t="s">
        <v>6971</v>
      </c>
      <c r="AB909" s="85" t="s">
        <v>2228</v>
      </c>
    </row>
    <row r="910" spans="1:34" ht="15" customHeight="1" x14ac:dyDescent="0.25">
      <c r="A910" s="85">
        <v>706468</v>
      </c>
      <c r="B910" s="85" t="s">
        <v>4376</v>
      </c>
      <c r="C910" s="85" t="s">
        <v>1922</v>
      </c>
      <c r="D910" s="85" t="s">
        <v>1922</v>
      </c>
      <c r="E910" s="85">
        <v>70614</v>
      </c>
      <c r="F910" s="85">
        <v>6500</v>
      </c>
      <c r="G910" s="85" t="s">
        <v>1107</v>
      </c>
      <c r="H910" s="85" t="s">
        <v>4377</v>
      </c>
      <c r="I910" s="85" t="s">
        <v>2514</v>
      </c>
      <c r="J910" s="85" t="s">
        <v>7186</v>
      </c>
      <c r="K910" s="85" t="s">
        <v>4183</v>
      </c>
      <c r="L910" s="85" t="s">
        <v>3</v>
      </c>
      <c r="M910" s="85" t="s">
        <v>4378</v>
      </c>
      <c r="N910" s="85" t="s">
        <v>4379</v>
      </c>
      <c r="O910" s="85" t="s">
        <v>2228</v>
      </c>
      <c r="P910" s="85">
        <v>44075</v>
      </c>
      <c r="Q910" s="85">
        <v>401768</v>
      </c>
      <c r="R910" s="85" t="s">
        <v>2416</v>
      </c>
      <c r="S910" s="85" t="s">
        <v>447</v>
      </c>
      <c r="T910" s="85">
        <v>970614</v>
      </c>
      <c r="U910" s="85">
        <v>6500</v>
      </c>
      <c r="V910" s="85" t="s">
        <v>1107</v>
      </c>
      <c r="W910" s="85" t="s">
        <v>2531</v>
      </c>
      <c r="X910" s="85" t="s">
        <v>2665</v>
      </c>
      <c r="Y910" s="85" t="s">
        <v>448</v>
      </c>
      <c r="Z910" s="85" t="s">
        <v>6971</v>
      </c>
      <c r="AB910" s="85" t="s">
        <v>2228</v>
      </c>
    </row>
    <row r="911" spans="1:34" ht="15" customHeight="1" x14ac:dyDescent="0.25">
      <c r="A911" s="85">
        <v>709228</v>
      </c>
      <c r="B911" s="85" t="s">
        <v>5133</v>
      </c>
      <c r="C911" s="85" t="s">
        <v>1922</v>
      </c>
      <c r="D911" s="85" t="s">
        <v>1922</v>
      </c>
      <c r="E911" s="85">
        <v>70939</v>
      </c>
      <c r="F911" s="85">
        <v>6210</v>
      </c>
      <c r="G911" s="85" t="s">
        <v>1193</v>
      </c>
      <c r="H911" s="85" t="s">
        <v>3140</v>
      </c>
      <c r="I911" s="85" t="s">
        <v>2748</v>
      </c>
      <c r="J911" s="85" t="s">
        <v>6623</v>
      </c>
      <c r="K911" s="85" t="s">
        <v>4808</v>
      </c>
      <c r="L911" s="85" t="s">
        <v>3</v>
      </c>
      <c r="M911" s="85" t="s">
        <v>5134</v>
      </c>
      <c r="N911" s="85" t="s">
        <v>5135</v>
      </c>
      <c r="O911" s="85" t="s">
        <v>2366</v>
      </c>
      <c r="P911" s="85">
        <v>44075</v>
      </c>
      <c r="Q911" s="85">
        <v>401768</v>
      </c>
      <c r="R911" s="85" t="s">
        <v>2416</v>
      </c>
      <c r="S911" s="85" t="s">
        <v>774</v>
      </c>
      <c r="T911" s="85">
        <v>970939</v>
      </c>
      <c r="U911" s="85">
        <v>6210</v>
      </c>
      <c r="V911" s="85" t="s">
        <v>1193</v>
      </c>
      <c r="W911" s="85" t="s">
        <v>3140</v>
      </c>
      <c r="X911" s="85" t="s">
        <v>2514</v>
      </c>
      <c r="Y911" s="85" t="s">
        <v>775</v>
      </c>
      <c r="Z911" s="85" t="s">
        <v>6624</v>
      </c>
      <c r="AB911" s="85" t="s">
        <v>2366</v>
      </c>
    </row>
    <row r="912" spans="1:34" ht="15" customHeight="1" x14ac:dyDescent="0.25">
      <c r="A912" s="85">
        <v>702034</v>
      </c>
      <c r="B912" s="85" t="s">
        <v>7313</v>
      </c>
      <c r="C912" s="85" t="s">
        <v>1920</v>
      </c>
      <c r="D912" s="85" t="s">
        <v>1920</v>
      </c>
      <c r="E912" s="85">
        <v>70213</v>
      </c>
      <c r="F912" s="85">
        <v>6416</v>
      </c>
      <c r="G912" s="85" t="s">
        <v>1021</v>
      </c>
      <c r="H912" s="85" t="s">
        <v>3101</v>
      </c>
      <c r="I912" s="85" t="s">
        <v>3102</v>
      </c>
      <c r="J912" s="85" t="s">
        <v>6496</v>
      </c>
      <c r="K912" s="85" t="s">
        <v>2844</v>
      </c>
      <c r="L912" s="85" t="s">
        <v>3</v>
      </c>
      <c r="M912" s="85" t="s">
        <v>3103</v>
      </c>
      <c r="N912" s="85" t="s">
        <v>7314</v>
      </c>
      <c r="O912" s="85" t="s">
        <v>2046</v>
      </c>
      <c r="P912" s="85">
        <v>44075</v>
      </c>
      <c r="Q912" s="85">
        <v>401768</v>
      </c>
      <c r="R912" s="85" t="s">
        <v>2416</v>
      </c>
      <c r="S912" s="85" t="s">
        <v>51</v>
      </c>
      <c r="T912" s="85">
        <v>970213</v>
      </c>
      <c r="U912" s="85">
        <v>6416</v>
      </c>
      <c r="V912" s="85" t="s">
        <v>1021</v>
      </c>
      <c r="W912" s="85" t="s">
        <v>3024</v>
      </c>
      <c r="X912" s="85" t="s">
        <v>3025</v>
      </c>
      <c r="Y912" s="85" t="s">
        <v>52</v>
      </c>
      <c r="Z912" s="85" t="s">
        <v>6818</v>
      </c>
      <c r="AB912" s="85" t="s">
        <v>2046</v>
      </c>
    </row>
    <row r="913" spans="1:28" ht="15" customHeight="1" x14ac:dyDescent="0.25">
      <c r="A913" s="85">
        <v>702242</v>
      </c>
      <c r="B913" s="85" t="s">
        <v>3095</v>
      </c>
      <c r="C913" s="85" t="s">
        <v>1919</v>
      </c>
      <c r="D913" s="85" t="s">
        <v>1919</v>
      </c>
      <c r="E913" s="85">
        <v>70210</v>
      </c>
      <c r="F913" s="85">
        <v>6493</v>
      </c>
      <c r="G913" s="85" t="s">
        <v>3089</v>
      </c>
      <c r="H913" s="85" t="s">
        <v>3090</v>
      </c>
      <c r="I913" s="85" t="s">
        <v>2576</v>
      </c>
      <c r="J913" s="85" t="s">
        <v>6812</v>
      </c>
      <c r="K913" s="85" t="s">
        <v>2844</v>
      </c>
      <c r="L913" s="85" t="s">
        <v>3</v>
      </c>
      <c r="M913" s="85" t="s">
        <v>3096</v>
      </c>
      <c r="N913" s="85" t="s">
        <v>3097</v>
      </c>
      <c r="O913" s="85" t="s">
        <v>6011</v>
      </c>
      <c r="P913" s="85">
        <v>44075</v>
      </c>
      <c r="Q913" s="85">
        <v>401768</v>
      </c>
      <c r="R913" s="85" t="s">
        <v>2416</v>
      </c>
      <c r="S913" s="85" t="s">
        <v>44</v>
      </c>
      <c r="T913" s="85">
        <v>970210</v>
      </c>
      <c r="U913" s="85">
        <v>6493</v>
      </c>
      <c r="V913" s="85" t="s">
        <v>3094</v>
      </c>
      <c r="W913" s="85" t="s">
        <v>2849</v>
      </c>
      <c r="X913" s="85" t="s">
        <v>2425</v>
      </c>
      <c r="Y913" s="85" t="s">
        <v>45</v>
      </c>
      <c r="Z913" s="85" t="s">
        <v>6813</v>
      </c>
      <c r="AB913" s="85" t="s">
        <v>6011</v>
      </c>
    </row>
    <row r="914" spans="1:28" ht="15" customHeight="1" x14ac:dyDescent="0.25">
      <c r="A914" s="85">
        <v>705209</v>
      </c>
      <c r="B914" s="85" t="s">
        <v>5670</v>
      </c>
      <c r="C914" s="85" t="s">
        <v>1919</v>
      </c>
      <c r="D914" s="85" t="s">
        <v>1919</v>
      </c>
      <c r="E914" s="85">
        <v>70530</v>
      </c>
      <c r="F914" s="85">
        <v>6311</v>
      </c>
      <c r="G914" s="85" t="s">
        <v>4209</v>
      </c>
      <c r="H914" s="85" t="s">
        <v>4210</v>
      </c>
      <c r="I914" s="85" t="s">
        <v>5667</v>
      </c>
      <c r="J914" s="85" t="s">
        <v>6956</v>
      </c>
      <c r="K914" s="85" t="s">
        <v>3906</v>
      </c>
      <c r="L914" s="85" t="s">
        <v>3</v>
      </c>
      <c r="M914" s="85" t="s">
        <v>5671</v>
      </c>
      <c r="N914" s="85" t="s">
        <v>6105</v>
      </c>
      <c r="O914" s="85" t="s">
        <v>2213</v>
      </c>
      <c r="P914" s="85">
        <v>44075</v>
      </c>
      <c r="Q914" s="85">
        <v>401768</v>
      </c>
      <c r="R914" s="85" t="s">
        <v>2416</v>
      </c>
      <c r="S914" s="85" t="s">
        <v>432</v>
      </c>
      <c r="T914" s="85">
        <v>970530</v>
      </c>
      <c r="U914" s="85">
        <v>6311</v>
      </c>
      <c r="V914" s="85" t="s">
        <v>5992</v>
      </c>
      <c r="W914" s="85" t="s">
        <v>4210</v>
      </c>
      <c r="X914" s="85" t="s">
        <v>4211</v>
      </c>
      <c r="Y914" s="85" t="s">
        <v>433</v>
      </c>
      <c r="Z914" s="85" t="s">
        <v>6719</v>
      </c>
      <c r="AB914" s="85" t="s">
        <v>2213</v>
      </c>
    </row>
    <row r="915" spans="1:28" ht="15" customHeight="1" x14ac:dyDescent="0.25">
      <c r="A915" s="85">
        <v>709094</v>
      </c>
      <c r="B915" s="85" t="s">
        <v>4961</v>
      </c>
      <c r="C915" s="85" t="s">
        <v>1919</v>
      </c>
      <c r="D915" s="85" t="s">
        <v>1919</v>
      </c>
      <c r="E915" s="85">
        <v>70926</v>
      </c>
      <c r="F915" s="85">
        <v>6130</v>
      </c>
      <c r="G915" s="85" t="s">
        <v>1189</v>
      </c>
      <c r="H915" s="85" t="s">
        <v>4956</v>
      </c>
      <c r="I915" s="85" t="s">
        <v>2449</v>
      </c>
      <c r="J915" s="85" t="s">
        <v>7187</v>
      </c>
      <c r="K915" s="85" t="s">
        <v>4808</v>
      </c>
      <c r="L915" s="85" t="s">
        <v>3</v>
      </c>
      <c r="M915" s="85" t="s">
        <v>4962</v>
      </c>
      <c r="N915" s="85" t="s">
        <v>4958</v>
      </c>
      <c r="O915" s="85" t="s">
        <v>2335</v>
      </c>
      <c r="P915" s="85">
        <v>44075</v>
      </c>
      <c r="Q915" s="85">
        <v>401768</v>
      </c>
      <c r="R915" s="85" t="s">
        <v>2416</v>
      </c>
      <c r="S915" s="85" t="s">
        <v>716</v>
      </c>
      <c r="T915" s="85">
        <v>970926</v>
      </c>
      <c r="U915" s="85">
        <v>6130</v>
      </c>
      <c r="V915" s="85" t="s">
        <v>1189</v>
      </c>
      <c r="W915" s="85" t="s">
        <v>4960</v>
      </c>
      <c r="X915" s="85" t="s">
        <v>2499</v>
      </c>
      <c r="Y915" s="85" t="s">
        <v>717</v>
      </c>
      <c r="Z915" s="85" t="s">
        <v>6447</v>
      </c>
      <c r="AB915" s="85" t="s">
        <v>2335</v>
      </c>
    </row>
    <row r="916" spans="1:28" ht="15" customHeight="1" x14ac:dyDescent="0.25">
      <c r="A916" s="85">
        <v>707187</v>
      </c>
      <c r="B916" s="85" t="s">
        <v>4714</v>
      </c>
      <c r="C916" s="85" t="s">
        <v>1922</v>
      </c>
      <c r="D916" s="85" t="s">
        <v>1922</v>
      </c>
      <c r="E916" s="85">
        <v>70735</v>
      </c>
      <c r="F916" s="85">
        <v>9919</v>
      </c>
      <c r="G916" s="85" t="s">
        <v>4715</v>
      </c>
      <c r="H916" s="85" t="s">
        <v>4715</v>
      </c>
      <c r="I916" s="85" t="s">
        <v>2480</v>
      </c>
      <c r="J916" s="85" t="s">
        <v>7188</v>
      </c>
      <c r="K916" s="85" t="s">
        <v>4428</v>
      </c>
      <c r="L916" s="85" t="s">
        <v>1</v>
      </c>
      <c r="M916" s="85" t="s">
        <v>4716</v>
      </c>
      <c r="N916" s="85" t="s">
        <v>4717</v>
      </c>
      <c r="O916" s="85" t="s">
        <v>2261</v>
      </c>
      <c r="P916" s="85">
        <v>44075</v>
      </c>
      <c r="Q916" s="85">
        <v>44134</v>
      </c>
      <c r="R916" s="85" t="s">
        <v>2592</v>
      </c>
      <c r="S916" s="85" t="s">
        <v>1836</v>
      </c>
      <c r="T916" s="85">
        <v>400154</v>
      </c>
      <c r="U916" s="85">
        <v>9900</v>
      </c>
      <c r="V916" s="85" t="s">
        <v>1134</v>
      </c>
      <c r="W916" s="85" t="s">
        <v>4504</v>
      </c>
      <c r="X916" s="85" t="s">
        <v>2647</v>
      </c>
      <c r="Y916" s="85" t="s">
        <v>540</v>
      </c>
      <c r="Z916" s="85" t="s">
        <v>6250</v>
      </c>
      <c r="AB916" s="85" t="s">
        <v>2261</v>
      </c>
    </row>
    <row r="917" spans="1:28" ht="15" customHeight="1" x14ac:dyDescent="0.25">
      <c r="A917" s="85">
        <v>707188</v>
      </c>
      <c r="B917" s="85" t="s">
        <v>4714</v>
      </c>
      <c r="C917" s="85" t="s">
        <v>1922</v>
      </c>
      <c r="D917" s="85" t="s">
        <v>1922</v>
      </c>
      <c r="E917" s="85">
        <v>70735</v>
      </c>
      <c r="J917" s="85" t="s">
        <v>7315</v>
      </c>
      <c r="K917" s="85" t="s">
        <v>4428</v>
      </c>
      <c r="L917" s="85" t="s">
        <v>1</v>
      </c>
      <c r="M917" s="85" t="s">
        <v>4716</v>
      </c>
      <c r="O917" s="85" t="s">
        <v>2261</v>
      </c>
      <c r="P917" s="85">
        <v>45170</v>
      </c>
      <c r="Q917" s="85">
        <v>401768</v>
      </c>
      <c r="R917" s="85" t="s">
        <v>2416</v>
      </c>
      <c r="S917" s="85" t="s">
        <v>1836</v>
      </c>
      <c r="T917" s="85">
        <v>400154</v>
      </c>
      <c r="U917" s="85">
        <v>9900</v>
      </c>
      <c r="V917" s="85" t="s">
        <v>1134</v>
      </c>
      <c r="W917" s="85" t="s">
        <v>4504</v>
      </c>
      <c r="X917" s="85" t="s">
        <v>2647</v>
      </c>
      <c r="Y917" s="85" t="s">
        <v>540</v>
      </c>
      <c r="Z917" s="85" t="s">
        <v>6250</v>
      </c>
      <c r="AB917" s="85" t="s">
        <v>2261</v>
      </c>
    </row>
    <row r="918" spans="1:28" ht="15" customHeight="1" x14ac:dyDescent="0.25">
      <c r="A918" s="85">
        <v>709437</v>
      </c>
      <c r="B918" s="85" t="s">
        <v>4955</v>
      </c>
      <c r="C918" s="85" t="s">
        <v>1920</v>
      </c>
      <c r="D918" s="85" t="s">
        <v>1920</v>
      </c>
      <c r="E918" s="85">
        <v>70926</v>
      </c>
      <c r="F918" s="85">
        <v>6130</v>
      </c>
      <c r="G918" s="85" t="s">
        <v>1189</v>
      </c>
      <c r="H918" s="85" t="s">
        <v>4956</v>
      </c>
      <c r="I918" s="85" t="s">
        <v>2449</v>
      </c>
      <c r="J918" s="85" t="s">
        <v>7187</v>
      </c>
      <c r="K918" s="85" t="s">
        <v>4808</v>
      </c>
      <c r="L918" s="85" t="s">
        <v>3</v>
      </c>
      <c r="M918" s="85" t="s">
        <v>4957</v>
      </c>
      <c r="N918" s="85" t="s">
        <v>4958</v>
      </c>
      <c r="O918" s="85" t="s">
        <v>2335</v>
      </c>
      <c r="P918" s="85">
        <v>44081</v>
      </c>
      <c r="Q918" s="85">
        <v>401768</v>
      </c>
      <c r="R918" s="85" t="s">
        <v>2416</v>
      </c>
      <c r="S918" s="85" t="s">
        <v>716</v>
      </c>
      <c r="T918" s="85">
        <v>970926</v>
      </c>
      <c r="U918" s="85">
        <v>6130</v>
      </c>
      <c r="V918" s="85" t="s">
        <v>1189</v>
      </c>
      <c r="W918" s="85" t="s">
        <v>4960</v>
      </c>
      <c r="X918" s="85" t="s">
        <v>2499</v>
      </c>
      <c r="Y918" s="85" t="s">
        <v>717</v>
      </c>
      <c r="Z918" s="85" t="s">
        <v>6447</v>
      </c>
      <c r="AB918" s="85" t="s">
        <v>2335</v>
      </c>
    </row>
    <row r="919" spans="1:28" ht="15" customHeight="1" x14ac:dyDescent="0.25">
      <c r="A919" s="85">
        <v>709242</v>
      </c>
      <c r="B919" s="85" t="s">
        <v>5859</v>
      </c>
      <c r="C919" s="85" t="s">
        <v>1920</v>
      </c>
      <c r="D919" s="85" t="s">
        <v>1920</v>
      </c>
      <c r="E919" s="85">
        <v>70936</v>
      </c>
      <c r="F919" s="85">
        <v>6134</v>
      </c>
      <c r="G919" s="85" t="s">
        <v>5114</v>
      </c>
      <c r="H919" s="85" t="s">
        <v>5114</v>
      </c>
      <c r="I919" s="85" t="s">
        <v>2933</v>
      </c>
      <c r="J919" s="85" t="s">
        <v>7189</v>
      </c>
      <c r="K919" s="85" t="s">
        <v>4808</v>
      </c>
      <c r="L919" s="85" t="s">
        <v>3</v>
      </c>
      <c r="M919" s="85" t="s">
        <v>6106</v>
      </c>
      <c r="O919" s="85" t="s">
        <v>2327</v>
      </c>
      <c r="P919" s="85">
        <v>44816</v>
      </c>
      <c r="Q919" s="85">
        <v>401768</v>
      </c>
      <c r="R919" s="85" t="s">
        <v>2416</v>
      </c>
      <c r="S919" s="85" t="s">
        <v>706</v>
      </c>
      <c r="T919" s="85">
        <v>970936</v>
      </c>
      <c r="U919" s="85">
        <v>6134</v>
      </c>
      <c r="V919" s="85" t="s">
        <v>1180</v>
      </c>
      <c r="W919" s="85" t="s">
        <v>3140</v>
      </c>
      <c r="X919" s="85" t="s">
        <v>4405</v>
      </c>
      <c r="Y919" s="85" t="s">
        <v>704</v>
      </c>
      <c r="Z919" s="85" t="s">
        <v>6436</v>
      </c>
      <c r="AB919" s="85" t="s">
        <v>2327</v>
      </c>
    </row>
    <row r="920" spans="1:28" ht="15" customHeight="1" x14ac:dyDescent="0.25">
      <c r="A920" s="85">
        <v>705089</v>
      </c>
      <c r="B920" s="85" t="s">
        <v>5189</v>
      </c>
      <c r="C920" s="85" t="s">
        <v>1920</v>
      </c>
      <c r="D920" s="85" t="s">
        <v>7222</v>
      </c>
      <c r="E920" s="85">
        <v>70513</v>
      </c>
      <c r="F920" s="85">
        <v>6330</v>
      </c>
      <c r="G920" s="85" t="s">
        <v>3999</v>
      </c>
      <c r="H920" s="85" t="s">
        <v>3999</v>
      </c>
      <c r="I920" s="85" t="s">
        <v>2474</v>
      </c>
      <c r="J920" s="85" t="s">
        <v>6778</v>
      </c>
      <c r="K920" s="85" t="s">
        <v>3906</v>
      </c>
      <c r="L920" s="85" t="s">
        <v>3</v>
      </c>
      <c r="M920" s="85" t="s">
        <v>5190</v>
      </c>
      <c r="N920" s="85" t="s">
        <v>5191</v>
      </c>
      <c r="O920" s="85" t="s">
        <v>2197</v>
      </c>
      <c r="P920" s="85">
        <v>44440</v>
      </c>
      <c r="Q920" s="85">
        <v>401768</v>
      </c>
      <c r="R920" s="85" t="s">
        <v>2416</v>
      </c>
      <c r="S920" s="85" t="s">
        <v>5194</v>
      </c>
      <c r="T920" s="85">
        <v>970513</v>
      </c>
      <c r="U920" s="85">
        <v>6330</v>
      </c>
      <c r="V920" s="85" t="s">
        <v>1096</v>
      </c>
      <c r="W920" s="85" t="s">
        <v>3999</v>
      </c>
      <c r="X920" s="85" t="s">
        <v>2474</v>
      </c>
      <c r="Y920" s="85" t="s">
        <v>5195</v>
      </c>
      <c r="Z920" s="85" t="s">
        <v>6779</v>
      </c>
      <c r="AB920" s="85" t="s">
        <v>2197</v>
      </c>
    </row>
    <row r="921" spans="1:28" ht="15" customHeight="1" x14ac:dyDescent="0.25">
      <c r="A921" s="85">
        <v>709241</v>
      </c>
      <c r="B921" s="85" t="s">
        <v>5858</v>
      </c>
      <c r="C921" s="85" t="s">
        <v>2708</v>
      </c>
      <c r="D921" s="85" t="s">
        <v>2708</v>
      </c>
      <c r="E921" s="85">
        <v>70936</v>
      </c>
      <c r="F921" s="85">
        <v>6134</v>
      </c>
      <c r="G921" s="85" t="s">
        <v>1180</v>
      </c>
      <c r="H921" s="85" t="s">
        <v>6107</v>
      </c>
      <c r="I921" s="85" t="s">
        <v>2435</v>
      </c>
      <c r="J921" s="85" t="s">
        <v>7190</v>
      </c>
      <c r="K921" s="85" t="s">
        <v>4808</v>
      </c>
      <c r="L921" s="85" t="s">
        <v>1</v>
      </c>
      <c r="M921" s="85" t="s">
        <v>6108</v>
      </c>
      <c r="N921" s="85" t="s">
        <v>6109</v>
      </c>
      <c r="O921" s="85" t="s">
        <v>5739</v>
      </c>
      <c r="P921" s="85">
        <v>44075</v>
      </c>
      <c r="Q921" s="85">
        <v>401768</v>
      </c>
      <c r="R921" s="85" t="s">
        <v>2416</v>
      </c>
      <c r="S921" s="85" t="s">
        <v>6110</v>
      </c>
      <c r="U921" s="85">
        <v>6134</v>
      </c>
      <c r="V921" s="85" t="s">
        <v>1180</v>
      </c>
      <c r="W921" s="85" t="s">
        <v>6107</v>
      </c>
      <c r="X921" s="85" t="s">
        <v>2435</v>
      </c>
      <c r="Y921" s="85" t="s">
        <v>6111</v>
      </c>
      <c r="Z921" s="85" t="s">
        <v>7190</v>
      </c>
      <c r="AB921" s="85" t="s">
        <v>5739</v>
      </c>
    </row>
    <row r="922" spans="1:28" ht="15" customHeight="1" x14ac:dyDescent="0.25">
      <c r="A922" s="85">
        <v>701110</v>
      </c>
      <c r="B922" s="85" t="s">
        <v>5772</v>
      </c>
      <c r="C922" s="85" t="s">
        <v>1920</v>
      </c>
      <c r="D922" s="85" t="s">
        <v>1920</v>
      </c>
      <c r="E922" s="85">
        <v>70101</v>
      </c>
      <c r="F922" s="85">
        <v>6020</v>
      </c>
      <c r="G922" s="85" t="s">
        <v>2502</v>
      </c>
      <c r="H922" s="85" t="s">
        <v>2503</v>
      </c>
      <c r="I922" s="85" t="s">
        <v>2509</v>
      </c>
      <c r="J922" s="85" t="s">
        <v>6490</v>
      </c>
      <c r="K922" s="85" t="s">
        <v>2412</v>
      </c>
      <c r="L922" s="85" t="s">
        <v>1</v>
      </c>
      <c r="M922" s="85" t="s">
        <v>6112</v>
      </c>
      <c r="N922" s="85" t="s">
        <v>6113</v>
      </c>
      <c r="O922" s="85" t="s">
        <v>1986</v>
      </c>
      <c r="P922" s="85">
        <v>44440</v>
      </c>
      <c r="Q922" s="85">
        <v>401768</v>
      </c>
      <c r="R922" s="85" t="s">
        <v>2416</v>
      </c>
      <c r="S922" s="85" t="s">
        <v>2520</v>
      </c>
      <c r="T922" s="85">
        <v>400892</v>
      </c>
      <c r="U922" s="85">
        <v>6020</v>
      </c>
      <c r="V922" s="85" t="s">
        <v>2502</v>
      </c>
      <c r="W922" s="85" t="s">
        <v>2503</v>
      </c>
      <c r="X922" s="85" t="s">
        <v>2509</v>
      </c>
      <c r="Y922" s="85" t="s">
        <v>5946</v>
      </c>
      <c r="Z922" s="85" t="s">
        <v>6490</v>
      </c>
      <c r="AB922" s="85" t="s">
        <v>1986</v>
      </c>
    </row>
    <row r="923" spans="1:28" ht="15" customHeight="1" x14ac:dyDescent="0.25">
      <c r="A923" s="85">
        <v>701111</v>
      </c>
      <c r="B923" s="85" t="s">
        <v>5773</v>
      </c>
      <c r="C923" s="85" t="s">
        <v>1920</v>
      </c>
      <c r="D923" s="85" t="s">
        <v>1920</v>
      </c>
      <c r="E923" s="85">
        <v>70101</v>
      </c>
      <c r="F923" s="85">
        <v>6020</v>
      </c>
      <c r="G923" s="85" t="s">
        <v>2426</v>
      </c>
      <c r="H923" s="85" t="s">
        <v>5865</v>
      </c>
      <c r="I923" s="85" t="s">
        <v>3483</v>
      </c>
      <c r="J923" s="85" t="s">
        <v>6201</v>
      </c>
      <c r="K923" s="85" t="s">
        <v>2412</v>
      </c>
      <c r="L923" s="85" t="s">
        <v>1</v>
      </c>
      <c r="M923" s="85" t="s">
        <v>6114</v>
      </c>
      <c r="N923" s="85" t="s">
        <v>6115</v>
      </c>
      <c r="O923" s="85" t="s">
        <v>2000</v>
      </c>
      <c r="P923" s="85">
        <v>44452</v>
      </c>
      <c r="Q923" s="85">
        <v>401768</v>
      </c>
      <c r="R923" s="85" t="s">
        <v>2416</v>
      </c>
      <c r="S923" s="85" t="s">
        <v>1763</v>
      </c>
      <c r="T923" s="85">
        <v>405345</v>
      </c>
      <c r="U923" s="85">
        <v>6020</v>
      </c>
      <c r="V923" s="85" t="s">
        <v>1009</v>
      </c>
      <c r="W923" s="85" t="s">
        <v>5865</v>
      </c>
      <c r="X923" s="85" t="s">
        <v>3483</v>
      </c>
      <c r="Y923" s="85" t="s">
        <v>20</v>
      </c>
      <c r="Z923" s="85" t="s">
        <v>6202</v>
      </c>
      <c r="AB923" s="85" t="s">
        <v>2000</v>
      </c>
    </row>
    <row r="924" spans="1:28" ht="15" customHeight="1" x14ac:dyDescent="0.25">
      <c r="A924" s="85">
        <v>702107</v>
      </c>
      <c r="B924" s="85" t="s">
        <v>3036</v>
      </c>
      <c r="C924" s="85" t="s">
        <v>1919</v>
      </c>
      <c r="D924" s="85" t="s">
        <v>1919</v>
      </c>
      <c r="E924" s="85">
        <v>70215</v>
      </c>
      <c r="F924" s="85">
        <v>6421</v>
      </c>
      <c r="G924" s="85" t="s">
        <v>1020</v>
      </c>
      <c r="H924" s="85" t="s">
        <v>3037</v>
      </c>
      <c r="I924" s="85" t="s">
        <v>2727</v>
      </c>
      <c r="J924" s="85" t="s">
        <v>6246</v>
      </c>
      <c r="K924" s="85" t="s">
        <v>2844</v>
      </c>
      <c r="L924" s="85" t="s">
        <v>1</v>
      </c>
      <c r="M924" s="85" t="s">
        <v>3038</v>
      </c>
      <c r="N924" s="85" t="s">
        <v>3039</v>
      </c>
      <c r="O924" s="85" t="s">
        <v>2040</v>
      </c>
      <c r="P924" s="85">
        <v>44242</v>
      </c>
      <c r="Q924" s="85">
        <v>401768</v>
      </c>
      <c r="R924" s="85" t="s">
        <v>2416</v>
      </c>
      <c r="S924" s="85" t="s">
        <v>75</v>
      </c>
      <c r="T924" s="85">
        <v>406146</v>
      </c>
      <c r="U924" s="85">
        <v>4840</v>
      </c>
      <c r="V924" s="85" t="s">
        <v>3041</v>
      </c>
      <c r="W924" s="85" t="s">
        <v>3042</v>
      </c>
      <c r="X924" s="85" t="s">
        <v>3043</v>
      </c>
      <c r="Y924" s="85" t="s">
        <v>76</v>
      </c>
      <c r="Z924" s="85" t="s">
        <v>6312</v>
      </c>
      <c r="AB924" s="85" t="s">
        <v>2040</v>
      </c>
    </row>
    <row r="925" spans="1:28" ht="15" customHeight="1" x14ac:dyDescent="0.25">
      <c r="A925" s="85">
        <v>705161</v>
      </c>
      <c r="B925" s="85" t="s">
        <v>5828</v>
      </c>
      <c r="C925" s="85" t="s">
        <v>1919</v>
      </c>
      <c r="D925" s="85" t="s">
        <v>1919</v>
      </c>
      <c r="E925" s="85">
        <v>70531</v>
      </c>
      <c r="F925" s="85">
        <v>6300</v>
      </c>
      <c r="G925" s="85" t="s">
        <v>1093</v>
      </c>
      <c r="H925" s="85" t="s">
        <v>6116</v>
      </c>
      <c r="I925" s="85" t="s">
        <v>5690</v>
      </c>
      <c r="J925" s="85" t="s">
        <v>7191</v>
      </c>
      <c r="K925" s="85" t="s">
        <v>3906</v>
      </c>
      <c r="L925" s="85" t="s">
        <v>3</v>
      </c>
      <c r="M925" s="85" t="s">
        <v>6117</v>
      </c>
      <c r="N925" s="85" t="s">
        <v>6118</v>
      </c>
      <c r="O925" s="85" t="s">
        <v>2206</v>
      </c>
      <c r="P925" s="85">
        <v>44445</v>
      </c>
      <c r="Q925" s="85">
        <v>401768</v>
      </c>
      <c r="R925" s="85" t="s">
        <v>2416</v>
      </c>
      <c r="S925" s="85" t="s">
        <v>394</v>
      </c>
      <c r="T925" s="85">
        <v>970531</v>
      </c>
      <c r="U925" s="85">
        <v>6300</v>
      </c>
      <c r="V925" s="85" t="s">
        <v>1093</v>
      </c>
      <c r="W925" s="85" t="s">
        <v>3307</v>
      </c>
      <c r="X925" s="85" t="s">
        <v>2588</v>
      </c>
      <c r="Y925" s="85" t="s">
        <v>1389</v>
      </c>
      <c r="Z925" s="85" t="s">
        <v>6405</v>
      </c>
      <c r="AB925" s="85" t="s">
        <v>2206</v>
      </c>
    </row>
    <row r="926" spans="1:28" ht="15" customHeight="1" x14ac:dyDescent="0.25">
      <c r="A926" s="85">
        <v>704087</v>
      </c>
      <c r="B926" s="85" t="s">
        <v>5814</v>
      </c>
      <c r="C926" s="85" t="s">
        <v>1922</v>
      </c>
      <c r="D926" s="85" t="s">
        <v>1922</v>
      </c>
      <c r="E926" s="85">
        <v>70420</v>
      </c>
      <c r="F926" s="85">
        <v>6363</v>
      </c>
      <c r="G926" s="85" t="s">
        <v>1079</v>
      </c>
      <c r="H926" s="85" t="s">
        <v>3940</v>
      </c>
      <c r="I926" s="85" t="s">
        <v>2470</v>
      </c>
      <c r="J926" s="85" t="s">
        <v>7192</v>
      </c>
      <c r="K926" s="85" t="s">
        <v>3735</v>
      </c>
      <c r="L926" s="85" t="s">
        <v>1</v>
      </c>
      <c r="M926" s="85" t="s">
        <v>6119</v>
      </c>
      <c r="O926" s="85" t="s">
        <v>2035</v>
      </c>
      <c r="P926" s="85">
        <v>44452</v>
      </c>
      <c r="Q926" s="85">
        <v>401768</v>
      </c>
      <c r="R926" s="85" t="s">
        <v>2416</v>
      </c>
      <c r="S926" s="85" t="s">
        <v>1791</v>
      </c>
      <c r="T926" s="85">
        <v>406178</v>
      </c>
      <c r="U926" s="85">
        <v>6020</v>
      </c>
      <c r="V926" s="85" t="s">
        <v>1009</v>
      </c>
      <c r="W926" s="85" t="s">
        <v>3106</v>
      </c>
      <c r="X926" s="85" t="s">
        <v>3107</v>
      </c>
      <c r="Y926" s="85" t="s">
        <v>226</v>
      </c>
      <c r="Z926" s="85" t="s">
        <v>6320</v>
      </c>
      <c r="AB926" s="85" t="s">
        <v>2035</v>
      </c>
    </row>
    <row r="927" spans="1:28" ht="15" customHeight="1" x14ac:dyDescent="0.25">
      <c r="A927" s="85">
        <v>703647</v>
      </c>
      <c r="B927" s="85" t="s">
        <v>5806</v>
      </c>
      <c r="C927" s="85" t="s">
        <v>1922</v>
      </c>
      <c r="D927" s="85" t="s">
        <v>1922</v>
      </c>
      <c r="E927" s="85">
        <v>70322</v>
      </c>
      <c r="F927" s="85">
        <v>6114</v>
      </c>
      <c r="G927" s="85" t="s">
        <v>1071</v>
      </c>
      <c r="H927" s="85" t="s">
        <v>3290</v>
      </c>
      <c r="I927" s="85" t="s">
        <v>2576</v>
      </c>
      <c r="J927" s="85" t="s">
        <v>6866</v>
      </c>
      <c r="K927" s="85" t="s">
        <v>3166</v>
      </c>
      <c r="L927" s="85" t="s">
        <v>3</v>
      </c>
      <c r="M927" s="85" t="s">
        <v>6120</v>
      </c>
      <c r="O927" s="85" t="s">
        <v>5966</v>
      </c>
      <c r="P927" s="85">
        <v>44805</v>
      </c>
      <c r="Q927" s="85">
        <v>401768</v>
      </c>
      <c r="R927" s="85" t="s">
        <v>2416</v>
      </c>
      <c r="S927" s="85" t="s">
        <v>5967</v>
      </c>
      <c r="T927" s="85">
        <v>941285</v>
      </c>
      <c r="U927" s="85">
        <v>6114</v>
      </c>
      <c r="V927" s="85" t="s">
        <v>1071</v>
      </c>
      <c r="W927" s="85" t="s">
        <v>3290</v>
      </c>
      <c r="X927" s="85" t="s">
        <v>2499</v>
      </c>
      <c r="Y927" s="85" t="s">
        <v>5968</v>
      </c>
      <c r="Z927" s="85" t="s">
        <v>6574</v>
      </c>
      <c r="AB927" s="85" t="s">
        <v>5966</v>
      </c>
    </row>
    <row r="928" spans="1:28" ht="15" customHeight="1" x14ac:dyDescent="0.25">
      <c r="A928" s="85">
        <v>706020</v>
      </c>
      <c r="B928" s="85" t="s">
        <v>5836</v>
      </c>
      <c r="C928" s="85" t="s">
        <v>1919</v>
      </c>
      <c r="D928" s="85" t="s">
        <v>1919</v>
      </c>
      <c r="E928" s="85">
        <v>70603</v>
      </c>
      <c r="F928" s="85">
        <v>6533</v>
      </c>
      <c r="G928" s="85" t="s">
        <v>1111</v>
      </c>
      <c r="H928" s="85" t="s">
        <v>3914</v>
      </c>
      <c r="I928" s="85" t="s">
        <v>4149</v>
      </c>
      <c r="J928" s="85" t="s">
        <v>7193</v>
      </c>
      <c r="K928" s="85" t="s">
        <v>4183</v>
      </c>
      <c r="L928" s="85" t="s">
        <v>3</v>
      </c>
      <c r="M928" s="85" t="s">
        <v>6121</v>
      </c>
      <c r="N928" s="85" t="s">
        <v>6122</v>
      </c>
      <c r="O928" s="85" t="s">
        <v>2233</v>
      </c>
      <c r="P928" s="85">
        <v>44445</v>
      </c>
      <c r="Q928" s="85">
        <v>401768</v>
      </c>
      <c r="R928" s="85" t="s">
        <v>2416</v>
      </c>
      <c r="S928" s="85" t="s">
        <v>822</v>
      </c>
      <c r="T928" s="85">
        <v>970603</v>
      </c>
      <c r="U928" s="85">
        <v>6533</v>
      </c>
      <c r="V928" s="85" t="s">
        <v>1111</v>
      </c>
      <c r="W928" s="85" t="s">
        <v>4253</v>
      </c>
      <c r="X928" s="85" t="s">
        <v>2522</v>
      </c>
      <c r="Y928" s="85" t="s">
        <v>823</v>
      </c>
      <c r="Z928" s="85" t="s">
        <v>6973</v>
      </c>
      <c r="AB928" s="85" t="s">
        <v>2233</v>
      </c>
    </row>
    <row r="929" spans="1:28" ht="15" customHeight="1" x14ac:dyDescent="0.25">
      <c r="A929" s="85">
        <v>703228</v>
      </c>
      <c r="B929" s="85" t="s">
        <v>5796</v>
      </c>
      <c r="C929" s="85" t="s">
        <v>1920</v>
      </c>
      <c r="D929" s="85" t="s">
        <v>1920</v>
      </c>
      <c r="E929" s="85">
        <v>70369</v>
      </c>
      <c r="F929" s="85">
        <v>6170</v>
      </c>
      <c r="G929" s="85" t="s">
        <v>1040</v>
      </c>
      <c r="H929" s="85" t="s">
        <v>6123</v>
      </c>
      <c r="I929" s="85" t="s">
        <v>2647</v>
      </c>
      <c r="J929" s="85" t="s">
        <v>7194</v>
      </c>
      <c r="K929" s="85" t="s">
        <v>3166</v>
      </c>
      <c r="L929" s="85" t="s">
        <v>1</v>
      </c>
      <c r="M929" s="85" t="s">
        <v>6124</v>
      </c>
      <c r="N929" s="85" t="s">
        <v>7316</v>
      </c>
      <c r="O929" s="85" t="s">
        <v>6125</v>
      </c>
      <c r="P929" s="85">
        <v>44452</v>
      </c>
      <c r="Q929" s="85">
        <v>401768</v>
      </c>
      <c r="R929" s="85" t="s">
        <v>2416</v>
      </c>
      <c r="S929" s="85" t="s">
        <v>6126</v>
      </c>
      <c r="T929" s="85">
        <v>602311</v>
      </c>
      <c r="U929" s="85">
        <v>6170</v>
      </c>
      <c r="V929" s="85" t="s">
        <v>1040</v>
      </c>
      <c r="W929" s="85" t="s">
        <v>6123</v>
      </c>
      <c r="X929" s="85" t="s">
        <v>2647</v>
      </c>
      <c r="Y929" s="85" t="s">
        <v>6127</v>
      </c>
      <c r="Z929" s="85" t="s">
        <v>7194</v>
      </c>
      <c r="AB929" s="85" t="s">
        <v>6125</v>
      </c>
    </row>
    <row r="930" spans="1:28" ht="15" customHeight="1" x14ac:dyDescent="0.25">
      <c r="A930" s="85">
        <v>703548</v>
      </c>
      <c r="B930" s="85" t="s">
        <v>5803</v>
      </c>
      <c r="C930" s="85" t="s">
        <v>1922</v>
      </c>
      <c r="D930" s="85" t="s">
        <v>1922</v>
      </c>
      <c r="E930" s="85">
        <v>70352</v>
      </c>
      <c r="F930" s="85">
        <v>6181</v>
      </c>
      <c r="G930" s="85" t="s">
        <v>1067</v>
      </c>
      <c r="H930" s="85" t="s">
        <v>1067</v>
      </c>
      <c r="I930" s="85" t="s">
        <v>3521</v>
      </c>
      <c r="J930" s="85" t="s">
        <v>6556</v>
      </c>
      <c r="K930" s="85" t="s">
        <v>3166</v>
      </c>
      <c r="L930" s="85" t="s">
        <v>3</v>
      </c>
      <c r="M930" s="85" t="s">
        <v>6128</v>
      </c>
      <c r="N930" s="85" t="s">
        <v>6129</v>
      </c>
      <c r="O930" s="85" t="s">
        <v>5962</v>
      </c>
      <c r="P930" s="85">
        <v>44613</v>
      </c>
      <c r="Q930" s="85">
        <v>401768</v>
      </c>
      <c r="R930" s="85" t="s">
        <v>2416</v>
      </c>
      <c r="S930" s="85" t="s">
        <v>219</v>
      </c>
      <c r="T930" s="85">
        <v>970352</v>
      </c>
      <c r="U930" s="85">
        <v>6181</v>
      </c>
      <c r="V930" s="85" t="s">
        <v>1067</v>
      </c>
      <c r="W930" s="85" t="s">
        <v>3525</v>
      </c>
      <c r="X930" s="85" t="s">
        <v>2492</v>
      </c>
      <c r="Y930" s="85" t="s">
        <v>220</v>
      </c>
      <c r="Z930" s="85" t="s">
        <v>6557</v>
      </c>
      <c r="AB930" s="85" t="s">
        <v>5962</v>
      </c>
    </row>
    <row r="931" spans="1:28" ht="15" customHeight="1" x14ac:dyDescent="0.25">
      <c r="A931" s="85">
        <v>703004</v>
      </c>
      <c r="B931" s="85" t="s">
        <v>5786</v>
      </c>
      <c r="C931" s="85" t="s">
        <v>1920</v>
      </c>
      <c r="D931" s="85" t="s">
        <v>1920</v>
      </c>
      <c r="E931" s="85">
        <v>70364</v>
      </c>
      <c r="F931" s="85">
        <v>6176</v>
      </c>
      <c r="G931" s="85" t="s">
        <v>1033</v>
      </c>
      <c r="H931" s="85" t="s">
        <v>3652</v>
      </c>
      <c r="I931" s="85" t="s">
        <v>5157</v>
      </c>
      <c r="J931" s="85" t="s">
        <v>7195</v>
      </c>
      <c r="K931" s="85" t="s">
        <v>3166</v>
      </c>
      <c r="L931" s="85" t="s">
        <v>3</v>
      </c>
      <c r="M931" s="85" t="s">
        <v>5532</v>
      </c>
      <c r="N931" s="85" t="s">
        <v>6130</v>
      </c>
      <c r="O931" s="85" t="s">
        <v>6024</v>
      </c>
      <c r="P931" s="85">
        <v>44440</v>
      </c>
      <c r="Q931" s="85">
        <v>401768</v>
      </c>
      <c r="R931" s="85" t="s">
        <v>2416</v>
      </c>
      <c r="S931" s="85" t="s">
        <v>280</v>
      </c>
      <c r="T931" s="85">
        <v>970364</v>
      </c>
      <c r="U931" s="85">
        <v>6176</v>
      </c>
      <c r="V931" s="85" t="s">
        <v>1033</v>
      </c>
      <c r="W931" s="85" t="s">
        <v>2849</v>
      </c>
      <c r="X931" s="85" t="s">
        <v>2778</v>
      </c>
      <c r="Y931" s="85" t="s">
        <v>281</v>
      </c>
      <c r="Z931" s="85" t="s">
        <v>6365</v>
      </c>
      <c r="AB931" s="85" t="s">
        <v>6024</v>
      </c>
    </row>
    <row r="932" spans="1:28" ht="15" customHeight="1" x14ac:dyDescent="0.25">
      <c r="A932" s="85">
        <v>701109</v>
      </c>
      <c r="B932" s="85" t="s">
        <v>2600</v>
      </c>
      <c r="C932" s="85" t="s">
        <v>1919</v>
      </c>
      <c r="D932" s="85" t="s">
        <v>1919</v>
      </c>
      <c r="E932" s="85">
        <v>70101</v>
      </c>
      <c r="F932" s="85">
        <v>6020</v>
      </c>
      <c r="G932" s="85" t="s">
        <v>2426</v>
      </c>
      <c r="H932" s="85" t="s">
        <v>2579</v>
      </c>
      <c r="I932" s="85" t="s">
        <v>2588</v>
      </c>
      <c r="J932" s="85" t="s">
        <v>6769</v>
      </c>
      <c r="K932" s="85" t="s">
        <v>2412</v>
      </c>
      <c r="L932" s="85" t="s">
        <v>1</v>
      </c>
      <c r="M932" s="85" t="s">
        <v>2601</v>
      </c>
      <c r="O932" s="85" t="s">
        <v>5738</v>
      </c>
      <c r="P932" s="85">
        <v>44317</v>
      </c>
      <c r="Q932" s="85">
        <v>401768</v>
      </c>
      <c r="R932" s="85" t="s">
        <v>2416</v>
      </c>
      <c r="S932" s="85" t="s">
        <v>1931</v>
      </c>
      <c r="T932" s="85">
        <v>406341</v>
      </c>
      <c r="U932" s="85">
        <v>6020</v>
      </c>
      <c r="V932" s="85" t="s">
        <v>1009</v>
      </c>
      <c r="W932" s="85" t="s">
        <v>2598</v>
      </c>
      <c r="X932" s="85" t="s">
        <v>2480</v>
      </c>
      <c r="Y932" s="85" t="s">
        <v>2599</v>
      </c>
      <c r="Z932" s="85" t="s">
        <v>6768</v>
      </c>
      <c r="AB932" s="85" t="s">
        <v>5738</v>
      </c>
    </row>
    <row r="933" spans="1:28" ht="15" customHeight="1" x14ac:dyDescent="0.25">
      <c r="A933" s="85">
        <v>701107</v>
      </c>
      <c r="B933" s="85" t="s">
        <v>5411</v>
      </c>
      <c r="C933" s="85" t="s">
        <v>1919</v>
      </c>
      <c r="D933" s="85" t="s">
        <v>1919</v>
      </c>
      <c r="E933" s="85">
        <v>70101</v>
      </c>
      <c r="F933" s="85">
        <v>6020</v>
      </c>
      <c r="G933" s="85" t="s">
        <v>2673</v>
      </c>
      <c r="H933" s="85" t="s">
        <v>5412</v>
      </c>
      <c r="I933" s="85" t="s">
        <v>2470</v>
      </c>
      <c r="J933" s="85" t="s">
        <v>7196</v>
      </c>
      <c r="K933" s="85" t="s">
        <v>2412</v>
      </c>
      <c r="L933" s="85" t="s">
        <v>1</v>
      </c>
      <c r="M933" s="85" t="s">
        <v>5413</v>
      </c>
      <c r="N933" s="85" t="s">
        <v>5414</v>
      </c>
      <c r="O933" s="85" t="s">
        <v>1990</v>
      </c>
      <c r="P933" s="85">
        <v>44319</v>
      </c>
      <c r="Q933" s="85">
        <v>401768</v>
      </c>
      <c r="R933" s="85" t="s">
        <v>2416</v>
      </c>
      <c r="S933" s="85" t="s">
        <v>19</v>
      </c>
      <c r="T933" s="85">
        <v>900244</v>
      </c>
      <c r="U933" s="85">
        <v>6020</v>
      </c>
      <c r="V933" s="85" t="s">
        <v>1009</v>
      </c>
      <c r="W933" s="85" t="s">
        <v>2417</v>
      </c>
      <c r="X933" s="85" t="s">
        <v>2425</v>
      </c>
      <c r="Y933" s="85" t="s">
        <v>1603</v>
      </c>
      <c r="Z933" s="85" t="s">
        <v>6225</v>
      </c>
      <c r="AB933" s="85" t="s">
        <v>1990</v>
      </c>
    </row>
    <row r="934" spans="1:28" ht="15" customHeight="1" x14ac:dyDescent="0.25">
      <c r="A934" s="85">
        <v>701108</v>
      </c>
      <c r="B934" s="85" t="s">
        <v>2595</v>
      </c>
      <c r="C934" s="85" t="s">
        <v>1920</v>
      </c>
      <c r="D934" s="85" t="s">
        <v>1920</v>
      </c>
      <c r="E934" s="85">
        <v>70101</v>
      </c>
      <c r="F934" s="85">
        <v>6020</v>
      </c>
      <c r="G934" s="85" t="s">
        <v>2426</v>
      </c>
      <c r="H934" s="85" t="s">
        <v>2579</v>
      </c>
      <c r="I934" s="85" t="s">
        <v>2588</v>
      </c>
      <c r="J934" s="85" t="s">
        <v>6769</v>
      </c>
      <c r="K934" s="85" t="s">
        <v>2412</v>
      </c>
      <c r="L934" s="85" t="s">
        <v>1</v>
      </c>
      <c r="M934" s="85" t="s">
        <v>2596</v>
      </c>
      <c r="N934" s="85" t="s">
        <v>6131</v>
      </c>
      <c r="O934" s="85" t="s">
        <v>5738</v>
      </c>
      <c r="P934" s="85">
        <v>44317</v>
      </c>
      <c r="Q934" s="85">
        <v>401768</v>
      </c>
      <c r="R934" s="85" t="s">
        <v>2416</v>
      </c>
      <c r="S934" s="85" t="s">
        <v>1931</v>
      </c>
      <c r="T934" s="85">
        <v>406341</v>
      </c>
      <c r="U934" s="85">
        <v>6020</v>
      </c>
      <c r="V934" s="85" t="s">
        <v>1009</v>
      </c>
      <c r="W934" s="85" t="s">
        <v>2598</v>
      </c>
      <c r="X934" s="85" t="s">
        <v>2480</v>
      </c>
      <c r="Y934" s="85" t="s">
        <v>2599</v>
      </c>
      <c r="Z934" s="85" t="s">
        <v>6768</v>
      </c>
      <c r="AB934" s="85" t="s">
        <v>5738</v>
      </c>
    </row>
    <row r="935" spans="1:28" ht="15" customHeight="1" x14ac:dyDescent="0.25">
      <c r="A935" s="85">
        <v>703110</v>
      </c>
      <c r="B935" s="85" t="s">
        <v>5793</v>
      </c>
      <c r="C935" s="85" t="s">
        <v>1922</v>
      </c>
      <c r="D935" s="85" t="s">
        <v>1922</v>
      </c>
      <c r="E935" s="85">
        <v>70312</v>
      </c>
      <c r="F935" s="85">
        <v>6091</v>
      </c>
      <c r="G935" s="85" t="s">
        <v>1053</v>
      </c>
      <c r="H935" s="85" t="s">
        <v>3219</v>
      </c>
      <c r="I935" s="85" t="s">
        <v>2588</v>
      </c>
      <c r="J935" s="85" t="s">
        <v>6308</v>
      </c>
      <c r="K935" s="85" t="s">
        <v>3166</v>
      </c>
      <c r="L935" s="85" t="s">
        <v>3</v>
      </c>
      <c r="M935" s="85" t="s">
        <v>6132</v>
      </c>
      <c r="N935" s="85" t="s">
        <v>6133</v>
      </c>
      <c r="O935" s="85" t="s">
        <v>5893</v>
      </c>
      <c r="P935" s="85">
        <v>44453</v>
      </c>
      <c r="Q935" s="85">
        <v>45169</v>
      </c>
      <c r="R935" s="85" t="s">
        <v>2592</v>
      </c>
      <c r="S935" s="85" t="s">
        <v>117</v>
      </c>
      <c r="T935" s="85">
        <v>970312</v>
      </c>
      <c r="U935" s="85">
        <v>6091</v>
      </c>
      <c r="V935" s="85" t="s">
        <v>1053</v>
      </c>
      <c r="W935" s="85" t="s">
        <v>3223</v>
      </c>
      <c r="X935" s="85" t="s">
        <v>2470</v>
      </c>
      <c r="Y935" s="85" t="s">
        <v>977</v>
      </c>
      <c r="Z935" s="85" t="s">
        <v>6309</v>
      </c>
      <c r="AB935" s="85" t="s">
        <v>5893</v>
      </c>
    </row>
    <row r="936" spans="1:28" ht="15" customHeight="1" x14ac:dyDescent="0.25">
      <c r="A936" s="85">
        <v>708238</v>
      </c>
      <c r="B936" s="85" t="s">
        <v>5849</v>
      </c>
      <c r="C936" s="85" t="s">
        <v>1919</v>
      </c>
      <c r="D936" s="85" t="s">
        <v>1919</v>
      </c>
      <c r="E936" s="85">
        <v>70824</v>
      </c>
      <c r="F936" s="85">
        <v>6672</v>
      </c>
      <c r="G936" s="85" t="s">
        <v>1171</v>
      </c>
      <c r="H936" s="85" t="s">
        <v>1171</v>
      </c>
      <c r="I936" s="85" t="s">
        <v>3521</v>
      </c>
      <c r="J936" s="85" t="s">
        <v>7104</v>
      </c>
      <c r="K936" s="85" t="s">
        <v>4657</v>
      </c>
      <c r="L936" s="85" t="s">
        <v>3</v>
      </c>
      <c r="M936" s="85" t="s">
        <v>6134</v>
      </c>
      <c r="N936" s="85" t="s">
        <v>6135</v>
      </c>
      <c r="O936" s="85" t="s">
        <v>2316</v>
      </c>
      <c r="P936" s="85">
        <v>44452</v>
      </c>
      <c r="Q936" s="85">
        <v>401768</v>
      </c>
      <c r="R936" s="85" t="s">
        <v>2416</v>
      </c>
      <c r="S936" s="85" t="s">
        <v>653</v>
      </c>
      <c r="T936" s="85">
        <v>970824</v>
      </c>
      <c r="U936" s="85">
        <v>6672</v>
      </c>
      <c r="V936" s="85" t="s">
        <v>1171</v>
      </c>
      <c r="W936" s="85" t="s">
        <v>1171</v>
      </c>
      <c r="X936" s="85" t="s">
        <v>4753</v>
      </c>
      <c r="Y936" s="85" t="s">
        <v>654</v>
      </c>
      <c r="Z936" s="85" t="s">
        <v>6792</v>
      </c>
      <c r="AB936" s="85" t="s">
        <v>2316</v>
      </c>
    </row>
    <row r="937" spans="1:28" ht="15" customHeight="1" x14ac:dyDescent="0.25">
      <c r="A937" s="85">
        <v>703538</v>
      </c>
      <c r="B937" s="85" t="s">
        <v>5802</v>
      </c>
      <c r="C937" s="85" t="s">
        <v>1919</v>
      </c>
      <c r="D937" s="85" t="s">
        <v>1919</v>
      </c>
      <c r="E937" s="85">
        <v>70364</v>
      </c>
      <c r="F937" s="85">
        <v>6176</v>
      </c>
      <c r="G937" s="85" t="s">
        <v>1033</v>
      </c>
      <c r="H937" s="85" t="s">
        <v>3652</v>
      </c>
      <c r="I937" s="85" t="s">
        <v>2588</v>
      </c>
      <c r="J937" s="85" t="s">
        <v>6861</v>
      </c>
      <c r="K937" s="85" t="s">
        <v>3166</v>
      </c>
      <c r="L937" s="85" t="s">
        <v>3</v>
      </c>
      <c r="M937" s="85" t="s">
        <v>6136</v>
      </c>
      <c r="N937" s="85" t="s">
        <v>6137</v>
      </c>
      <c r="O937" s="85" t="s">
        <v>6024</v>
      </c>
      <c r="P937" s="85">
        <v>44452</v>
      </c>
      <c r="Q937" s="85">
        <v>401768</v>
      </c>
      <c r="R937" s="85" t="s">
        <v>2416</v>
      </c>
      <c r="S937" s="85" t="s">
        <v>280</v>
      </c>
      <c r="T937" s="85">
        <v>970364</v>
      </c>
      <c r="U937" s="85">
        <v>6176</v>
      </c>
      <c r="V937" s="85" t="s">
        <v>1033</v>
      </c>
      <c r="W937" s="85" t="s">
        <v>2849</v>
      </c>
      <c r="X937" s="85" t="s">
        <v>2778</v>
      </c>
      <c r="Y937" s="85" t="s">
        <v>281</v>
      </c>
      <c r="Z937" s="85" t="s">
        <v>6365</v>
      </c>
      <c r="AB937" s="85" t="s">
        <v>6024</v>
      </c>
    </row>
    <row r="938" spans="1:28" ht="15" customHeight="1" x14ac:dyDescent="0.25">
      <c r="A938" s="85">
        <v>705090</v>
      </c>
      <c r="B938" s="85" t="s">
        <v>5827</v>
      </c>
      <c r="C938" s="85" t="s">
        <v>1922</v>
      </c>
      <c r="D938" s="85" t="s">
        <v>1922</v>
      </c>
      <c r="E938" s="85">
        <v>70517</v>
      </c>
      <c r="F938" s="85">
        <v>6232</v>
      </c>
      <c r="G938" s="85" t="s">
        <v>1099</v>
      </c>
      <c r="H938" s="85" t="s">
        <v>3140</v>
      </c>
      <c r="I938" s="85" t="s">
        <v>4040</v>
      </c>
      <c r="J938" s="85" t="s">
        <v>6409</v>
      </c>
      <c r="K938" s="85" t="s">
        <v>3906</v>
      </c>
      <c r="L938" s="85" t="s">
        <v>3</v>
      </c>
      <c r="M938" s="85" t="s">
        <v>6138</v>
      </c>
      <c r="N938" s="85" t="s">
        <v>6139</v>
      </c>
      <c r="O938" s="85" t="s">
        <v>5921</v>
      </c>
      <c r="P938" s="85">
        <v>44445</v>
      </c>
      <c r="Q938" s="85">
        <v>401768</v>
      </c>
      <c r="R938" s="85" t="s">
        <v>2416</v>
      </c>
      <c r="S938" s="85" t="s">
        <v>389</v>
      </c>
      <c r="T938" s="85">
        <v>970517</v>
      </c>
      <c r="U938" s="85">
        <v>6232</v>
      </c>
      <c r="V938" s="85" t="s">
        <v>1099</v>
      </c>
      <c r="W938" s="85" t="s">
        <v>3140</v>
      </c>
      <c r="X938" s="85" t="s">
        <v>4040</v>
      </c>
      <c r="Y938" s="85" t="s">
        <v>390</v>
      </c>
      <c r="Z938" s="85" t="s">
        <v>6409</v>
      </c>
      <c r="AB938" s="85" t="s">
        <v>5921</v>
      </c>
    </row>
    <row r="939" spans="1:28" ht="15" customHeight="1" x14ac:dyDescent="0.25">
      <c r="A939" s="85">
        <v>709275</v>
      </c>
      <c r="B939" s="85" t="s">
        <v>5860</v>
      </c>
      <c r="C939" s="85" t="s">
        <v>1919</v>
      </c>
      <c r="D939" s="85" t="s">
        <v>1919</v>
      </c>
      <c r="E939" s="85">
        <v>70912</v>
      </c>
      <c r="F939" s="85">
        <v>6281</v>
      </c>
      <c r="G939" s="85" t="s">
        <v>1198</v>
      </c>
      <c r="H939" s="85" t="s">
        <v>1198</v>
      </c>
      <c r="I939" s="85" t="s">
        <v>4916</v>
      </c>
      <c r="J939" s="85" t="s">
        <v>6526</v>
      </c>
      <c r="K939" s="85" t="s">
        <v>4808</v>
      </c>
      <c r="L939" s="85" t="s">
        <v>3</v>
      </c>
      <c r="M939" s="85" t="s">
        <v>6140</v>
      </c>
      <c r="N939" s="85" t="s">
        <v>6141</v>
      </c>
      <c r="O939" s="85" t="s">
        <v>2370</v>
      </c>
      <c r="P939" s="85">
        <v>44440</v>
      </c>
      <c r="Q939" s="85">
        <v>401768</v>
      </c>
      <c r="R939" s="85" t="s">
        <v>2416</v>
      </c>
      <c r="S939" s="85" t="s">
        <v>665</v>
      </c>
      <c r="T939" s="85">
        <v>970912</v>
      </c>
      <c r="U939" s="85">
        <v>6281</v>
      </c>
      <c r="V939" s="85" t="s">
        <v>1198</v>
      </c>
      <c r="W939" s="85" t="s">
        <v>1198</v>
      </c>
      <c r="X939" s="85" t="s">
        <v>4346</v>
      </c>
      <c r="Y939" s="85" t="s">
        <v>666</v>
      </c>
      <c r="Z939" s="85" t="s">
        <v>7142</v>
      </c>
      <c r="AB939" s="85" t="s">
        <v>2370</v>
      </c>
    </row>
    <row r="940" spans="1:28" ht="15" customHeight="1" x14ac:dyDescent="0.25">
      <c r="A940" s="85">
        <v>703817</v>
      </c>
      <c r="B940" s="85" t="s">
        <v>5808</v>
      </c>
      <c r="C940" s="85" t="s">
        <v>1919</v>
      </c>
      <c r="D940" s="85" t="s">
        <v>1919</v>
      </c>
      <c r="E940" s="85">
        <v>70357</v>
      </c>
      <c r="F940" s="85">
        <v>6410</v>
      </c>
      <c r="G940" s="85" t="s">
        <v>1032</v>
      </c>
      <c r="H940" s="85" t="s">
        <v>3356</v>
      </c>
      <c r="I940" s="85" t="s">
        <v>2428</v>
      </c>
      <c r="J940" s="85" t="s">
        <v>6876</v>
      </c>
      <c r="K940" s="85" t="s">
        <v>3166</v>
      </c>
      <c r="L940" s="85" t="s">
        <v>3</v>
      </c>
      <c r="M940" s="85" t="s">
        <v>6142</v>
      </c>
      <c r="N940" s="85" t="s">
        <v>6143</v>
      </c>
      <c r="O940" s="85" t="s">
        <v>2109</v>
      </c>
      <c r="P940" s="85">
        <v>44470</v>
      </c>
      <c r="Q940" s="85">
        <v>401768</v>
      </c>
      <c r="R940" s="85" t="s">
        <v>2416</v>
      </c>
      <c r="S940" s="85" t="s">
        <v>239</v>
      </c>
      <c r="T940" s="85">
        <v>970357</v>
      </c>
      <c r="U940" s="85">
        <v>6410</v>
      </c>
      <c r="V940" s="85" t="s">
        <v>1032</v>
      </c>
      <c r="W940" s="85" t="s">
        <v>3601</v>
      </c>
      <c r="X940" s="85" t="s">
        <v>2509</v>
      </c>
      <c r="Y940" s="85" t="s">
        <v>240</v>
      </c>
      <c r="Z940" s="85" t="s">
        <v>6695</v>
      </c>
      <c r="AB940" s="85" t="s">
        <v>2109</v>
      </c>
    </row>
    <row r="941" spans="1:28" ht="15" customHeight="1" x14ac:dyDescent="0.25">
      <c r="A941" s="85">
        <v>706061</v>
      </c>
      <c r="B941" s="85" t="s">
        <v>5837</v>
      </c>
      <c r="C941" s="85" t="s">
        <v>1919</v>
      </c>
      <c r="D941" s="85" t="s">
        <v>7226</v>
      </c>
      <c r="E941" s="85">
        <v>70614</v>
      </c>
      <c r="F941" s="85">
        <v>6500</v>
      </c>
      <c r="G941" s="85" t="s">
        <v>1107</v>
      </c>
      <c r="H941" s="85" t="s">
        <v>4298</v>
      </c>
      <c r="I941" s="85" t="s">
        <v>2428</v>
      </c>
      <c r="J941" s="85" t="s">
        <v>7197</v>
      </c>
      <c r="K941" s="85" t="s">
        <v>4183</v>
      </c>
      <c r="L941" s="85" t="s">
        <v>1</v>
      </c>
      <c r="M941" s="85" t="s">
        <v>4299</v>
      </c>
      <c r="N941" s="85" t="s">
        <v>6144</v>
      </c>
      <c r="O941" s="85" t="s">
        <v>5752</v>
      </c>
      <c r="P941" s="85">
        <v>44378</v>
      </c>
      <c r="Q941" s="85">
        <v>401768</v>
      </c>
      <c r="R941" s="85" t="s">
        <v>2416</v>
      </c>
      <c r="S941" s="85" t="s">
        <v>4302</v>
      </c>
      <c r="U941" s="85">
        <v>6500</v>
      </c>
      <c r="V941" s="85" t="s">
        <v>1107</v>
      </c>
      <c r="W941" s="85" t="s">
        <v>4298</v>
      </c>
      <c r="X941" s="85" t="s">
        <v>2665</v>
      </c>
      <c r="Y941" s="85" t="s">
        <v>6145</v>
      </c>
      <c r="Z941" s="85" t="s">
        <v>7198</v>
      </c>
      <c r="AB941" s="85" t="s">
        <v>5752</v>
      </c>
    </row>
    <row r="942" spans="1:28" x14ac:dyDescent="0.25">
      <c r="A942" s="85">
        <v>708027</v>
      </c>
      <c r="B942" s="85" t="s">
        <v>5846</v>
      </c>
      <c r="C942" s="85" t="s">
        <v>1922</v>
      </c>
      <c r="D942" s="85" t="s">
        <v>1922</v>
      </c>
      <c r="E942" s="85">
        <v>70820</v>
      </c>
      <c r="F942" s="85">
        <v>6600</v>
      </c>
      <c r="G942" s="85" t="s">
        <v>1158</v>
      </c>
      <c r="H942" s="85" t="s">
        <v>4722</v>
      </c>
      <c r="I942" s="85" t="s">
        <v>2588</v>
      </c>
      <c r="J942" s="85" t="s">
        <v>7074</v>
      </c>
      <c r="K942" s="85" t="s">
        <v>4657</v>
      </c>
      <c r="L942" s="85" t="s">
        <v>3</v>
      </c>
      <c r="M942" s="85" t="s">
        <v>6146</v>
      </c>
      <c r="N942" s="85" t="s">
        <v>6147</v>
      </c>
      <c r="O942" s="85" t="s">
        <v>2298</v>
      </c>
      <c r="P942" s="85">
        <v>44452</v>
      </c>
      <c r="Q942" s="85">
        <v>401768</v>
      </c>
      <c r="R942" s="85" t="s">
        <v>2416</v>
      </c>
      <c r="S942" s="85" t="s">
        <v>596</v>
      </c>
      <c r="T942" s="108">
        <v>970820</v>
      </c>
      <c r="U942" s="85">
        <v>6600</v>
      </c>
      <c r="V942" s="85" t="s">
        <v>1158</v>
      </c>
      <c r="W942" s="85" t="s">
        <v>2849</v>
      </c>
      <c r="X942" s="85" t="s">
        <v>2617</v>
      </c>
      <c r="Y942" s="85" t="s">
        <v>597</v>
      </c>
      <c r="Z942" s="85" t="s">
        <v>7075</v>
      </c>
      <c r="AB942" s="85" t="s">
        <v>2298</v>
      </c>
    </row>
    <row r="943" spans="1:28" ht="15" customHeight="1" x14ac:dyDescent="0.25">
      <c r="A943" s="85">
        <v>709207</v>
      </c>
      <c r="B943" s="85" t="s">
        <v>5855</v>
      </c>
      <c r="C943" s="85" t="s">
        <v>1922</v>
      </c>
      <c r="D943" s="85" t="s">
        <v>1922</v>
      </c>
      <c r="E943" s="85">
        <v>70928</v>
      </c>
      <c r="F943" s="85">
        <v>6135</v>
      </c>
      <c r="G943" s="85" t="s">
        <v>1187</v>
      </c>
      <c r="H943" s="85" t="s">
        <v>3373</v>
      </c>
      <c r="I943" s="85" t="s">
        <v>4608</v>
      </c>
      <c r="J943" s="85" t="s">
        <v>6437</v>
      </c>
      <c r="K943" s="85" t="s">
        <v>4808</v>
      </c>
      <c r="L943" s="85" t="s">
        <v>3</v>
      </c>
      <c r="M943" s="85" t="s">
        <v>6148</v>
      </c>
      <c r="N943" s="85" t="s">
        <v>6149</v>
      </c>
      <c r="O943" s="85" t="s">
        <v>2336</v>
      </c>
      <c r="P943" s="85">
        <v>44452</v>
      </c>
      <c r="Q943" s="85">
        <v>401768</v>
      </c>
      <c r="R943" s="85" t="s">
        <v>2416</v>
      </c>
      <c r="S943" s="85" t="s">
        <v>990</v>
      </c>
      <c r="T943" s="85">
        <v>970928</v>
      </c>
      <c r="U943" s="85">
        <v>6135</v>
      </c>
      <c r="V943" s="85" t="s">
        <v>1187</v>
      </c>
      <c r="W943" s="85" t="s">
        <v>3183</v>
      </c>
      <c r="X943" s="85" t="s">
        <v>4200</v>
      </c>
      <c r="Y943" s="85" t="s">
        <v>5929</v>
      </c>
      <c r="Z943" s="85" t="s">
        <v>6438</v>
      </c>
      <c r="AB943" s="85" t="s">
        <v>2336</v>
      </c>
    </row>
    <row r="944" spans="1:28" ht="15" customHeight="1" x14ac:dyDescent="0.25">
      <c r="A944" s="85">
        <v>707337</v>
      </c>
      <c r="B944" s="85" t="s">
        <v>5845</v>
      </c>
      <c r="C944" s="85" t="s">
        <v>1919</v>
      </c>
      <c r="D944" s="85" t="s">
        <v>1919</v>
      </c>
      <c r="E944" s="85">
        <v>70709</v>
      </c>
      <c r="F944" s="85">
        <v>9961</v>
      </c>
      <c r="G944" s="85" t="s">
        <v>4511</v>
      </c>
      <c r="H944" s="85" t="s">
        <v>3140</v>
      </c>
      <c r="I944" s="85" t="s">
        <v>3020</v>
      </c>
      <c r="J944" s="85" t="s">
        <v>7051</v>
      </c>
      <c r="K944" s="85" t="s">
        <v>4428</v>
      </c>
      <c r="L944" s="85" t="s">
        <v>3</v>
      </c>
      <c r="M944" s="85" t="s">
        <v>6150</v>
      </c>
      <c r="N944" s="85" t="s">
        <v>6151</v>
      </c>
      <c r="O944" s="85" t="s">
        <v>5758</v>
      </c>
      <c r="P944" s="85">
        <v>44440</v>
      </c>
      <c r="Q944" s="85">
        <v>401768</v>
      </c>
      <c r="R944" s="85" t="s">
        <v>2416</v>
      </c>
      <c r="S944" s="85" t="s">
        <v>6074</v>
      </c>
      <c r="T944" s="85">
        <v>970709</v>
      </c>
      <c r="U944" s="85">
        <v>9961</v>
      </c>
      <c r="V944" s="85" t="s">
        <v>4515</v>
      </c>
      <c r="W944" s="85" t="s">
        <v>3140</v>
      </c>
      <c r="X944" s="85" t="s">
        <v>3084</v>
      </c>
      <c r="Y944" s="85" t="s">
        <v>519</v>
      </c>
      <c r="Z944" s="85" t="s">
        <v>7052</v>
      </c>
      <c r="AB944" s="85" t="s">
        <v>5758</v>
      </c>
    </row>
    <row r="945" spans="1:28" ht="15" customHeight="1" x14ac:dyDescent="0.25">
      <c r="A945" s="85">
        <v>705327</v>
      </c>
      <c r="B945" s="85" t="s">
        <v>5831</v>
      </c>
      <c r="C945" s="85" t="s">
        <v>1922</v>
      </c>
      <c r="D945" s="85" t="s">
        <v>1922</v>
      </c>
      <c r="E945" s="85">
        <v>70510</v>
      </c>
      <c r="F945" s="85">
        <v>6343</v>
      </c>
      <c r="G945" s="85" t="s">
        <v>1100</v>
      </c>
      <c r="H945" s="85" t="s">
        <v>3140</v>
      </c>
      <c r="I945" s="85" t="s">
        <v>2719</v>
      </c>
      <c r="J945" s="85" t="s">
        <v>6959</v>
      </c>
      <c r="K945" s="85" t="s">
        <v>3906</v>
      </c>
      <c r="L945" s="85" t="s">
        <v>1</v>
      </c>
      <c r="M945" s="85" t="s">
        <v>6152</v>
      </c>
      <c r="O945" s="85" t="s">
        <v>2194</v>
      </c>
      <c r="P945" s="85">
        <v>44459</v>
      </c>
      <c r="Q945" s="85">
        <v>401768</v>
      </c>
      <c r="R945" s="85" t="s">
        <v>2416</v>
      </c>
      <c r="S945" s="85" t="s">
        <v>1824</v>
      </c>
      <c r="T945" s="85">
        <v>405131</v>
      </c>
      <c r="U945" s="85">
        <v>6343</v>
      </c>
      <c r="V945" s="85" t="s">
        <v>4010</v>
      </c>
      <c r="W945" s="85" t="s">
        <v>4011</v>
      </c>
      <c r="X945" s="85" t="s">
        <v>2647</v>
      </c>
      <c r="Y945" s="85" t="s">
        <v>367</v>
      </c>
      <c r="Z945" s="85" t="s">
        <v>6421</v>
      </c>
      <c r="AB945" s="85" t="s">
        <v>2194</v>
      </c>
    </row>
    <row r="946" spans="1:28" ht="15" customHeight="1" x14ac:dyDescent="0.25">
      <c r="A946" s="85">
        <v>705162</v>
      </c>
      <c r="B946" s="85" t="s">
        <v>5829</v>
      </c>
      <c r="C946" s="85" t="s">
        <v>1919</v>
      </c>
      <c r="D946" s="85" t="s">
        <v>1919</v>
      </c>
      <c r="E946" s="85">
        <v>70531</v>
      </c>
      <c r="F946" s="85">
        <v>6300</v>
      </c>
      <c r="G946" s="85" t="s">
        <v>1093</v>
      </c>
      <c r="H946" s="85" t="s">
        <v>6153</v>
      </c>
      <c r="I946" s="85" t="s">
        <v>2647</v>
      </c>
      <c r="J946" s="85" t="s">
        <v>7199</v>
      </c>
      <c r="K946" s="85" t="s">
        <v>3906</v>
      </c>
      <c r="L946" s="85" t="s">
        <v>3</v>
      </c>
      <c r="M946" s="85" t="s">
        <v>6154</v>
      </c>
      <c r="N946" s="85" t="s">
        <v>7317</v>
      </c>
      <c r="O946" s="85" t="s">
        <v>2206</v>
      </c>
      <c r="P946" s="85">
        <v>44935</v>
      </c>
      <c r="Q946" s="85">
        <v>401768</v>
      </c>
      <c r="R946" s="85" t="s">
        <v>2416</v>
      </c>
      <c r="S946" s="85" t="s">
        <v>394</v>
      </c>
      <c r="T946" s="85">
        <v>970531</v>
      </c>
      <c r="U946" s="85">
        <v>6300</v>
      </c>
      <c r="V946" s="85" t="s">
        <v>1093</v>
      </c>
      <c r="W946" s="85" t="s">
        <v>3307</v>
      </c>
      <c r="X946" s="85" t="s">
        <v>2588</v>
      </c>
      <c r="Y946" s="85" t="s">
        <v>1389</v>
      </c>
      <c r="Z946" s="85" t="s">
        <v>6405</v>
      </c>
      <c r="AB946" s="85" t="s">
        <v>2206</v>
      </c>
    </row>
    <row r="947" spans="1:28" ht="15" customHeight="1" x14ac:dyDescent="0.25">
      <c r="A947" s="85">
        <v>703887</v>
      </c>
      <c r="B947" s="85" t="s">
        <v>5809</v>
      </c>
      <c r="C947" s="85" t="s">
        <v>1920</v>
      </c>
      <c r="D947" s="85" t="s">
        <v>1920</v>
      </c>
      <c r="E947" s="85">
        <v>70357</v>
      </c>
      <c r="F947" s="85">
        <v>6410</v>
      </c>
      <c r="G947" s="85" t="s">
        <v>1032</v>
      </c>
      <c r="H947" s="85" t="s">
        <v>6155</v>
      </c>
      <c r="I947" s="85" t="s">
        <v>2965</v>
      </c>
      <c r="J947" s="85" t="s">
        <v>7200</v>
      </c>
      <c r="K947" s="85" t="s">
        <v>3166</v>
      </c>
      <c r="L947" s="85" t="s">
        <v>3</v>
      </c>
      <c r="M947" s="85" t="s">
        <v>6156</v>
      </c>
      <c r="N947" s="85" t="s">
        <v>6157</v>
      </c>
      <c r="O947" s="85" t="s">
        <v>2109</v>
      </c>
      <c r="P947" s="85">
        <v>44816</v>
      </c>
      <c r="Q947" s="85">
        <v>401768</v>
      </c>
      <c r="R947" s="85" t="s">
        <v>2416</v>
      </c>
      <c r="S947" s="85" t="s">
        <v>239</v>
      </c>
      <c r="T947" s="85">
        <v>970357</v>
      </c>
      <c r="U947" s="85">
        <v>6410</v>
      </c>
      <c r="V947" s="85" t="s">
        <v>1032</v>
      </c>
      <c r="W947" s="85" t="s">
        <v>3601</v>
      </c>
      <c r="X947" s="85" t="s">
        <v>2509</v>
      </c>
      <c r="Y947" s="85" t="s">
        <v>240</v>
      </c>
      <c r="Z947" s="85" t="s">
        <v>6695</v>
      </c>
      <c r="AB947" s="85" t="s">
        <v>2109</v>
      </c>
    </row>
    <row r="948" spans="1:28" ht="15" customHeight="1" x14ac:dyDescent="0.25">
      <c r="A948" s="85">
        <v>709495</v>
      </c>
      <c r="B948" s="85" t="s">
        <v>5862</v>
      </c>
      <c r="C948" s="85" t="s">
        <v>1919</v>
      </c>
      <c r="D948" s="85" t="s">
        <v>1919</v>
      </c>
      <c r="E948" s="85">
        <v>70926</v>
      </c>
      <c r="F948" s="85">
        <v>6130</v>
      </c>
      <c r="G948" s="85" t="s">
        <v>1189</v>
      </c>
      <c r="H948" s="85" t="s">
        <v>5036</v>
      </c>
      <c r="I948" s="85" t="s">
        <v>2499</v>
      </c>
      <c r="J948" s="85" t="s">
        <v>7153</v>
      </c>
      <c r="K948" s="85" t="s">
        <v>4808</v>
      </c>
      <c r="L948" s="85" t="s">
        <v>3</v>
      </c>
      <c r="M948" s="85" t="s">
        <v>6158</v>
      </c>
      <c r="N948" s="85" t="s">
        <v>5038</v>
      </c>
      <c r="O948" s="85" t="s">
        <v>2335</v>
      </c>
      <c r="P948" s="85">
        <v>44816</v>
      </c>
      <c r="Q948" s="85">
        <v>401768</v>
      </c>
      <c r="R948" s="85" t="s">
        <v>2416</v>
      </c>
      <c r="S948" s="85" t="s">
        <v>716</v>
      </c>
      <c r="T948" s="85">
        <v>970926</v>
      </c>
      <c r="U948" s="85">
        <v>6130</v>
      </c>
      <c r="V948" s="85" t="s">
        <v>1189</v>
      </c>
      <c r="W948" s="85" t="s">
        <v>4960</v>
      </c>
      <c r="X948" s="85" t="s">
        <v>2499</v>
      </c>
      <c r="Y948" s="85" t="s">
        <v>717</v>
      </c>
      <c r="Z948" s="85" t="s">
        <v>6447</v>
      </c>
      <c r="AB948" s="85" t="s">
        <v>2335</v>
      </c>
    </row>
    <row r="949" spans="1:28" ht="15" customHeight="1" x14ac:dyDescent="0.25">
      <c r="A949" s="85">
        <v>701255</v>
      </c>
      <c r="B949" s="85" t="s">
        <v>5776</v>
      </c>
      <c r="C949" s="85" t="s">
        <v>1920</v>
      </c>
      <c r="D949" s="85" t="s">
        <v>1920</v>
      </c>
      <c r="E949" s="85">
        <v>70101</v>
      </c>
      <c r="F949" s="85">
        <v>6020</v>
      </c>
      <c r="G949" s="85" t="s">
        <v>2502</v>
      </c>
      <c r="H949" s="85" t="s">
        <v>2788</v>
      </c>
      <c r="I949" s="85" t="s">
        <v>2504</v>
      </c>
      <c r="J949" s="85" t="s">
        <v>7201</v>
      </c>
      <c r="K949" s="85" t="s">
        <v>2412</v>
      </c>
      <c r="L949" s="85" t="s">
        <v>3</v>
      </c>
      <c r="M949" s="85" t="s">
        <v>6159</v>
      </c>
      <c r="O949" s="85" t="s">
        <v>1975</v>
      </c>
      <c r="P949" s="85">
        <v>44816</v>
      </c>
      <c r="Q949" s="85">
        <v>401768</v>
      </c>
      <c r="R949" s="85" t="s">
        <v>2416</v>
      </c>
      <c r="S949" s="85" t="s">
        <v>2439</v>
      </c>
      <c r="T949" s="85">
        <v>970101</v>
      </c>
      <c r="U949" s="85">
        <v>6020</v>
      </c>
      <c r="V949" s="85" t="s">
        <v>1009</v>
      </c>
      <c r="W949" s="85" t="s">
        <v>2440</v>
      </c>
      <c r="X949" s="85" t="s">
        <v>2421</v>
      </c>
      <c r="Y949" s="85" t="s">
        <v>1341</v>
      </c>
      <c r="Z949" s="85" t="s">
        <v>6628</v>
      </c>
      <c r="AB949" s="85" t="s">
        <v>1975</v>
      </c>
    </row>
    <row r="950" spans="1:28" ht="15" customHeight="1" x14ac:dyDescent="0.25">
      <c r="A950" s="85">
        <v>701254</v>
      </c>
      <c r="B950" s="85" t="s">
        <v>5775</v>
      </c>
      <c r="C950" s="85" t="s">
        <v>1919</v>
      </c>
      <c r="D950" s="85" t="s">
        <v>1919</v>
      </c>
      <c r="E950" s="85">
        <v>70101</v>
      </c>
      <c r="F950" s="85">
        <v>6020</v>
      </c>
      <c r="G950" s="85" t="s">
        <v>2502</v>
      </c>
      <c r="H950" s="85" t="s">
        <v>2788</v>
      </c>
      <c r="I950" s="85" t="s">
        <v>2504</v>
      </c>
      <c r="J950" s="85" t="s">
        <v>7201</v>
      </c>
      <c r="K950" s="85" t="s">
        <v>2412</v>
      </c>
      <c r="L950" s="85" t="s">
        <v>1</v>
      </c>
      <c r="M950" s="85" t="s">
        <v>6160</v>
      </c>
      <c r="N950" s="85" t="s">
        <v>6161</v>
      </c>
      <c r="O950" s="85" t="s">
        <v>1990</v>
      </c>
      <c r="P950" s="85">
        <v>44805</v>
      </c>
      <c r="Q950" s="85">
        <v>401768</v>
      </c>
      <c r="R950" s="85" t="s">
        <v>2416</v>
      </c>
      <c r="S950" s="85" t="s">
        <v>19</v>
      </c>
      <c r="T950" s="85">
        <v>900244</v>
      </c>
      <c r="U950" s="85">
        <v>6020</v>
      </c>
      <c r="V950" s="85" t="s">
        <v>1009</v>
      </c>
      <c r="W950" s="85" t="s">
        <v>2417</v>
      </c>
      <c r="X950" s="85" t="s">
        <v>2425</v>
      </c>
      <c r="Y950" s="85" t="s">
        <v>1603</v>
      </c>
      <c r="Z950" s="85" t="s">
        <v>6225</v>
      </c>
      <c r="AB950" s="85" t="s">
        <v>1990</v>
      </c>
    </row>
    <row r="951" spans="1:28" ht="15" customHeight="1" x14ac:dyDescent="0.25">
      <c r="A951" s="85">
        <v>701147</v>
      </c>
      <c r="B951" s="85" t="s">
        <v>5774</v>
      </c>
      <c r="C951" s="85" t="s">
        <v>1919</v>
      </c>
      <c r="D951" s="85" t="s">
        <v>1919</v>
      </c>
      <c r="E951" s="85">
        <v>70101</v>
      </c>
      <c r="F951" s="85">
        <v>6020</v>
      </c>
      <c r="G951" s="85" t="s">
        <v>2426</v>
      </c>
      <c r="H951" s="85" t="s">
        <v>6162</v>
      </c>
      <c r="I951" s="85" t="s">
        <v>6163</v>
      </c>
      <c r="J951" s="85" t="s">
        <v>7202</v>
      </c>
      <c r="K951" s="85" t="s">
        <v>2412</v>
      </c>
      <c r="L951" s="85" t="s">
        <v>1</v>
      </c>
      <c r="M951" s="85" t="s">
        <v>6164</v>
      </c>
      <c r="O951" s="85" t="s">
        <v>1990</v>
      </c>
      <c r="P951" s="85">
        <v>44774</v>
      </c>
      <c r="Q951" s="85">
        <v>401768</v>
      </c>
      <c r="R951" s="85" t="s">
        <v>2416</v>
      </c>
      <c r="S951" s="85" t="s">
        <v>19</v>
      </c>
      <c r="T951" s="85">
        <v>900244</v>
      </c>
      <c r="U951" s="85">
        <v>6020</v>
      </c>
      <c r="V951" s="85" t="s">
        <v>1009</v>
      </c>
      <c r="W951" s="85" t="s">
        <v>2417</v>
      </c>
      <c r="X951" s="85" t="s">
        <v>2425</v>
      </c>
      <c r="Y951" s="85" t="s">
        <v>1603</v>
      </c>
      <c r="Z951" s="85" t="s">
        <v>6225</v>
      </c>
      <c r="AB951" s="85" t="s">
        <v>1990</v>
      </c>
    </row>
    <row r="952" spans="1:28" ht="15" customHeight="1" x14ac:dyDescent="0.25">
      <c r="A952" s="85">
        <v>709057</v>
      </c>
      <c r="B952" s="85" t="s">
        <v>5853</v>
      </c>
      <c r="C952" s="85" t="s">
        <v>2708</v>
      </c>
      <c r="D952" s="85" t="s">
        <v>2708</v>
      </c>
      <c r="E952" s="85">
        <v>70920</v>
      </c>
      <c r="F952" s="85">
        <v>6290</v>
      </c>
      <c r="G952" s="85" t="s">
        <v>1183</v>
      </c>
      <c r="H952" s="85" t="s">
        <v>6165</v>
      </c>
      <c r="I952" s="85" t="s">
        <v>6166</v>
      </c>
      <c r="J952" s="85" t="s">
        <v>7203</v>
      </c>
      <c r="K952" s="85" t="s">
        <v>4808</v>
      </c>
      <c r="L952" s="85" t="s">
        <v>1</v>
      </c>
      <c r="M952" s="85" t="s">
        <v>6167</v>
      </c>
      <c r="N952" s="85" t="s">
        <v>6168</v>
      </c>
      <c r="O952" s="85" t="s">
        <v>5739</v>
      </c>
      <c r="P952" s="85">
        <v>44440</v>
      </c>
      <c r="Q952" s="85">
        <v>401768</v>
      </c>
      <c r="R952" s="85" t="s">
        <v>2416</v>
      </c>
      <c r="S952" s="85" t="s">
        <v>6169</v>
      </c>
      <c r="U952" s="85">
        <v>6290</v>
      </c>
      <c r="V952" s="85" t="s">
        <v>1183</v>
      </c>
      <c r="W952" s="85" t="s">
        <v>6165</v>
      </c>
      <c r="X952" s="85" t="s">
        <v>6166</v>
      </c>
      <c r="Z952" s="85" t="s">
        <v>7203</v>
      </c>
      <c r="AB952" s="85" t="s">
        <v>5739</v>
      </c>
    </row>
    <row r="953" spans="1:28" ht="15" customHeight="1" x14ac:dyDescent="0.25">
      <c r="A953" s="85">
        <v>702035</v>
      </c>
      <c r="B953" s="85" t="s">
        <v>5782</v>
      </c>
      <c r="C953" s="85" t="s">
        <v>1919</v>
      </c>
      <c r="D953" s="85" t="s">
        <v>1919</v>
      </c>
      <c r="E953" s="85">
        <v>70203</v>
      </c>
      <c r="F953" s="85">
        <v>6460</v>
      </c>
      <c r="G953" s="85" t="s">
        <v>1011</v>
      </c>
      <c r="H953" s="85" t="s">
        <v>2993</v>
      </c>
      <c r="I953" s="85" t="s">
        <v>6170</v>
      </c>
      <c r="J953" s="85" t="s">
        <v>7204</v>
      </c>
      <c r="K953" s="85" t="s">
        <v>2844</v>
      </c>
      <c r="L953" s="85" t="s">
        <v>3</v>
      </c>
      <c r="M953" s="85" t="s">
        <v>6171</v>
      </c>
      <c r="N953" s="85" t="s">
        <v>6172</v>
      </c>
      <c r="O953" s="85" t="s">
        <v>2037</v>
      </c>
      <c r="P953" s="85">
        <v>44816</v>
      </c>
      <c r="Q953" s="85">
        <v>401768</v>
      </c>
      <c r="R953" s="85" t="s">
        <v>2416</v>
      </c>
      <c r="S953" s="85" t="s">
        <v>37</v>
      </c>
      <c r="T953" s="85">
        <v>970203</v>
      </c>
      <c r="U953" s="85">
        <v>6460</v>
      </c>
      <c r="V953" s="85" t="s">
        <v>1011</v>
      </c>
      <c r="W953" s="85" t="s">
        <v>2947</v>
      </c>
      <c r="X953" s="85" t="s">
        <v>2609</v>
      </c>
      <c r="Y953" s="108" t="s">
        <v>819</v>
      </c>
      <c r="Z953" s="85" t="s">
        <v>6697</v>
      </c>
      <c r="AB953" s="85" t="s">
        <v>2037</v>
      </c>
    </row>
    <row r="954" spans="1:28" ht="15" customHeight="1" x14ac:dyDescent="0.25">
      <c r="A954" s="85">
        <v>708058</v>
      </c>
      <c r="B954" s="85" t="s">
        <v>5848</v>
      </c>
      <c r="C954" s="85" t="s">
        <v>1919</v>
      </c>
      <c r="D954" s="85" t="s">
        <v>1919</v>
      </c>
      <c r="E954" s="85">
        <v>70828</v>
      </c>
      <c r="F954" s="85">
        <v>6600</v>
      </c>
      <c r="G954" s="85" t="s">
        <v>1153</v>
      </c>
      <c r="H954" s="85" t="s">
        <v>4669</v>
      </c>
      <c r="I954" s="85" t="s">
        <v>3521</v>
      </c>
      <c r="J954" s="85" t="s">
        <v>7205</v>
      </c>
      <c r="K954" s="85" t="s">
        <v>4657</v>
      </c>
      <c r="L954" s="85" t="s">
        <v>3</v>
      </c>
      <c r="M954" s="85" t="s">
        <v>6173</v>
      </c>
      <c r="N954" s="85" t="s">
        <v>6174</v>
      </c>
      <c r="O954" s="85" t="s">
        <v>2300</v>
      </c>
      <c r="P954" s="85">
        <v>44927</v>
      </c>
      <c r="Q954" s="85">
        <v>401768</v>
      </c>
      <c r="R954" s="85" t="s">
        <v>2416</v>
      </c>
      <c r="S954" s="85" t="s">
        <v>602</v>
      </c>
      <c r="T954" s="85">
        <v>970828</v>
      </c>
      <c r="U954" s="85">
        <v>6600</v>
      </c>
      <c r="V954" s="85" t="s">
        <v>1153</v>
      </c>
      <c r="W954" s="85" t="s">
        <v>4669</v>
      </c>
      <c r="X954" s="85" t="s">
        <v>2480</v>
      </c>
      <c r="Y954" s="85" t="s">
        <v>603</v>
      </c>
      <c r="Z954" s="85" t="s">
        <v>7077</v>
      </c>
      <c r="AB954" s="85" t="s">
        <v>2300</v>
      </c>
    </row>
    <row r="955" spans="1:28" ht="15" customHeight="1" x14ac:dyDescent="0.25">
      <c r="A955" s="85">
        <v>708057</v>
      </c>
      <c r="B955" s="85" t="s">
        <v>5847</v>
      </c>
      <c r="C955" s="85" t="s">
        <v>1922</v>
      </c>
      <c r="D955" s="85" t="s">
        <v>1922</v>
      </c>
      <c r="E955" s="85">
        <v>70828</v>
      </c>
      <c r="F955" s="85">
        <v>6600</v>
      </c>
      <c r="G955" s="85" t="s">
        <v>1153</v>
      </c>
      <c r="H955" s="85" t="s">
        <v>4669</v>
      </c>
      <c r="I955" s="85" t="s">
        <v>3521</v>
      </c>
      <c r="J955" s="85" t="s">
        <v>7205</v>
      </c>
      <c r="K955" s="85" t="s">
        <v>4657</v>
      </c>
      <c r="L955" s="85" t="s">
        <v>3</v>
      </c>
      <c r="M955" s="85" t="s">
        <v>6175</v>
      </c>
      <c r="N955" s="85" t="s">
        <v>6174</v>
      </c>
      <c r="O955" s="85" t="s">
        <v>2300</v>
      </c>
      <c r="P955" s="85">
        <v>44927</v>
      </c>
      <c r="Q955" s="85">
        <v>401768</v>
      </c>
      <c r="R955" s="85" t="s">
        <v>2416</v>
      </c>
      <c r="S955" s="85" t="s">
        <v>602</v>
      </c>
      <c r="T955" s="85">
        <v>970828</v>
      </c>
      <c r="U955" s="85">
        <v>6600</v>
      </c>
      <c r="V955" s="85" t="s">
        <v>1153</v>
      </c>
      <c r="W955" s="85" t="s">
        <v>4669</v>
      </c>
      <c r="X955" s="85" t="s">
        <v>2480</v>
      </c>
      <c r="Y955" s="85" t="s">
        <v>603</v>
      </c>
      <c r="Z955" s="85" t="s">
        <v>7077</v>
      </c>
      <c r="AB955" s="85" t="s">
        <v>2300</v>
      </c>
    </row>
    <row r="956" spans="1:28" ht="15" customHeight="1" x14ac:dyDescent="0.25">
      <c r="A956" s="85">
        <v>708257</v>
      </c>
      <c r="B956" s="85" t="s">
        <v>5850</v>
      </c>
      <c r="C956" s="85" t="s">
        <v>1919</v>
      </c>
      <c r="D956" s="85" t="s">
        <v>1919</v>
      </c>
      <c r="E956" s="85">
        <v>70803</v>
      </c>
      <c r="F956" s="85">
        <v>6633</v>
      </c>
      <c r="G956" s="85" t="s">
        <v>1173</v>
      </c>
      <c r="H956" s="85" t="s">
        <v>4699</v>
      </c>
      <c r="I956" s="85" t="s">
        <v>2474</v>
      </c>
      <c r="J956" s="85" t="s">
        <v>7106</v>
      </c>
      <c r="K956" s="85" t="s">
        <v>4657</v>
      </c>
      <c r="L956" s="85" t="s">
        <v>3</v>
      </c>
      <c r="M956" s="85" t="s">
        <v>6176</v>
      </c>
      <c r="N956" s="85" t="s">
        <v>6177</v>
      </c>
      <c r="O956" s="85" t="s">
        <v>2318</v>
      </c>
      <c r="P956" s="85">
        <v>44935</v>
      </c>
      <c r="Q956" s="85">
        <v>45040</v>
      </c>
      <c r="R956" s="85" t="s">
        <v>2592</v>
      </c>
      <c r="S956" s="85" t="s">
        <v>561</v>
      </c>
      <c r="T956" s="85">
        <v>970803</v>
      </c>
      <c r="U956" s="85">
        <v>6633</v>
      </c>
      <c r="V956" s="85" t="s">
        <v>1173</v>
      </c>
      <c r="W956" s="85" t="s">
        <v>4699</v>
      </c>
      <c r="X956" s="85" t="s">
        <v>2474</v>
      </c>
      <c r="Y956" s="85" t="s">
        <v>562</v>
      </c>
      <c r="Z956" s="85" t="s">
        <v>7106</v>
      </c>
      <c r="AB956" s="85" t="s">
        <v>2318</v>
      </c>
    </row>
    <row r="957" spans="1:28" ht="15" customHeight="1" x14ac:dyDescent="0.25">
      <c r="A957" s="85">
        <v>702295</v>
      </c>
      <c r="B957" s="85" t="s">
        <v>5784</v>
      </c>
      <c r="C957" s="85" t="s">
        <v>1919</v>
      </c>
      <c r="D957" s="85" t="s">
        <v>1919</v>
      </c>
      <c r="E957" s="85">
        <v>70205</v>
      </c>
      <c r="F957" s="85">
        <v>6474</v>
      </c>
      <c r="G957" s="85" t="s">
        <v>1029</v>
      </c>
      <c r="H957" s="85" t="s">
        <v>1029</v>
      </c>
      <c r="I957" s="85" t="s">
        <v>2474</v>
      </c>
      <c r="J957" s="85" t="s">
        <v>7206</v>
      </c>
      <c r="K957" s="85" t="s">
        <v>2844</v>
      </c>
      <c r="L957" s="85" t="s">
        <v>3</v>
      </c>
      <c r="M957" s="85" t="s">
        <v>6178</v>
      </c>
      <c r="O957" s="85" t="s">
        <v>2047</v>
      </c>
      <c r="P957" s="85">
        <v>44816</v>
      </c>
      <c r="Q957" s="85">
        <v>401768</v>
      </c>
      <c r="R957" s="85" t="s">
        <v>2416</v>
      </c>
      <c r="S957" s="85" t="s">
        <v>65</v>
      </c>
      <c r="T957" s="85">
        <v>970205</v>
      </c>
      <c r="U957" s="85">
        <v>6474</v>
      </c>
      <c r="V957" s="85" t="s">
        <v>1029</v>
      </c>
      <c r="W957" s="85" t="s">
        <v>1029</v>
      </c>
      <c r="X957" s="85" t="s">
        <v>3004</v>
      </c>
      <c r="Y957" s="85" t="s">
        <v>66</v>
      </c>
      <c r="Z957" s="85" t="s">
        <v>6759</v>
      </c>
      <c r="AB957" s="85" t="s">
        <v>2047</v>
      </c>
    </row>
    <row r="958" spans="1:28" ht="15" customHeight="1" x14ac:dyDescent="0.25">
      <c r="A958" s="85">
        <v>703397</v>
      </c>
      <c r="B958" s="85" t="s">
        <v>3719</v>
      </c>
      <c r="C958" s="85" t="s">
        <v>1920</v>
      </c>
      <c r="D958" s="85" t="s">
        <v>1920</v>
      </c>
      <c r="E958" s="85">
        <v>70367</v>
      </c>
      <c r="F958" s="85">
        <v>6112</v>
      </c>
      <c r="G958" s="85" t="s">
        <v>1031</v>
      </c>
      <c r="H958" s="85" t="s">
        <v>3720</v>
      </c>
      <c r="I958" s="85" t="s">
        <v>2647</v>
      </c>
      <c r="J958" s="85" t="s">
        <v>6667</v>
      </c>
      <c r="K958" s="85" t="s">
        <v>3166</v>
      </c>
      <c r="L958" s="85" t="s">
        <v>3</v>
      </c>
      <c r="M958" s="85" t="s">
        <v>6179</v>
      </c>
      <c r="O958" s="85" t="s">
        <v>7257</v>
      </c>
      <c r="P958" s="85">
        <v>44866</v>
      </c>
      <c r="Q958" s="85">
        <v>401768</v>
      </c>
      <c r="R958" s="85" t="s">
        <v>2416</v>
      </c>
      <c r="S958" s="85" t="s">
        <v>288</v>
      </c>
      <c r="T958" s="85">
        <v>970367</v>
      </c>
      <c r="U958" s="85">
        <v>6112</v>
      </c>
      <c r="V958" s="85" t="s">
        <v>1031</v>
      </c>
      <c r="W958" s="85" t="s">
        <v>3173</v>
      </c>
      <c r="X958" s="85" t="s">
        <v>2470</v>
      </c>
      <c r="Y958" s="85" t="s">
        <v>5940</v>
      </c>
      <c r="Z958" s="85" t="s">
        <v>6471</v>
      </c>
      <c r="AB958" s="85" t="s">
        <v>7257</v>
      </c>
    </row>
    <row r="959" spans="1:28" ht="15" customHeight="1" x14ac:dyDescent="0.25">
      <c r="A959" s="85">
        <v>707098</v>
      </c>
      <c r="B959" s="85" t="s">
        <v>5844</v>
      </c>
      <c r="C959" s="85" t="s">
        <v>1919</v>
      </c>
      <c r="D959" s="85" t="s">
        <v>1919</v>
      </c>
      <c r="E959" s="85">
        <v>70734</v>
      </c>
      <c r="F959" s="85">
        <v>9972</v>
      </c>
      <c r="G959" s="85" t="s">
        <v>1135</v>
      </c>
      <c r="H959" s="85" t="s">
        <v>6180</v>
      </c>
      <c r="I959" s="85" t="s">
        <v>2644</v>
      </c>
      <c r="J959" s="85" t="s">
        <v>7207</v>
      </c>
      <c r="K959" s="85" t="s">
        <v>4428</v>
      </c>
      <c r="L959" s="85" t="s">
        <v>3</v>
      </c>
      <c r="M959" s="85" t="s">
        <v>6181</v>
      </c>
      <c r="N959" s="85" t="s">
        <v>6182</v>
      </c>
      <c r="O959" s="85" t="s">
        <v>2266</v>
      </c>
      <c r="P959" s="85">
        <v>44670</v>
      </c>
      <c r="Q959" s="85">
        <v>401768</v>
      </c>
      <c r="R959" s="85" t="s">
        <v>2416</v>
      </c>
      <c r="S959" s="85" t="s">
        <v>951</v>
      </c>
      <c r="T959" s="85">
        <v>970734</v>
      </c>
      <c r="U959" s="85">
        <v>9972</v>
      </c>
      <c r="V959" s="85" t="s">
        <v>1135</v>
      </c>
      <c r="W959" s="85" t="s">
        <v>5715</v>
      </c>
      <c r="X959" s="85" t="s">
        <v>5716</v>
      </c>
      <c r="Y959" s="85" t="s">
        <v>952</v>
      </c>
      <c r="Z959" s="85" t="s">
        <v>7015</v>
      </c>
      <c r="AB959" s="85" t="s">
        <v>2266</v>
      </c>
    </row>
    <row r="960" spans="1:28" ht="15" customHeight="1" x14ac:dyDescent="0.25">
      <c r="A960" s="85">
        <v>709118</v>
      </c>
      <c r="B960" s="85" t="s">
        <v>5854</v>
      </c>
      <c r="C960" s="85" t="s">
        <v>1922</v>
      </c>
      <c r="D960" s="85" t="s">
        <v>1922</v>
      </c>
      <c r="E960" s="85">
        <v>70934</v>
      </c>
      <c r="F960" s="85">
        <v>6293</v>
      </c>
      <c r="G960" s="85" t="s">
        <v>1196</v>
      </c>
      <c r="H960" s="85" t="s">
        <v>5048</v>
      </c>
      <c r="I960" s="85" t="s">
        <v>6183</v>
      </c>
      <c r="J960" s="85" t="s">
        <v>7208</v>
      </c>
      <c r="K960" s="85" t="s">
        <v>4808</v>
      </c>
      <c r="L960" s="85" t="s">
        <v>3</v>
      </c>
      <c r="M960" s="85" t="s">
        <v>6184</v>
      </c>
      <c r="N960" s="85" t="s">
        <v>6185</v>
      </c>
      <c r="O960" s="85" t="s">
        <v>2359</v>
      </c>
      <c r="P960" s="85">
        <v>44823</v>
      </c>
      <c r="Q960" s="85">
        <v>401768</v>
      </c>
      <c r="R960" s="85" t="s">
        <v>2416</v>
      </c>
      <c r="S960" s="85" t="s">
        <v>738</v>
      </c>
      <c r="T960" s="85">
        <v>970934</v>
      </c>
      <c r="U960" s="85">
        <v>6293</v>
      </c>
      <c r="V960" s="85" t="s">
        <v>1196</v>
      </c>
      <c r="W960" s="85" t="s">
        <v>5048</v>
      </c>
      <c r="X960" s="85" t="s">
        <v>5053</v>
      </c>
      <c r="Y960" s="85" t="s">
        <v>5054</v>
      </c>
      <c r="Z960" s="85" t="s">
        <v>6581</v>
      </c>
      <c r="AB960" s="85" t="s">
        <v>2359</v>
      </c>
    </row>
    <row r="961" spans="1:28" ht="15" customHeight="1" x14ac:dyDescent="0.25">
      <c r="A961" s="85">
        <v>709297</v>
      </c>
      <c r="B961" s="85" t="s">
        <v>5861</v>
      </c>
      <c r="C961" s="85" t="s">
        <v>1922</v>
      </c>
      <c r="D961" s="85" t="s">
        <v>1922</v>
      </c>
      <c r="E961" s="85">
        <v>70925</v>
      </c>
      <c r="F961" s="85">
        <v>6262</v>
      </c>
      <c r="G961" s="85" t="s">
        <v>1199</v>
      </c>
      <c r="H961" s="85" t="s">
        <v>3850</v>
      </c>
      <c r="I961" s="85" t="s">
        <v>2509</v>
      </c>
      <c r="J961" s="85" t="s">
        <v>7209</v>
      </c>
      <c r="K961" s="85" t="s">
        <v>4808</v>
      </c>
      <c r="L961" s="85" t="s">
        <v>3</v>
      </c>
      <c r="M961" s="85" t="s">
        <v>6186</v>
      </c>
      <c r="N961" s="85" t="s">
        <v>6187</v>
      </c>
      <c r="O961" s="85" t="s">
        <v>6093</v>
      </c>
      <c r="P961" s="85">
        <v>44805</v>
      </c>
      <c r="Q961" s="85">
        <v>401768</v>
      </c>
      <c r="R961" s="85" t="s">
        <v>2416</v>
      </c>
      <c r="S961" s="85" t="s">
        <v>719</v>
      </c>
      <c r="T961" s="85">
        <v>970925</v>
      </c>
      <c r="U961" s="85">
        <v>6262</v>
      </c>
      <c r="V961" s="85" t="s">
        <v>1199</v>
      </c>
      <c r="W961" s="85" t="s">
        <v>2849</v>
      </c>
      <c r="X961" s="85" t="s">
        <v>2609</v>
      </c>
      <c r="Y961" s="85" t="s">
        <v>7307</v>
      </c>
      <c r="Z961" s="85" t="s">
        <v>7144</v>
      </c>
      <c r="AB961" s="85" t="s">
        <v>6093</v>
      </c>
    </row>
    <row r="962" spans="1:28" ht="15" customHeight="1" x14ac:dyDescent="0.25">
      <c r="A962" s="85">
        <v>703508</v>
      </c>
      <c r="B962" s="85" t="s">
        <v>5801</v>
      </c>
      <c r="C962" s="85" t="s">
        <v>1919</v>
      </c>
      <c r="D962" s="85" t="s">
        <v>1919</v>
      </c>
      <c r="E962" s="85">
        <v>70369</v>
      </c>
      <c r="F962" s="85">
        <v>6170</v>
      </c>
      <c r="G962" s="85" t="s">
        <v>1040</v>
      </c>
      <c r="H962" s="85" t="s">
        <v>3714</v>
      </c>
      <c r="I962" s="85" t="s">
        <v>2499</v>
      </c>
      <c r="J962" s="85" t="s">
        <v>7210</v>
      </c>
      <c r="K962" s="85" t="s">
        <v>3166</v>
      </c>
      <c r="L962" s="85" t="s">
        <v>3</v>
      </c>
      <c r="M962" s="85" t="s">
        <v>6188</v>
      </c>
      <c r="N962" s="85" t="s">
        <v>7318</v>
      </c>
      <c r="O962" s="85" t="s">
        <v>2063</v>
      </c>
      <c r="P962" s="85">
        <v>44805</v>
      </c>
      <c r="Q962" s="85">
        <v>401768</v>
      </c>
      <c r="R962" s="85" t="s">
        <v>2416</v>
      </c>
      <c r="S962" s="85" t="s">
        <v>264</v>
      </c>
      <c r="T962" s="85">
        <v>970369</v>
      </c>
      <c r="U962" s="85">
        <v>6170</v>
      </c>
      <c r="V962" s="85" t="s">
        <v>1040</v>
      </c>
      <c r="W962" s="85" t="s">
        <v>3718</v>
      </c>
      <c r="X962" s="85" t="s">
        <v>2480</v>
      </c>
      <c r="Y962" s="85" t="s">
        <v>1350</v>
      </c>
      <c r="Z962" s="85" t="s">
        <v>6285</v>
      </c>
      <c r="AB962" s="85" t="s">
        <v>2063</v>
      </c>
    </row>
    <row r="963" spans="1:28" ht="15" customHeight="1" x14ac:dyDescent="0.25">
      <c r="A963" s="85">
        <v>703229</v>
      </c>
      <c r="B963" s="85" t="s">
        <v>5797</v>
      </c>
      <c r="C963" s="85" t="s">
        <v>1919</v>
      </c>
      <c r="D963" s="85" t="s">
        <v>1919</v>
      </c>
      <c r="E963" s="85">
        <v>70369</v>
      </c>
      <c r="F963" s="85">
        <v>6170</v>
      </c>
      <c r="G963" s="85" t="s">
        <v>1040</v>
      </c>
      <c r="H963" s="85" t="s">
        <v>3718</v>
      </c>
      <c r="I963" s="85" t="s">
        <v>2435</v>
      </c>
      <c r="J963" s="85" t="s">
        <v>7211</v>
      </c>
      <c r="K963" s="85" t="s">
        <v>3166</v>
      </c>
      <c r="L963" s="85" t="s">
        <v>3</v>
      </c>
      <c r="M963" s="85" t="s">
        <v>6189</v>
      </c>
      <c r="O963" s="85" t="s">
        <v>2063</v>
      </c>
      <c r="P963" s="85">
        <v>44805</v>
      </c>
      <c r="Q963" s="85">
        <v>401768</v>
      </c>
      <c r="R963" s="85" t="s">
        <v>2416</v>
      </c>
      <c r="S963" s="85" t="s">
        <v>264</v>
      </c>
      <c r="T963" s="85">
        <v>970369</v>
      </c>
      <c r="U963" s="85">
        <v>6170</v>
      </c>
      <c r="V963" s="85" t="s">
        <v>1040</v>
      </c>
      <c r="W963" s="85" t="s">
        <v>3718</v>
      </c>
      <c r="X963" s="85" t="s">
        <v>2480</v>
      </c>
      <c r="Y963" s="85" t="s">
        <v>1350</v>
      </c>
      <c r="Z963" s="85" t="s">
        <v>6285</v>
      </c>
      <c r="AB963" s="85" t="s">
        <v>2063</v>
      </c>
    </row>
    <row r="964" spans="1:28" ht="15" customHeight="1" x14ac:dyDescent="0.25">
      <c r="A964" s="85">
        <v>703645</v>
      </c>
      <c r="B964" s="85" t="s">
        <v>5805</v>
      </c>
      <c r="C964" s="85" t="s">
        <v>1919</v>
      </c>
      <c r="D964" s="85" t="s">
        <v>1919</v>
      </c>
      <c r="E964" s="85">
        <v>70322</v>
      </c>
      <c r="F964" s="85">
        <v>6114</v>
      </c>
      <c r="G964" s="85" t="s">
        <v>1071</v>
      </c>
      <c r="H964" s="85" t="s">
        <v>3290</v>
      </c>
      <c r="I964" s="85" t="s">
        <v>2576</v>
      </c>
      <c r="J964" s="85" t="s">
        <v>6866</v>
      </c>
      <c r="K964" s="85" t="s">
        <v>3166</v>
      </c>
      <c r="L964" s="85" t="s">
        <v>3</v>
      </c>
      <c r="M964" s="85" t="s">
        <v>6190</v>
      </c>
      <c r="N964" s="85" t="s">
        <v>6191</v>
      </c>
      <c r="O964" s="85" t="s">
        <v>5966</v>
      </c>
      <c r="P964" s="85">
        <v>44816</v>
      </c>
      <c r="Q964" s="85">
        <v>401768</v>
      </c>
      <c r="R964" s="85" t="s">
        <v>2416</v>
      </c>
      <c r="S964" s="85" t="s">
        <v>5967</v>
      </c>
      <c r="T964" s="85">
        <v>941285</v>
      </c>
      <c r="U964" s="85">
        <v>6114</v>
      </c>
      <c r="V964" s="85" t="s">
        <v>1071</v>
      </c>
      <c r="W964" s="85" t="s">
        <v>3290</v>
      </c>
      <c r="X964" s="85" t="s">
        <v>2499</v>
      </c>
      <c r="Y964" s="85" t="s">
        <v>5968</v>
      </c>
      <c r="Z964" s="85" t="s">
        <v>6574</v>
      </c>
      <c r="AB964" s="85" t="s">
        <v>5966</v>
      </c>
    </row>
    <row r="965" spans="1:28" ht="15" customHeight="1" x14ac:dyDescent="0.25">
      <c r="A965" s="85">
        <v>705020</v>
      </c>
      <c r="B965" s="85" t="s">
        <v>7319</v>
      </c>
      <c r="C965" s="85" t="s">
        <v>1919</v>
      </c>
      <c r="D965" s="85" t="s">
        <v>1919</v>
      </c>
      <c r="E965" s="85">
        <v>70512</v>
      </c>
      <c r="J965" s="85" t="s">
        <v>7320</v>
      </c>
      <c r="K965" s="85" t="s">
        <v>3906</v>
      </c>
      <c r="L965" s="85" t="s">
        <v>1</v>
      </c>
      <c r="M965" s="85" t="s">
        <v>7321</v>
      </c>
      <c r="O965" s="85" t="s">
        <v>2176</v>
      </c>
      <c r="P965" s="85">
        <v>45200</v>
      </c>
      <c r="Q965" s="85">
        <v>401768</v>
      </c>
      <c r="R965" s="85" t="s">
        <v>2416</v>
      </c>
      <c r="S965" s="85" t="s">
        <v>783</v>
      </c>
      <c r="T965" s="85">
        <v>403592</v>
      </c>
      <c r="U965" s="85">
        <v>6233</v>
      </c>
      <c r="V965" s="85" t="s">
        <v>3925</v>
      </c>
      <c r="W965" s="85" t="s">
        <v>3925</v>
      </c>
      <c r="X965" s="85" t="s">
        <v>3179</v>
      </c>
      <c r="Y965" s="85" t="s">
        <v>1593</v>
      </c>
      <c r="Z965" s="85" t="s">
        <v>6394</v>
      </c>
      <c r="AB965" s="85" t="s">
        <v>2176</v>
      </c>
    </row>
    <row r="966" spans="1:28" ht="15" customHeight="1" x14ac:dyDescent="0.25">
      <c r="A966" s="85">
        <v>708013</v>
      </c>
      <c r="B966" s="85" t="s">
        <v>7322</v>
      </c>
      <c r="C966" s="85" t="s">
        <v>1922</v>
      </c>
      <c r="D966" s="85" t="s">
        <v>1922</v>
      </c>
      <c r="E966" s="85">
        <v>70808</v>
      </c>
      <c r="J966" s="85" t="s">
        <v>7080</v>
      </c>
      <c r="K966" s="85" t="s">
        <v>4657</v>
      </c>
      <c r="L966" s="85" t="s">
        <v>1</v>
      </c>
      <c r="M966" s="85" t="s">
        <v>7323</v>
      </c>
      <c r="O966" s="85" t="s">
        <v>7324</v>
      </c>
      <c r="P966" s="85">
        <v>45250</v>
      </c>
      <c r="Q966" s="85">
        <v>401768</v>
      </c>
      <c r="R966" s="85" t="s">
        <v>2416</v>
      </c>
      <c r="S966" s="85" t="s">
        <v>1842</v>
      </c>
      <c r="T966" s="85">
        <v>600421</v>
      </c>
      <c r="U966" s="85">
        <v>6652</v>
      </c>
      <c r="V966" s="85" t="s">
        <v>1156</v>
      </c>
      <c r="W966" s="85" t="s">
        <v>3140</v>
      </c>
      <c r="X966" s="85" t="s">
        <v>4707</v>
      </c>
      <c r="Y966" s="85" t="s">
        <v>586</v>
      </c>
      <c r="Z966" s="85" t="s">
        <v>6525</v>
      </c>
      <c r="AB966" s="85" t="s">
        <v>7324</v>
      </c>
    </row>
    <row r="967" spans="1:28" ht="15" customHeight="1" x14ac:dyDescent="0.25">
      <c r="A967" s="85">
        <v>703098</v>
      </c>
      <c r="B967" s="85" t="s">
        <v>7325</v>
      </c>
      <c r="C967" s="85" t="s">
        <v>1920</v>
      </c>
      <c r="D967" s="85" t="s">
        <v>1944</v>
      </c>
      <c r="E967" s="85">
        <v>70334</v>
      </c>
      <c r="J967" s="85" t="s">
        <v>7326</v>
      </c>
      <c r="K967" s="85" t="s">
        <v>3166</v>
      </c>
      <c r="L967" s="85" t="s">
        <v>3</v>
      </c>
      <c r="M967" s="85" t="s">
        <v>7327</v>
      </c>
      <c r="O967" s="85" t="s">
        <v>2065</v>
      </c>
      <c r="P967" s="85">
        <v>45180</v>
      </c>
      <c r="Q967" s="85">
        <v>401768</v>
      </c>
      <c r="R967" s="85" t="s">
        <v>2416</v>
      </c>
      <c r="S967" s="85" t="s">
        <v>162</v>
      </c>
      <c r="T967" s="85">
        <v>970334</v>
      </c>
      <c r="U967" s="85">
        <v>6167</v>
      </c>
      <c r="V967" s="85" t="s">
        <v>3424</v>
      </c>
      <c r="W967" s="85" t="s">
        <v>3140</v>
      </c>
      <c r="X967" s="85" t="s">
        <v>2480</v>
      </c>
      <c r="Y967" s="85" t="s">
        <v>163</v>
      </c>
      <c r="Z967" s="85" t="s">
        <v>7240</v>
      </c>
      <c r="AB967" s="85" t="s">
        <v>2065</v>
      </c>
    </row>
    <row r="968" spans="1:28" ht="15" customHeight="1" x14ac:dyDescent="0.25">
      <c r="A968" s="85">
        <v>709097</v>
      </c>
      <c r="B968" s="85" t="s">
        <v>7328</v>
      </c>
      <c r="C968" s="85" t="s">
        <v>1922</v>
      </c>
      <c r="D968" s="85" t="s">
        <v>1922</v>
      </c>
      <c r="E968" s="85">
        <v>70926</v>
      </c>
      <c r="J968" s="85" t="s">
        <v>7329</v>
      </c>
      <c r="K968" s="85" t="s">
        <v>4808</v>
      </c>
      <c r="L968" s="85" t="s">
        <v>3</v>
      </c>
      <c r="M968" s="85" t="s">
        <v>7330</v>
      </c>
      <c r="O968" s="85" t="s">
        <v>2335</v>
      </c>
      <c r="P968" s="85">
        <v>45187</v>
      </c>
      <c r="Q968" s="85">
        <v>401768</v>
      </c>
      <c r="R968" s="85" t="s">
        <v>2416</v>
      </c>
      <c r="S968" s="85" t="s">
        <v>716</v>
      </c>
      <c r="T968" s="85">
        <v>970926</v>
      </c>
      <c r="U968" s="85">
        <v>6130</v>
      </c>
      <c r="V968" s="85" t="s">
        <v>1189</v>
      </c>
      <c r="W968" s="85" t="s">
        <v>4960</v>
      </c>
      <c r="X968" s="85" t="s">
        <v>2499</v>
      </c>
      <c r="Y968" s="85" t="s">
        <v>717</v>
      </c>
      <c r="Z968" s="85" t="s">
        <v>6447</v>
      </c>
      <c r="AB968" s="85" t="s">
        <v>2335</v>
      </c>
    </row>
    <row r="969" spans="1:28" ht="15" customHeight="1" x14ac:dyDescent="0.25">
      <c r="A969" s="85">
        <v>701128</v>
      </c>
      <c r="B969" s="85" t="s">
        <v>7331</v>
      </c>
      <c r="C969" s="85" t="s">
        <v>1919</v>
      </c>
      <c r="D969" s="85" t="s">
        <v>1919</v>
      </c>
      <c r="E969" s="85">
        <v>70101</v>
      </c>
      <c r="J969" s="85" t="s">
        <v>6210</v>
      </c>
      <c r="K969" s="85" t="s">
        <v>2412</v>
      </c>
      <c r="L969" s="85" t="s">
        <v>1</v>
      </c>
      <c r="M969" s="85" t="s">
        <v>7332</v>
      </c>
      <c r="O969" s="85" t="s">
        <v>5740</v>
      </c>
      <c r="P969" s="85">
        <v>45170</v>
      </c>
      <c r="Q969" s="85">
        <v>401768</v>
      </c>
      <c r="R969" s="85" t="s">
        <v>2416</v>
      </c>
      <c r="S969" s="85" t="s">
        <v>5873</v>
      </c>
      <c r="T969" s="85">
        <v>900146</v>
      </c>
      <c r="U969" s="85">
        <v>6020</v>
      </c>
      <c r="V969" s="85" t="s">
        <v>1009</v>
      </c>
      <c r="W969" s="85" t="s">
        <v>2690</v>
      </c>
      <c r="X969" s="85" t="s">
        <v>2565</v>
      </c>
      <c r="Y969" s="85" t="s">
        <v>5874</v>
      </c>
      <c r="Z969" s="85" t="s">
        <v>6222</v>
      </c>
      <c r="AB969" s="85" t="s">
        <v>5740</v>
      </c>
    </row>
    <row r="970" spans="1:28" x14ac:dyDescent="0.25">
      <c r="A970" s="85">
        <v>709298</v>
      </c>
      <c r="B970" s="85" t="s">
        <v>7333</v>
      </c>
      <c r="C970" s="85" t="s">
        <v>1919</v>
      </c>
      <c r="D970" s="85" t="s">
        <v>1919</v>
      </c>
      <c r="E970" s="85">
        <v>70925</v>
      </c>
      <c r="J970" s="85" t="s">
        <v>7209</v>
      </c>
      <c r="K970" s="85" t="s">
        <v>4808</v>
      </c>
      <c r="L970" s="85" t="s">
        <v>3</v>
      </c>
      <c r="M970" s="85" t="s">
        <v>7334</v>
      </c>
      <c r="O970" s="85" t="s">
        <v>6093</v>
      </c>
      <c r="P970" s="85">
        <v>45180</v>
      </c>
      <c r="Q970" s="85">
        <v>401768</v>
      </c>
      <c r="R970" s="85" t="s">
        <v>2416</v>
      </c>
      <c r="S970" s="85" t="s">
        <v>719</v>
      </c>
      <c r="T970" s="108">
        <v>970925</v>
      </c>
      <c r="U970" s="85">
        <v>6262</v>
      </c>
      <c r="V970" s="85" t="s">
        <v>1199</v>
      </c>
      <c r="W970" s="85" t="s">
        <v>2849</v>
      </c>
      <c r="X970" s="85" t="s">
        <v>2609</v>
      </c>
      <c r="Y970" s="85" t="s">
        <v>7307</v>
      </c>
      <c r="Z970" s="85" t="s">
        <v>7144</v>
      </c>
      <c r="AB970" s="85" t="s">
        <v>6093</v>
      </c>
    </row>
    <row r="971" spans="1:28" ht="15" customHeight="1" x14ac:dyDescent="0.25">
      <c r="A971" s="85">
        <v>704175</v>
      </c>
      <c r="B971" s="85" t="s">
        <v>7335</v>
      </c>
      <c r="C971" s="85" t="s">
        <v>1919</v>
      </c>
      <c r="D971" s="85" t="s">
        <v>1919</v>
      </c>
      <c r="E971" s="85">
        <v>70410</v>
      </c>
      <c r="J971" s="85" t="s">
        <v>7336</v>
      </c>
      <c r="K971" s="85" t="s">
        <v>3735</v>
      </c>
      <c r="L971" s="85" t="s">
        <v>1</v>
      </c>
      <c r="M971" s="85" t="s">
        <v>7337</v>
      </c>
      <c r="O971" s="85" t="s">
        <v>7338</v>
      </c>
      <c r="P971" s="85">
        <v>45170</v>
      </c>
      <c r="Q971" s="85">
        <v>401768</v>
      </c>
      <c r="R971" s="85" t="s">
        <v>2416</v>
      </c>
      <c r="S971" s="85" t="s">
        <v>1801</v>
      </c>
      <c r="T971" s="85">
        <v>404192</v>
      </c>
      <c r="U971" s="85">
        <v>6382</v>
      </c>
      <c r="V971" s="85" t="s">
        <v>5385</v>
      </c>
      <c r="W971" s="85" t="s">
        <v>3218</v>
      </c>
      <c r="X971" s="85" t="s">
        <v>3062</v>
      </c>
      <c r="Y971" s="85" t="s">
        <v>1372</v>
      </c>
      <c r="Z971" s="85" t="s">
        <v>6379</v>
      </c>
      <c r="AB971" s="85" t="s">
        <v>7338</v>
      </c>
    </row>
    <row r="972" spans="1:28" x14ac:dyDescent="0.25">
      <c r="A972" s="85">
        <v>709108</v>
      </c>
      <c r="B972" s="85" t="s">
        <v>7339</v>
      </c>
      <c r="C972" s="85" t="s">
        <v>1919</v>
      </c>
      <c r="D972" s="85" t="s">
        <v>1919</v>
      </c>
      <c r="E972" s="85">
        <v>70917</v>
      </c>
      <c r="J972" s="85" t="s">
        <v>7340</v>
      </c>
      <c r="K972" s="85" t="s">
        <v>4808</v>
      </c>
      <c r="L972" s="85" t="s">
        <v>3</v>
      </c>
      <c r="M972" s="85" t="s">
        <v>7341</v>
      </c>
      <c r="N972" s="85" t="s">
        <v>7342</v>
      </c>
      <c r="O972" s="85" t="s">
        <v>2385</v>
      </c>
      <c r="P972" s="85">
        <v>45170</v>
      </c>
      <c r="Q972" s="85">
        <v>401768</v>
      </c>
      <c r="R972" s="85" t="s">
        <v>2416</v>
      </c>
      <c r="S972" s="85" t="s">
        <v>680</v>
      </c>
      <c r="T972" s="108">
        <v>970917</v>
      </c>
      <c r="U972" s="85">
        <v>6200</v>
      </c>
      <c r="V972" s="85" t="s">
        <v>1192</v>
      </c>
      <c r="W972" s="85" t="s">
        <v>4942</v>
      </c>
      <c r="X972" s="85" t="s">
        <v>2499</v>
      </c>
      <c r="Y972" s="85" t="s">
        <v>681</v>
      </c>
      <c r="Z972" s="85" t="s">
        <v>6480</v>
      </c>
      <c r="AB972" s="85" t="s">
        <v>2385</v>
      </c>
    </row>
    <row r="973" spans="1:28" ht="15" customHeight="1" x14ac:dyDescent="0.25">
      <c r="A973" s="85">
        <v>701127</v>
      </c>
      <c r="B973" s="85" t="s">
        <v>7343</v>
      </c>
      <c r="C973" s="85" t="s">
        <v>1919</v>
      </c>
      <c r="D973" s="85" t="s">
        <v>1919</v>
      </c>
      <c r="E973" s="85">
        <v>70101</v>
      </c>
      <c r="J973" s="85" t="s">
        <v>7344</v>
      </c>
      <c r="K973" s="85" t="s">
        <v>2412</v>
      </c>
      <c r="L973" s="85" t="s">
        <v>1</v>
      </c>
      <c r="M973" s="85" t="s">
        <v>7345</v>
      </c>
      <c r="O973" s="85" t="s">
        <v>1990</v>
      </c>
      <c r="P973" s="85">
        <v>45170</v>
      </c>
      <c r="Q973" s="85">
        <v>401768</v>
      </c>
      <c r="R973" s="85" t="s">
        <v>2416</v>
      </c>
      <c r="S973" s="85" t="s">
        <v>19</v>
      </c>
      <c r="T973" s="85">
        <v>900244</v>
      </c>
      <c r="U973" s="85">
        <v>6020</v>
      </c>
      <c r="V973" s="85" t="s">
        <v>1009</v>
      </c>
      <c r="W973" s="85" t="s">
        <v>2417</v>
      </c>
      <c r="X973" s="85" t="s">
        <v>2425</v>
      </c>
      <c r="Y973" s="108" t="s">
        <v>1603</v>
      </c>
      <c r="Z973" s="85" t="s">
        <v>6225</v>
      </c>
      <c r="AB973" s="85" t="s">
        <v>1990</v>
      </c>
    </row>
    <row r="974" spans="1:28" ht="15" customHeight="1" x14ac:dyDescent="0.25">
      <c r="A974" s="85">
        <v>709109</v>
      </c>
      <c r="B974" s="85" t="s">
        <v>7346</v>
      </c>
      <c r="C974" s="85" t="s">
        <v>1920</v>
      </c>
      <c r="D974" s="85" t="s">
        <v>1920</v>
      </c>
      <c r="E974" s="85">
        <v>70917</v>
      </c>
      <c r="J974" s="85" t="s">
        <v>7340</v>
      </c>
      <c r="K974" s="85" t="s">
        <v>4808</v>
      </c>
      <c r="L974" s="85" t="s">
        <v>3</v>
      </c>
      <c r="M974" s="85" t="s">
        <v>7347</v>
      </c>
      <c r="N974" s="85" t="s">
        <v>7348</v>
      </c>
      <c r="O974" s="85" t="s">
        <v>2385</v>
      </c>
      <c r="P974" s="85">
        <v>45170</v>
      </c>
      <c r="Q974" s="85">
        <v>401768</v>
      </c>
      <c r="R974" s="85" t="s">
        <v>2416</v>
      </c>
      <c r="S974" s="85" t="s">
        <v>680</v>
      </c>
      <c r="T974" s="85">
        <v>970917</v>
      </c>
      <c r="U974" s="85">
        <v>6200</v>
      </c>
      <c r="V974" s="85" t="s">
        <v>1192</v>
      </c>
      <c r="W974" s="85" t="s">
        <v>4942</v>
      </c>
      <c r="X974" s="85" t="s">
        <v>2499</v>
      </c>
      <c r="Y974" s="85" t="s">
        <v>681</v>
      </c>
      <c r="Z974" s="85" t="s">
        <v>6480</v>
      </c>
      <c r="AB974" s="85" t="s">
        <v>2385</v>
      </c>
    </row>
    <row r="975" spans="1:28" ht="15" customHeight="1" x14ac:dyDescent="0.25">
      <c r="A975" s="85">
        <v>705085</v>
      </c>
      <c r="B975" s="85" t="s">
        <v>7349</v>
      </c>
      <c r="C975" s="85" t="s">
        <v>1920</v>
      </c>
      <c r="D975" s="85" t="s">
        <v>1920</v>
      </c>
      <c r="E975" s="85">
        <v>70513</v>
      </c>
      <c r="J975" s="85" t="s">
        <v>7350</v>
      </c>
      <c r="K975" s="85" t="s">
        <v>3906</v>
      </c>
      <c r="L975" s="85" t="s">
        <v>3</v>
      </c>
      <c r="M975" s="85" t="s">
        <v>7351</v>
      </c>
      <c r="N975" s="85" t="s">
        <v>7352</v>
      </c>
      <c r="O975" s="85" t="s">
        <v>2197</v>
      </c>
      <c r="P975" s="85">
        <v>45170</v>
      </c>
      <c r="Q975" s="85">
        <v>401768</v>
      </c>
      <c r="R975" s="85" t="s">
        <v>2416</v>
      </c>
      <c r="S975" s="85" t="s">
        <v>375</v>
      </c>
      <c r="T975" s="85">
        <v>970513</v>
      </c>
      <c r="U975" s="85">
        <v>6330</v>
      </c>
      <c r="V975" s="85" t="s">
        <v>1096</v>
      </c>
      <c r="W975" s="85" t="s">
        <v>3514</v>
      </c>
      <c r="X975" s="85" t="s">
        <v>2727</v>
      </c>
      <c r="Y975" s="85" t="s">
        <v>376</v>
      </c>
      <c r="Z975" s="85" t="s">
        <v>6689</v>
      </c>
      <c r="AB975" s="85" t="s">
        <v>2197</v>
      </c>
    </row>
    <row r="976" spans="1:28" ht="15" customHeight="1" x14ac:dyDescent="0.25">
      <c r="A976" s="85">
        <v>706018</v>
      </c>
      <c r="B976" s="85" t="s">
        <v>7353</v>
      </c>
      <c r="C976" s="85" t="s">
        <v>1922</v>
      </c>
      <c r="D976" s="85" t="s">
        <v>1922</v>
      </c>
      <c r="E976" s="85">
        <v>70619</v>
      </c>
      <c r="J976" s="85" t="s">
        <v>7354</v>
      </c>
      <c r="K976" s="85" t="s">
        <v>4183</v>
      </c>
      <c r="L976" s="85" t="s">
        <v>1</v>
      </c>
      <c r="M976" s="85" t="s">
        <v>7355</v>
      </c>
      <c r="O976" s="85" t="s">
        <v>2231</v>
      </c>
      <c r="P976" s="85">
        <v>45170</v>
      </c>
      <c r="Q976" s="85">
        <v>401768</v>
      </c>
      <c r="R976" s="85" t="s">
        <v>2416</v>
      </c>
      <c r="S976" s="85" t="s">
        <v>438</v>
      </c>
      <c r="T976" s="85">
        <v>401006</v>
      </c>
      <c r="U976" s="85">
        <v>6500</v>
      </c>
      <c r="V976" s="85" t="s">
        <v>1107</v>
      </c>
      <c r="W976" s="85" t="s">
        <v>5918</v>
      </c>
      <c r="X976" s="85" t="s">
        <v>5919</v>
      </c>
      <c r="Y976" s="85" t="s">
        <v>1962</v>
      </c>
      <c r="Z976" s="85" t="s">
        <v>6384</v>
      </c>
      <c r="AB976" s="85" t="s">
        <v>2231</v>
      </c>
    </row>
    <row r="977" spans="1:28" x14ac:dyDescent="0.25">
      <c r="A977" s="85">
        <v>706088</v>
      </c>
      <c r="B977" s="85" t="s">
        <v>5838</v>
      </c>
      <c r="C977" s="85" t="s">
        <v>1919</v>
      </c>
      <c r="D977" s="85" t="s">
        <v>1919</v>
      </c>
      <c r="E977" s="85">
        <v>70620</v>
      </c>
      <c r="J977" s="85" t="s">
        <v>7212</v>
      </c>
      <c r="K977" s="85" t="s">
        <v>4183</v>
      </c>
      <c r="L977" s="85" t="s">
        <v>3</v>
      </c>
      <c r="M977" s="85" t="s">
        <v>6192</v>
      </c>
      <c r="O977" s="85" t="s">
        <v>5754</v>
      </c>
      <c r="P977" s="85">
        <v>45047</v>
      </c>
      <c r="Q977" s="85">
        <v>401768</v>
      </c>
      <c r="R977" s="85" t="s">
        <v>2416</v>
      </c>
      <c r="S977" s="85" t="s">
        <v>502</v>
      </c>
      <c r="T977" s="85">
        <v>970620</v>
      </c>
      <c r="U977" s="85">
        <v>6531</v>
      </c>
      <c r="V977" s="85" t="s">
        <v>1223</v>
      </c>
      <c r="W977" s="85" t="s">
        <v>4369</v>
      </c>
      <c r="X977" s="85" t="s">
        <v>3043</v>
      </c>
      <c r="Y977" s="85" t="s">
        <v>503</v>
      </c>
      <c r="Z977" s="85" t="s">
        <v>6980</v>
      </c>
      <c r="AB977" s="85" t="s">
        <v>5754</v>
      </c>
    </row>
    <row r="978" spans="1:28" x14ac:dyDescent="0.25">
      <c r="A978" s="85">
        <v>703398</v>
      </c>
      <c r="B978" s="85" t="s">
        <v>7356</v>
      </c>
      <c r="C978" s="85" t="s">
        <v>1922</v>
      </c>
      <c r="D978" s="85" t="s">
        <v>1922</v>
      </c>
      <c r="E978" s="85">
        <v>70335</v>
      </c>
      <c r="J978" s="85" t="s">
        <v>7357</v>
      </c>
      <c r="K978" s="85" t="s">
        <v>3166</v>
      </c>
      <c r="L978" s="85" t="s">
        <v>3</v>
      </c>
      <c r="M978" s="85" t="s">
        <v>6193</v>
      </c>
      <c r="N978" s="85" t="s">
        <v>7358</v>
      </c>
      <c r="O978" s="85" t="s">
        <v>6194</v>
      </c>
      <c r="P978" s="85">
        <v>44986</v>
      </c>
      <c r="Q978" s="85">
        <v>401768</v>
      </c>
      <c r="R978" s="85" t="s">
        <v>2416</v>
      </c>
      <c r="S978" s="85" t="s">
        <v>799</v>
      </c>
      <c r="T978" s="85">
        <v>970335</v>
      </c>
      <c r="U978" s="85">
        <v>6406</v>
      </c>
      <c r="V978" s="85" t="s">
        <v>5905</v>
      </c>
      <c r="W978" s="85" t="s">
        <v>3393</v>
      </c>
      <c r="X978" s="85" t="s">
        <v>2449</v>
      </c>
      <c r="Y978" s="85" t="s">
        <v>7241</v>
      </c>
      <c r="Z978" s="85" t="s">
        <v>6353</v>
      </c>
      <c r="AB978" s="85" t="s">
        <v>6194</v>
      </c>
    </row>
    <row r="979" spans="1:28" x14ac:dyDescent="0.25">
      <c r="A979" s="85">
        <v>709098</v>
      </c>
      <c r="B979" s="85" t="s">
        <v>7359</v>
      </c>
      <c r="C979" s="85" t="s">
        <v>1922</v>
      </c>
      <c r="D979" s="85" t="s">
        <v>1922</v>
      </c>
      <c r="E979" s="85">
        <v>70926</v>
      </c>
      <c r="J979" s="85" t="s">
        <v>7360</v>
      </c>
      <c r="K979" s="85" t="s">
        <v>4808</v>
      </c>
      <c r="L979" s="85" t="s">
        <v>3</v>
      </c>
      <c r="M979" s="85" t="s">
        <v>7361</v>
      </c>
      <c r="O979" s="85" t="s">
        <v>2335</v>
      </c>
      <c r="P979" s="85">
        <v>45187</v>
      </c>
      <c r="Q979" s="85">
        <v>401768</v>
      </c>
      <c r="R979" s="85" t="s">
        <v>2416</v>
      </c>
      <c r="S979" s="85" t="s">
        <v>716</v>
      </c>
      <c r="T979" s="85">
        <v>970926</v>
      </c>
      <c r="U979" s="85">
        <v>6130</v>
      </c>
      <c r="V979" s="85" t="s">
        <v>1189</v>
      </c>
      <c r="W979" s="85" t="s">
        <v>4960</v>
      </c>
      <c r="X979" s="85" t="s">
        <v>2499</v>
      </c>
      <c r="Y979" s="85" t="s">
        <v>717</v>
      </c>
      <c r="Z979" s="85" t="s">
        <v>6447</v>
      </c>
      <c r="AB979" s="85" t="s">
        <v>2335</v>
      </c>
    </row>
    <row r="980" spans="1:28" x14ac:dyDescent="0.25">
      <c r="A980" s="85">
        <v>701205</v>
      </c>
      <c r="B980" s="85" t="s">
        <v>7362</v>
      </c>
      <c r="C980" s="85" t="s">
        <v>1919</v>
      </c>
      <c r="D980" s="85" t="s">
        <v>7226</v>
      </c>
      <c r="E980" s="85">
        <v>70101</v>
      </c>
      <c r="J980" s="85" t="s">
        <v>7363</v>
      </c>
      <c r="K980" s="85" t="s">
        <v>2412</v>
      </c>
      <c r="L980" s="85" t="s">
        <v>1</v>
      </c>
      <c r="M980" s="85" t="s">
        <v>7364</v>
      </c>
      <c r="N980" s="85" t="s">
        <v>7365</v>
      </c>
      <c r="O980" s="85" t="s">
        <v>1970</v>
      </c>
      <c r="P980" s="85">
        <v>45170</v>
      </c>
      <c r="Q980" s="85">
        <v>401768</v>
      </c>
      <c r="R980" s="85" t="s">
        <v>2416</v>
      </c>
      <c r="S980" s="85" t="s">
        <v>5868</v>
      </c>
      <c r="T980" s="85">
        <v>900300</v>
      </c>
      <c r="U980" s="85">
        <v>6020</v>
      </c>
      <c r="V980" s="85" t="s">
        <v>1009</v>
      </c>
      <c r="W980" s="85" t="s">
        <v>2417</v>
      </c>
      <c r="X980" s="85" t="s">
        <v>2418</v>
      </c>
      <c r="Y980" s="85" t="s">
        <v>6</v>
      </c>
      <c r="Z980" s="85" t="s">
        <v>6207</v>
      </c>
      <c r="AB980" s="85" t="s">
        <v>1970</v>
      </c>
    </row>
    <row r="981" spans="1:28" x14ac:dyDescent="0.25">
      <c r="A981" s="85">
        <v>703210</v>
      </c>
      <c r="B981" s="85" t="s">
        <v>7366</v>
      </c>
      <c r="C981" s="85" t="s">
        <v>1919</v>
      </c>
      <c r="D981" s="85" t="s">
        <v>1919</v>
      </c>
      <c r="E981" s="85">
        <v>70364</v>
      </c>
      <c r="J981" s="85" t="s">
        <v>7162</v>
      </c>
      <c r="K981" s="85" t="s">
        <v>3166</v>
      </c>
      <c r="L981" s="85" t="s">
        <v>3</v>
      </c>
      <c r="M981" s="85" t="s">
        <v>7367</v>
      </c>
      <c r="O981" s="85" t="s">
        <v>6024</v>
      </c>
      <c r="P981" s="85">
        <v>45181</v>
      </c>
      <c r="Q981" s="85">
        <v>401768</v>
      </c>
      <c r="R981" s="85" t="s">
        <v>2416</v>
      </c>
      <c r="S981" s="85" t="s">
        <v>280</v>
      </c>
      <c r="T981" s="85">
        <v>970364</v>
      </c>
      <c r="U981" s="85">
        <v>6176</v>
      </c>
      <c r="V981" s="85" t="s">
        <v>1033</v>
      </c>
      <c r="W981" s="85" t="s">
        <v>2849</v>
      </c>
      <c r="X981" s="85" t="s">
        <v>2778</v>
      </c>
      <c r="Y981" s="85" t="s">
        <v>281</v>
      </c>
      <c r="Z981" s="85" t="s">
        <v>6365</v>
      </c>
      <c r="AB981" s="85" t="s">
        <v>6024</v>
      </c>
    </row>
    <row r="982" spans="1:28" x14ac:dyDescent="0.25">
      <c r="A982" s="85">
        <v>703438</v>
      </c>
      <c r="B982" s="85" t="s">
        <v>7368</v>
      </c>
      <c r="C982" s="85" t="s">
        <v>1920</v>
      </c>
      <c r="D982" s="85" t="s">
        <v>1944</v>
      </c>
      <c r="E982" s="85">
        <v>70358</v>
      </c>
      <c r="J982" s="85" t="s">
        <v>7369</v>
      </c>
      <c r="K982" s="85" t="s">
        <v>3166</v>
      </c>
      <c r="L982" s="85" t="s">
        <v>3</v>
      </c>
      <c r="M982" s="85" t="s">
        <v>7370</v>
      </c>
      <c r="O982" s="85" t="s">
        <v>5994</v>
      </c>
      <c r="P982" s="85">
        <v>45180</v>
      </c>
      <c r="Q982" s="85">
        <v>401768</v>
      </c>
      <c r="R982" s="85" t="s">
        <v>2416</v>
      </c>
      <c r="S982" s="85" t="s">
        <v>806</v>
      </c>
      <c r="T982" s="85">
        <v>970358</v>
      </c>
      <c r="U982" s="85">
        <v>6065</v>
      </c>
      <c r="V982" s="85" t="s">
        <v>1064</v>
      </c>
      <c r="W982" s="85" t="s">
        <v>3218</v>
      </c>
      <c r="X982" s="85" t="s">
        <v>2576</v>
      </c>
      <c r="Y982" s="85" t="s">
        <v>807</v>
      </c>
      <c r="Z982" s="85" t="s">
        <v>6735</v>
      </c>
      <c r="AB982" s="85" t="s">
        <v>5994</v>
      </c>
    </row>
    <row r="983" spans="1:28" x14ac:dyDescent="0.25">
      <c r="A983" s="85">
        <v>704111</v>
      </c>
      <c r="B983" s="85" t="s">
        <v>7371</v>
      </c>
      <c r="C983" s="85" t="s">
        <v>1919</v>
      </c>
      <c r="D983" s="85" t="s">
        <v>1919</v>
      </c>
      <c r="E983" s="85">
        <v>70409</v>
      </c>
      <c r="J983" s="85" t="s">
        <v>7372</v>
      </c>
      <c r="K983" s="85" t="s">
        <v>3735</v>
      </c>
      <c r="L983" s="85" t="s">
        <v>1</v>
      </c>
      <c r="M983" s="85" t="s">
        <v>7373</v>
      </c>
      <c r="O983" s="85" t="s">
        <v>2139</v>
      </c>
      <c r="P983" s="85">
        <v>45170</v>
      </c>
      <c r="Q983" s="85">
        <v>401768</v>
      </c>
      <c r="R983" s="85" t="s">
        <v>2416</v>
      </c>
      <c r="S983" s="85" t="s">
        <v>5895</v>
      </c>
      <c r="U983" s="85">
        <v>6380</v>
      </c>
      <c r="V983" s="85" t="s">
        <v>3790</v>
      </c>
      <c r="W983" s="85" t="s">
        <v>5896</v>
      </c>
      <c r="X983" s="85" t="s">
        <v>5897</v>
      </c>
      <c r="Y983" s="85" t="s">
        <v>289</v>
      </c>
      <c r="Z983" s="85" t="s">
        <v>6330</v>
      </c>
      <c r="AB983" s="85" t="s">
        <v>2139</v>
      </c>
    </row>
    <row r="984" spans="1:28" x14ac:dyDescent="0.25">
      <c r="A984" s="85">
        <v>701195</v>
      </c>
      <c r="B984" s="85" t="s">
        <v>1880</v>
      </c>
      <c r="C984" s="85" t="s">
        <v>1920</v>
      </c>
      <c r="D984" s="85" t="s">
        <v>1920</v>
      </c>
      <c r="E984" s="85">
        <v>70101</v>
      </c>
      <c r="J984" s="85" t="s">
        <v>7374</v>
      </c>
      <c r="K984" s="85" t="s">
        <v>2412</v>
      </c>
      <c r="L984" s="85" t="s">
        <v>3</v>
      </c>
      <c r="M984" s="85" t="s">
        <v>7375</v>
      </c>
      <c r="O984" s="85" t="s">
        <v>1975</v>
      </c>
      <c r="P984" s="85">
        <v>45180</v>
      </c>
      <c r="Q984" s="85">
        <v>401768</v>
      </c>
      <c r="R984" s="85" t="s">
        <v>2416</v>
      </c>
      <c r="S984" s="85" t="s">
        <v>2439</v>
      </c>
      <c r="T984" s="85">
        <v>970101</v>
      </c>
      <c r="U984" s="85">
        <v>6020</v>
      </c>
      <c r="V984" s="85" t="s">
        <v>1009</v>
      </c>
      <c r="W984" s="85" t="s">
        <v>2440</v>
      </c>
      <c r="X984" s="85" t="s">
        <v>2421</v>
      </c>
      <c r="Y984" s="85" t="s">
        <v>1341</v>
      </c>
      <c r="Z984" s="85" t="s">
        <v>6628</v>
      </c>
      <c r="AB984" s="85" t="s">
        <v>1975</v>
      </c>
    </row>
    <row r="985" spans="1:28" x14ac:dyDescent="0.25">
      <c r="A985" s="85">
        <v>702069</v>
      </c>
      <c r="B985" s="85" t="s">
        <v>5783</v>
      </c>
      <c r="C985" s="85" t="s">
        <v>1922</v>
      </c>
      <c r="D985" s="85" t="s">
        <v>1922</v>
      </c>
      <c r="E985" s="85">
        <v>70216</v>
      </c>
      <c r="J985" s="85" t="s">
        <v>7213</v>
      </c>
      <c r="K985" s="85" t="s">
        <v>2844</v>
      </c>
      <c r="L985" s="85" t="s">
        <v>3</v>
      </c>
      <c r="M985" s="85" t="s">
        <v>6195</v>
      </c>
      <c r="O985" s="85" t="s">
        <v>2027</v>
      </c>
      <c r="P985" s="85">
        <v>44823</v>
      </c>
      <c r="Q985" s="85">
        <v>401768</v>
      </c>
      <c r="R985" s="85" t="s">
        <v>2416</v>
      </c>
      <c r="S985" s="85" t="s">
        <v>31</v>
      </c>
      <c r="T985" s="85">
        <v>970216</v>
      </c>
      <c r="U985" s="85">
        <v>6426</v>
      </c>
      <c r="V985" s="85" t="s">
        <v>1014</v>
      </c>
      <c r="W985" s="85" t="s">
        <v>3079</v>
      </c>
      <c r="X985" s="85" t="s">
        <v>3080</v>
      </c>
      <c r="Y985" s="85" t="s">
        <v>32</v>
      </c>
      <c r="Z985" s="85" t="s">
        <v>6545</v>
      </c>
      <c r="AB985" s="85" t="s">
        <v>2027</v>
      </c>
    </row>
    <row r="986" spans="1:28" x14ac:dyDescent="0.25">
      <c r="A986" s="85">
        <v>702205</v>
      </c>
      <c r="B986" s="85" t="s">
        <v>7376</v>
      </c>
      <c r="C986" s="85" t="s">
        <v>1919</v>
      </c>
      <c r="D986" s="85" t="s">
        <v>1919</v>
      </c>
      <c r="E986" s="85">
        <v>70218</v>
      </c>
      <c r="J986" s="85" t="s">
        <v>6277</v>
      </c>
      <c r="K986" s="85" t="s">
        <v>2844</v>
      </c>
      <c r="L986" s="85" t="s">
        <v>3</v>
      </c>
      <c r="M986" s="85" t="s">
        <v>7377</v>
      </c>
      <c r="O986" s="85" t="s">
        <v>2042</v>
      </c>
      <c r="P986" s="85">
        <v>45170</v>
      </c>
      <c r="Q986" s="85">
        <v>401768</v>
      </c>
      <c r="R986" s="85" t="s">
        <v>2416</v>
      </c>
      <c r="S986" s="85" t="s">
        <v>86</v>
      </c>
      <c r="T986" s="85">
        <v>970218</v>
      </c>
      <c r="U986" s="85">
        <v>6432</v>
      </c>
      <c r="V986" s="85" t="s">
        <v>1028</v>
      </c>
      <c r="W986" s="85" t="s">
        <v>2849</v>
      </c>
      <c r="X986" s="85" t="s">
        <v>2792</v>
      </c>
      <c r="Y986" s="85" t="s">
        <v>87</v>
      </c>
      <c r="Z986" s="85" t="s">
        <v>6278</v>
      </c>
      <c r="AB986" s="85" t="s">
        <v>2042</v>
      </c>
    </row>
    <row r="987" spans="1:28" x14ac:dyDescent="0.25">
      <c r="A987" s="85">
        <v>701002</v>
      </c>
      <c r="B987" s="85" t="s">
        <v>2733</v>
      </c>
      <c r="C987" s="85" t="s">
        <v>1922</v>
      </c>
      <c r="D987" s="85" t="s">
        <v>1922</v>
      </c>
      <c r="E987" s="85">
        <v>70101</v>
      </c>
      <c r="F987" s="85">
        <v>6020</v>
      </c>
      <c r="G987" s="85" t="s">
        <v>2502</v>
      </c>
      <c r="H987" s="85" t="s">
        <v>2734</v>
      </c>
      <c r="I987" s="85" t="s">
        <v>2576</v>
      </c>
      <c r="J987" s="85" t="s">
        <v>7214</v>
      </c>
      <c r="K987" s="85" t="s">
        <v>2412</v>
      </c>
      <c r="L987" s="85" t="s">
        <v>3</v>
      </c>
      <c r="N987" s="85" t="s">
        <v>2736</v>
      </c>
      <c r="O987" s="85" t="s">
        <v>1975</v>
      </c>
      <c r="P987" s="85">
        <v>36770</v>
      </c>
      <c r="Q987" s="85">
        <v>43708</v>
      </c>
      <c r="R987" s="85" t="s">
        <v>2592</v>
      </c>
      <c r="S987" s="85" t="s">
        <v>2439</v>
      </c>
      <c r="T987" s="85">
        <v>970101</v>
      </c>
      <c r="U987" s="85">
        <v>6020</v>
      </c>
      <c r="V987" s="85" t="s">
        <v>1009</v>
      </c>
      <c r="W987" s="85" t="s">
        <v>2440</v>
      </c>
      <c r="X987" s="85" t="s">
        <v>2421</v>
      </c>
      <c r="Y987" s="85" t="s">
        <v>1341</v>
      </c>
      <c r="Z987" s="85" t="s">
        <v>6628</v>
      </c>
      <c r="AB987" s="85" t="s">
        <v>1975</v>
      </c>
    </row>
    <row r="988" spans="1:28" x14ac:dyDescent="0.25">
      <c r="A988" s="85">
        <v>708001</v>
      </c>
      <c r="B988" s="85" t="s">
        <v>1732</v>
      </c>
      <c r="C988" s="85" t="s">
        <v>1922</v>
      </c>
      <c r="D988" s="85" t="s">
        <v>1922</v>
      </c>
      <c r="E988" s="85">
        <v>70828</v>
      </c>
      <c r="F988" s="85">
        <v>6600</v>
      </c>
      <c r="G988" s="85" t="s">
        <v>1153</v>
      </c>
      <c r="H988" s="85" t="s">
        <v>4669</v>
      </c>
      <c r="I988" s="85" t="s">
        <v>3521</v>
      </c>
      <c r="J988" s="85" t="s">
        <v>7205</v>
      </c>
      <c r="K988" s="85" t="s">
        <v>4657</v>
      </c>
      <c r="L988" s="85" t="s">
        <v>1</v>
      </c>
      <c r="N988" s="85" t="s">
        <v>4784</v>
      </c>
      <c r="O988" s="85" t="s">
        <v>2291</v>
      </c>
      <c r="P988" s="85">
        <v>36770</v>
      </c>
      <c r="Q988" s="85">
        <v>44926</v>
      </c>
      <c r="R988" s="85" t="s">
        <v>2592</v>
      </c>
      <c r="S988" s="85" t="s">
        <v>1831</v>
      </c>
      <c r="U988" s="85">
        <v>6511</v>
      </c>
      <c r="V988" s="85" t="s">
        <v>1109</v>
      </c>
      <c r="W988" s="85" t="s">
        <v>3356</v>
      </c>
      <c r="X988" s="85" t="s">
        <v>2617</v>
      </c>
      <c r="Y988" s="85" t="s">
        <v>1965</v>
      </c>
      <c r="Z988" s="85" t="s">
        <v>6307</v>
      </c>
      <c r="AB988" s="85" t="s">
        <v>2291</v>
      </c>
    </row>
    <row r="989" spans="1:28" x14ac:dyDescent="0.25">
      <c r="A989" s="85">
        <v>706087</v>
      </c>
      <c r="B989" s="85" t="s">
        <v>1625</v>
      </c>
      <c r="C989" s="85" t="s">
        <v>1919</v>
      </c>
      <c r="D989" s="85" t="s">
        <v>1919</v>
      </c>
      <c r="E989" s="85">
        <v>70620</v>
      </c>
      <c r="F989" s="85">
        <v>6531</v>
      </c>
      <c r="G989" s="85" t="s">
        <v>4364</v>
      </c>
      <c r="H989" s="85" t="s">
        <v>1223</v>
      </c>
      <c r="I989" s="85" t="s">
        <v>4370</v>
      </c>
      <c r="J989" s="85" t="s">
        <v>7215</v>
      </c>
      <c r="K989" s="85" t="s">
        <v>4183</v>
      </c>
      <c r="L989" s="85" t="s">
        <v>1</v>
      </c>
      <c r="N989" s="85" t="s">
        <v>4372</v>
      </c>
      <c r="O989" s="85" t="s">
        <v>6196</v>
      </c>
      <c r="P989" s="85">
        <v>36770</v>
      </c>
      <c r="Q989" s="85">
        <v>45046</v>
      </c>
      <c r="R989" s="85" t="s">
        <v>2592</v>
      </c>
      <c r="S989" s="85" t="s">
        <v>1833</v>
      </c>
      <c r="T989" s="85">
        <v>323584</v>
      </c>
      <c r="U989" s="85">
        <v>6531</v>
      </c>
      <c r="V989" s="85" t="s">
        <v>4374</v>
      </c>
      <c r="W989" s="85" t="s">
        <v>4375</v>
      </c>
      <c r="X989" s="85" t="s">
        <v>4370</v>
      </c>
      <c r="Y989" s="85" t="s">
        <v>496</v>
      </c>
      <c r="Z989" s="85" t="s">
        <v>7216</v>
      </c>
      <c r="AB989" s="85" t="s">
        <v>6196</v>
      </c>
    </row>
    <row r="990" spans="1:28" x14ac:dyDescent="0.25">
      <c r="A990" s="85">
        <v>708002</v>
      </c>
      <c r="B990" s="85" t="s">
        <v>1733</v>
      </c>
      <c r="C990" s="85" t="s">
        <v>1919</v>
      </c>
      <c r="D990" s="85" t="s">
        <v>1919</v>
      </c>
      <c r="E990" s="85">
        <v>70828</v>
      </c>
      <c r="F990" s="85">
        <v>6600</v>
      </c>
      <c r="G990" s="85" t="s">
        <v>1153</v>
      </c>
      <c r="H990" s="85" t="s">
        <v>4669</v>
      </c>
      <c r="I990" s="85" t="s">
        <v>3521</v>
      </c>
      <c r="J990" s="85" t="s">
        <v>7205</v>
      </c>
      <c r="K990" s="85" t="s">
        <v>4657</v>
      </c>
      <c r="L990" s="85" t="s">
        <v>1</v>
      </c>
      <c r="N990" s="85" t="s">
        <v>4784</v>
      </c>
      <c r="O990" s="85" t="s">
        <v>2291</v>
      </c>
      <c r="P990" s="85">
        <v>36770</v>
      </c>
      <c r="Q990" s="85">
        <v>44926</v>
      </c>
      <c r="R990" s="85" t="s">
        <v>2592</v>
      </c>
      <c r="S990" s="85" t="s">
        <v>1831</v>
      </c>
      <c r="U990" s="85">
        <v>6511</v>
      </c>
      <c r="V990" s="85" t="s">
        <v>1109</v>
      </c>
      <c r="W990" s="85" t="s">
        <v>3356</v>
      </c>
      <c r="X990" s="85" t="s">
        <v>2617</v>
      </c>
      <c r="Y990" s="85" t="s">
        <v>1965</v>
      </c>
      <c r="Z990" s="85" t="s">
        <v>6307</v>
      </c>
      <c r="AB990" s="85" t="s">
        <v>2291</v>
      </c>
    </row>
    <row r="991" spans="1:28" x14ac:dyDescent="0.25">
      <c r="A991" s="85">
        <v>702007</v>
      </c>
      <c r="B991" s="85" t="s">
        <v>2960</v>
      </c>
      <c r="C991" s="85" t="s">
        <v>2708</v>
      </c>
      <c r="D991" s="85" t="s">
        <v>2708</v>
      </c>
      <c r="E991" s="85">
        <v>70202</v>
      </c>
      <c r="F991" s="85">
        <v>6425</v>
      </c>
      <c r="G991" s="85" t="s">
        <v>1012</v>
      </c>
      <c r="H991" s="85" t="s">
        <v>2865</v>
      </c>
      <c r="I991" s="85" t="s">
        <v>2499</v>
      </c>
      <c r="J991" s="85" t="s">
        <v>6495</v>
      </c>
      <c r="K991" s="85" t="s">
        <v>2844</v>
      </c>
      <c r="L991" s="85" t="s">
        <v>1</v>
      </c>
      <c r="N991" s="85" t="s">
        <v>2961</v>
      </c>
      <c r="O991" s="85" t="s">
        <v>5739</v>
      </c>
      <c r="P991" s="85">
        <v>36770</v>
      </c>
      <c r="Q991" s="85">
        <v>43709</v>
      </c>
      <c r="R991" s="85" t="s">
        <v>2592</v>
      </c>
      <c r="S991" s="85" t="s">
        <v>2962</v>
      </c>
      <c r="U991" s="85">
        <v>6430</v>
      </c>
      <c r="V991" s="85" t="s">
        <v>2860</v>
      </c>
      <c r="W991" s="85" t="s">
        <v>2963</v>
      </c>
      <c r="X991" s="85" t="s">
        <v>2411</v>
      </c>
      <c r="Z991" s="85" t="s">
        <v>7217</v>
      </c>
      <c r="AB991" s="85" t="s">
        <v>5739</v>
      </c>
    </row>
    <row r="992" spans="1:28" x14ac:dyDescent="0.25">
      <c r="A992" s="85">
        <v>706015</v>
      </c>
      <c r="B992" s="85" t="s">
        <v>4290</v>
      </c>
      <c r="C992" s="85" t="s">
        <v>1919</v>
      </c>
      <c r="D992" s="85" t="s">
        <v>1919</v>
      </c>
      <c r="E992" s="85">
        <v>70607</v>
      </c>
      <c r="F992" s="85">
        <v>6591</v>
      </c>
      <c r="G992" s="85" t="s">
        <v>1110</v>
      </c>
      <c r="H992" s="85" t="s">
        <v>1110</v>
      </c>
      <c r="I992" s="85" t="s">
        <v>4291</v>
      </c>
      <c r="J992" s="85" t="s">
        <v>7218</v>
      </c>
      <c r="K992" s="85" t="s">
        <v>4183</v>
      </c>
      <c r="L992" s="85" t="s">
        <v>1</v>
      </c>
      <c r="N992" s="85" t="s">
        <v>4274</v>
      </c>
      <c r="O992" s="85" t="s">
        <v>5751</v>
      </c>
      <c r="P992" s="85">
        <v>36770</v>
      </c>
      <c r="Q992" s="85">
        <v>43708</v>
      </c>
      <c r="R992" s="85" t="s">
        <v>2592</v>
      </c>
      <c r="S992" s="85" t="s">
        <v>438</v>
      </c>
      <c r="T992" s="85">
        <v>401006</v>
      </c>
      <c r="U992" s="85">
        <v>6500</v>
      </c>
      <c r="V992" s="85" t="s">
        <v>1107</v>
      </c>
      <c r="W992" s="85" t="s">
        <v>5918</v>
      </c>
      <c r="X992" s="85" t="s">
        <v>5919</v>
      </c>
      <c r="Y992" s="85" t="s">
        <v>1962</v>
      </c>
      <c r="Z992" s="85" t="s">
        <v>6384</v>
      </c>
      <c r="AB992" s="85" t="s">
        <v>5751</v>
      </c>
    </row>
    <row r="993" spans="1:28" x14ac:dyDescent="0.25">
      <c r="A993" s="85">
        <v>707458</v>
      </c>
      <c r="B993" s="85" t="s">
        <v>5281</v>
      </c>
      <c r="C993" s="85" t="s">
        <v>1920</v>
      </c>
      <c r="D993" s="85" t="s">
        <v>1920</v>
      </c>
      <c r="E993" s="85">
        <v>70728</v>
      </c>
      <c r="F993" s="85">
        <v>9920</v>
      </c>
      <c r="G993" s="85" t="s">
        <v>1133</v>
      </c>
      <c r="H993" s="85" t="s">
        <v>1133</v>
      </c>
      <c r="I993" s="85" t="s">
        <v>5276</v>
      </c>
      <c r="J993" s="85" t="s">
        <v>6253</v>
      </c>
      <c r="K993" s="85" t="s">
        <v>4428</v>
      </c>
      <c r="L993" s="85" t="s">
        <v>1</v>
      </c>
      <c r="N993" s="85" t="s">
        <v>5282</v>
      </c>
      <c r="O993" s="85" t="s">
        <v>2261</v>
      </c>
      <c r="P993" s="85">
        <v>36770</v>
      </c>
      <c r="Q993" s="85">
        <v>43343</v>
      </c>
      <c r="R993" s="85" t="s">
        <v>2592</v>
      </c>
      <c r="S993" s="85" t="s">
        <v>1836</v>
      </c>
      <c r="T993" s="85">
        <v>400154</v>
      </c>
      <c r="U993" s="85">
        <v>9900</v>
      </c>
      <c r="V993" s="85" t="s">
        <v>1134</v>
      </c>
      <c r="W993" s="85" t="s">
        <v>4504</v>
      </c>
      <c r="X993" s="85" t="s">
        <v>2647</v>
      </c>
      <c r="Y993" s="85" t="s">
        <v>540</v>
      </c>
      <c r="Z993" s="85" t="s">
        <v>6250</v>
      </c>
      <c r="AB993" s="85" t="s">
        <v>2261</v>
      </c>
    </row>
    <row r="994" spans="1:28" x14ac:dyDescent="0.25">
      <c r="A994" s="85">
        <v>703087</v>
      </c>
      <c r="B994" s="85" t="s">
        <v>5366</v>
      </c>
      <c r="C994" s="85" t="s">
        <v>2746</v>
      </c>
      <c r="D994" s="85" t="s">
        <v>1922</v>
      </c>
      <c r="E994" s="85">
        <v>70304</v>
      </c>
      <c r="F994" s="85">
        <v>6094</v>
      </c>
      <c r="G994" s="85" t="s">
        <v>1039</v>
      </c>
      <c r="H994" s="85" t="s">
        <v>5357</v>
      </c>
      <c r="I994" s="85" t="s">
        <v>2485</v>
      </c>
      <c r="J994" s="85" t="s">
        <v>6871</v>
      </c>
      <c r="K994" s="85" t="s">
        <v>3166</v>
      </c>
      <c r="L994" s="85" t="s">
        <v>3</v>
      </c>
      <c r="N994" s="85" t="s">
        <v>5367</v>
      </c>
      <c r="O994" s="85" t="s">
        <v>5739</v>
      </c>
      <c r="P994" s="85">
        <v>36770</v>
      </c>
      <c r="Q994" s="85">
        <v>401768</v>
      </c>
      <c r="R994" s="85" t="s">
        <v>2416</v>
      </c>
      <c r="S994" s="85" t="s">
        <v>102</v>
      </c>
      <c r="T994" s="85">
        <v>970304</v>
      </c>
      <c r="U994" s="85">
        <v>6094</v>
      </c>
      <c r="V994" s="85" t="s">
        <v>1039</v>
      </c>
      <c r="W994" s="85" t="s">
        <v>5357</v>
      </c>
      <c r="X994" s="85" t="s">
        <v>2457</v>
      </c>
      <c r="Y994" s="85" t="s">
        <v>103</v>
      </c>
      <c r="Z994" s="85" t="s">
        <v>6291</v>
      </c>
      <c r="AB994" s="85" t="s">
        <v>5739</v>
      </c>
    </row>
  </sheetData>
  <conditionalFormatting sqref="A906:C1048576 A1:C2 A3:B905 D2:Z2">
    <cfRule type="duplicateValues" dxfId="1" priority="1"/>
  </conditionalFormatting>
  <pageMargins left="0.25" right="0.25" top="0.75" bottom="0.75" header="0.5" footer="0.5"/>
  <pageSetup paperSize="9" orientation="portrait" verticalDpi="0" r:id="rId1"/>
  <headerFooter>
    <oddFooter>&amp;L21.06.2021 09:00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86"/>
  <sheetViews>
    <sheetView zoomScaleNormal="100" workbookViewId="0">
      <pane ySplit="1" topLeftCell="A253" activePane="bottomLeft" state="frozen"/>
      <selection pane="bottomLeft" activeCell="D283" sqref="D283"/>
    </sheetView>
  </sheetViews>
  <sheetFormatPr baseColWidth="10" defaultRowHeight="16.5" customHeight="1" x14ac:dyDescent="0.25"/>
  <cols>
    <col min="1" max="1" width="13.42578125" bestFit="1" customWidth="1"/>
    <col min="2" max="2" width="19.140625" bestFit="1" customWidth="1"/>
    <col min="3" max="3" width="13.42578125" bestFit="1" customWidth="1"/>
    <col min="4" max="4" width="15.140625" bestFit="1" customWidth="1"/>
    <col min="5" max="5" width="15.7109375" bestFit="1" customWidth="1"/>
  </cols>
  <sheetData>
    <row r="1" spans="1:5" ht="16.5" customHeight="1" thickBot="1" x14ac:dyDescent="0.3">
      <c r="A1" s="49" t="s">
        <v>1870</v>
      </c>
      <c r="B1" s="49" t="s">
        <v>1261</v>
      </c>
      <c r="C1" s="58" t="s">
        <v>7219</v>
      </c>
      <c r="D1" s="58" t="s">
        <v>7220</v>
      </c>
      <c r="E1" s="50" t="s">
        <v>1412</v>
      </c>
    </row>
    <row r="2" spans="1:5" s="76" customFormat="1" ht="16.5" customHeight="1" thickBot="1" x14ac:dyDescent="0.3">
      <c r="A2" s="78">
        <v>70101</v>
      </c>
      <c r="B2" s="81" t="s">
        <v>1009</v>
      </c>
      <c r="C2" s="80">
        <v>267682361</v>
      </c>
      <c r="D2" s="79">
        <v>131403</v>
      </c>
      <c r="E2" s="77">
        <f t="shared" ref="E2:E63" si="0">C2/D2</f>
        <v>2037.1099670479366</v>
      </c>
    </row>
    <row r="3" spans="1:5" ht="16.5" customHeight="1" x14ac:dyDescent="0.25">
      <c r="A3" s="47">
        <v>70201</v>
      </c>
      <c r="B3" s="48" t="s">
        <v>1262</v>
      </c>
      <c r="C3" s="82">
        <v>4186022</v>
      </c>
      <c r="D3" s="83">
        <v>3137</v>
      </c>
      <c r="E3" s="69">
        <f t="shared" si="0"/>
        <v>1334.402932738285</v>
      </c>
    </row>
    <row r="4" spans="1:5" ht="16.5" customHeight="1" x14ac:dyDescent="0.25">
      <c r="A4" s="47">
        <v>70202</v>
      </c>
      <c r="B4" s="48" t="s">
        <v>1012</v>
      </c>
      <c r="C4" s="70">
        <v>6692179</v>
      </c>
      <c r="D4" s="71">
        <v>4900</v>
      </c>
      <c r="E4" s="69">
        <f t="shared" si="0"/>
        <v>1365.7508163265306</v>
      </c>
    </row>
    <row r="5" spans="1:5" ht="16.5" customHeight="1" x14ac:dyDescent="0.25">
      <c r="A5" s="47">
        <v>70203</v>
      </c>
      <c r="B5" s="48" t="s">
        <v>1011</v>
      </c>
      <c r="C5" s="70">
        <v>16939138</v>
      </c>
      <c r="D5" s="71">
        <v>11131</v>
      </c>
      <c r="E5" s="69">
        <f t="shared" si="0"/>
        <v>1521.7984008624562</v>
      </c>
    </row>
    <row r="6" spans="1:5" ht="16.5" customHeight="1" x14ac:dyDescent="0.25">
      <c r="A6" s="47">
        <v>70204</v>
      </c>
      <c r="B6" s="48" t="s">
        <v>1030</v>
      </c>
      <c r="C6" s="70">
        <v>1024600</v>
      </c>
      <c r="D6" s="71">
        <v>823</v>
      </c>
      <c r="E6" s="69">
        <f t="shared" si="0"/>
        <v>1244.9574726609962</v>
      </c>
    </row>
    <row r="7" spans="1:5" ht="16.5" customHeight="1" x14ac:dyDescent="0.25">
      <c r="A7" s="47">
        <v>70205</v>
      </c>
      <c r="B7" s="48" t="s">
        <v>1029</v>
      </c>
      <c r="C7" s="70">
        <v>1358452</v>
      </c>
      <c r="D7" s="71">
        <v>931</v>
      </c>
      <c r="E7" s="69">
        <f t="shared" si="0"/>
        <v>1459.1321160042964</v>
      </c>
    </row>
    <row r="8" spans="1:5" ht="16.5" customHeight="1" x14ac:dyDescent="0.25">
      <c r="A8" s="47">
        <v>70206</v>
      </c>
      <c r="B8" s="48" t="s">
        <v>1018</v>
      </c>
      <c r="C8" s="70">
        <v>797648</v>
      </c>
      <c r="D8" s="71">
        <v>634</v>
      </c>
      <c r="E8" s="69">
        <f t="shared" si="0"/>
        <v>1258.1198738170347</v>
      </c>
    </row>
    <row r="9" spans="1:5" ht="16.5" customHeight="1" x14ac:dyDescent="0.25">
      <c r="A9" s="47">
        <v>70207</v>
      </c>
      <c r="B9" s="48" t="s">
        <v>1022</v>
      </c>
      <c r="C9" s="70">
        <v>887380</v>
      </c>
      <c r="D9" s="71">
        <v>704</v>
      </c>
      <c r="E9" s="69">
        <f t="shared" si="0"/>
        <v>1260.4829545454545</v>
      </c>
    </row>
    <row r="10" spans="1:5" ht="16.5" customHeight="1" x14ac:dyDescent="0.25">
      <c r="A10" s="47">
        <v>70208</v>
      </c>
      <c r="B10" s="48" t="s">
        <v>1013</v>
      </c>
      <c r="C10" s="70">
        <v>6749844</v>
      </c>
      <c r="D10" s="71">
        <v>4852</v>
      </c>
      <c r="E10" s="69">
        <f t="shared" si="0"/>
        <v>1391.1467436108821</v>
      </c>
    </row>
    <row r="11" spans="1:5" ht="16.5" customHeight="1" x14ac:dyDescent="0.25">
      <c r="A11" s="47">
        <v>70209</v>
      </c>
      <c r="B11" s="48" t="s">
        <v>1010</v>
      </c>
      <c r="C11" s="70">
        <v>5047474</v>
      </c>
      <c r="D11" s="71">
        <v>3960</v>
      </c>
      <c r="E11" s="69">
        <f t="shared" si="0"/>
        <v>1274.6146464646465</v>
      </c>
    </row>
    <row r="12" spans="1:5" ht="16.5" customHeight="1" x14ac:dyDescent="0.25">
      <c r="A12" s="47">
        <v>70210</v>
      </c>
      <c r="B12" s="48" t="s">
        <v>1263</v>
      </c>
      <c r="C12" s="70">
        <v>847386</v>
      </c>
      <c r="D12" s="71">
        <v>660</v>
      </c>
      <c r="E12" s="69">
        <f t="shared" si="0"/>
        <v>1283.9181818181819</v>
      </c>
    </row>
    <row r="13" spans="1:5" ht="16.5" customHeight="1" x14ac:dyDescent="0.25">
      <c r="A13" s="47">
        <v>70211</v>
      </c>
      <c r="B13" s="48" t="s">
        <v>1023</v>
      </c>
      <c r="C13" s="70">
        <v>1622882</v>
      </c>
      <c r="D13" s="71">
        <v>1357</v>
      </c>
      <c r="E13" s="69">
        <f t="shared" si="0"/>
        <v>1195.933677229182</v>
      </c>
    </row>
    <row r="14" spans="1:5" ht="16.5" customHeight="1" x14ac:dyDescent="0.25">
      <c r="A14" s="47">
        <v>70212</v>
      </c>
      <c r="B14" s="48" t="s">
        <v>1024</v>
      </c>
      <c r="C14" s="70">
        <v>2763143</v>
      </c>
      <c r="D14" s="71">
        <v>2238</v>
      </c>
      <c r="E14" s="69">
        <f t="shared" si="0"/>
        <v>1234.648346738159</v>
      </c>
    </row>
    <row r="15" spans="1:5" ht="16.5" customHeight="1" x14ac:dyDescent="0.25">
      <c r="A15" s="47">
        <v>70213</v>
      </c>
      <c r="B15" s="48" t="s">
        <v>1021</v>
      </c>
      <c r="C15" s="70">
        <v>1806376</v>
      </c>
      <c r="D15" s="71">
        <v>1519</v>
      </c>
      <c r="E15" s="69">
        <f t="shared" si="0"/>
        <v>1189.1876234364713</v>
      </c>
    </row>
    <row r="16" spans="1:5" ht="16.5" customHeight="1" x14ac:dyDescent="0.25">
      <c r="A16" s="47">
        <v>70214</v>
      </c>
      <c r="B16" s="48" t="s">
        <v>1015</v>
      </c>
      <c r="C16" s="70">
        <v>3373742</v>
      </c>
      <c r="D16" s="71">
        <v>2384</v>
      </c>
      <c r="E16" s="69">
        <f t="shared" si="0"/>
        <v>1415.1602348993288</v>
      </c>
    </row>
    <row r="17" spans="1:5" ht="16.5" customHeight="1" x14ac:dyDescent="0.25">
      <c r="A17" s="47">
        <v>70215</v>
      </c>
      <c r="B17" s="48" t="s">
        <v>1020</v>
      </c>
      <c r="C17" s="70">
        <v>3215595</v>
      </c>
      <c r="D17" s="71">
        <v>2500</v>
      </c>
      <c r="E17" s="69">
        <f t="shared" si="0"/>
        <v>1286.2380000000001</v>
      </c>
    </row>
    <row r="18" spans="1:5" ht="16.5" customHeight="1" x14ac:dyDescent="0.25">
      <c r="A18" s="47">
        <v>70216</v>
      </c>
      <c r="B18" s="48" t="s">
        <v>1014</v>
      </c>
      <c r="C18" s="70">
        <v>2602034</v>
      </c>
      <c r="D18" s="71">
        <v>1905</v>
      </c>
      <c r="E18" s="69">
        <f t="shared" si="0"/>
        <v>1365.8971128608923</v>
      </c>
    </row>
    <row r="19" spans="1:5" ht="16.5" customHeight="1" x14ac:dyDescent="0.25">
      <c r="A19" s="47">
        <v>70217</v>
      </c>
      <c r="B19" s="48" t="s">
        <v>1264</v>
      </c>
      <c r="C19" s="70">
        <v>2190711</v>
      </c>
      <c r="D19" s="71">
        <v>1440</v>
      </c>
      <c r="E19" s="69">
        <f t="shared" si="0"/>
        <v>1521.3270833333333</v>
      </c>
    </row>
    <row r="20" spans="1:5" ht="16.5" customHeight="1" x14ac:dyDescent="0.25">
      <c r="A20" s="47">
        <v>70218</v>
      </c>
      <c r="B20" s="48" t="s">
        <v>1028</v>
      </c>
      <c r="C20" s="70">
        <v>2084056</v>
      </c>
      <c r="D20" s="71">
        <v>1611</v>
      </c>
      <c r="E20" s="69">
        <f t="shared" si="0"/>
        <v>1293.6412166356301</v>
      </c>
    </row>
    <row r="21" spans="1:5" ht="16.5" customHeight="1" x14ac:dyDescent="0.25">
      <c r="A21" s="47">
        <v>70219</v>
      </c>
      <c r="B21" s="48" t="s">
        <v>1025</v>
      </c>
      <c r="C21" s="70">
        <v>3992822</v>
      </c>
      <c r="D21" s="71">
        <v>2598</v>
      </c>
      <c r="E21" s="69">
        <f t="shared" si="0"/>
        <v>1536.88298691301</v>
      </c>
    </row>
    <row r="22" spans="1:5" ht="16.5" customHeight="1" x14ac:dyDescent="0.25">
      <c r="A22" s="47">
        <v>70220</v>
      </c>
      <c r="B22" s="48" t="s">
        <v>1019</v>
      </c>
      <c r="C22" s="70">
        <v>7240291</v>
      </c>
      <c r="D22" s="71">
        <v>3006</v>
      </c>
      <c r="E22" s="69">
        <f t="shared" si="0"/>
        <v>2408.6131071190953</v>
      </c>
    </row>
    <row r="23" spans="1:5" ht="16.5" customHeight="1" x14ac:dyDescent="0.25">
      <c r="A23" s="47">
        <v>70221</v>
      </c>
      <c r="B23" s="48" t="s">
        <v>1026</v>
      </c>
      <c r="C23" s="70">
        <v>2131297</v>
      </c>
      <c r="D23" s="71">
        <v>1586</v>
      </c>
      <c r="E23" s="69">
        <f t="shared" si="0"/>
        <v>1343.8190416141235</v>
      </c>
    </row>
    <row r="24" spans="1:5" ht="16.5" customHeight="1" x14ac:dyDescent="0.25">
      <c r="A24" s="47">
        <v>70222</v>
      </c>
      <c r="B24" s="48" t="s">
        <v>1027</v>
      </c>
      <c r="C24" s="70">
        <v>3486952</v>
      </c>
      <c r="D24" s="71">
        <v>2820</v>
      </c>
      <c r="E24" s="69">
        <f t="shared" si="0"/>
        <v>1236.5078014184396</v>
      </c>
    </row>
    <row r="25" spans="1:5" ht="16.5" customHeight="1" x14ac:dyDescent="0.25">
      <c r="A25" s="47">
        <v>70223</v>
      </c>
      <c r="B25" s="48" t="s">
        <v>1017</v>
      </c>
      <c r="C25" s="70">
        <v>4525960</v>
      </c>
      <c r="D25" s="71">
        <v>3446</v>
      </c>
      <c r="E25" s="69">
        <f t="shared" si="0"/>
        <v>1313.3952408589669</v>
      </c>
    </row>
    <row r="26" spans="1:5" ht="16.5" customHeight="1" x14ac:dyDescent="0.25">
      <c r="A26" s="47">
        <v>70224</v>
      </c>
      <c r="B26" s="48" t="s">
        <v>1016</v>
      </c>
      <c r="C26" s="70">
        <v>2653800</v>
      </c>
      <c r="D26" s="71">
        <v>2146</v>
      </c>
      <c r="E26" s="69">
        <f t="shared" si="0"/>
        <v>1236.6262814538677</v>
      </c>
    </row>
    <row r="27" spans="1:5" ht="16.5" customHeight="1" x14ac:dyDescent="0.25">
      <c r="A27" s="47">
        <v>70301</v>
      </c>
      <c r="B27" s="48" t="s">
        <v>1042</v>
      </c>
      <c r="C27" s="70">
        <v>9739717</v>
      </c>
      <c r="D27" s="71">
        <v>7350</v>
      </c>
      <c r="E27" s="69">
        <f t="shared" si="0"/>
        <v>1325.1315646258504</v>
      </c>
    </row>
    <row r="28" spans="1:5" ht="16.5" customHeight="1" x14ac:dyDescent="0.25">
      <c r="A28" s="47">
        <v>70302</v>
      </c>
      <c r="B28" s="48" t="s">
        <v>1044</v>
      </c>
      <c r="C28" s="70">
        <v>3537120</v>
      </c>
      <c r="D28" s="71">
        <v>2813</v>
      </c>
      <c r="E28" s="69">
        <f t="shared" si="0"/>
        <v>1257.4191254888019</v>
      </c>
    </row>
    <row r="29" spans="1:5" ht="16.5" customHeight="1" x14ac:dyDescent="0.25">
      <c r="A29" s="47">
        <v>70303</v>
      </c>
      <c r="B29" s="48" t="s">
        <v>1045</v>
      </c>
      <c r="C29" s="70">
        <v>2295075</v>
      </c>
      <c r="D29" s="71">
        <v>1861</v>
      </c>
      <c r="E29" s="69">
        <f t="shared" si="0"/>
        <v>1233.2482536270822</v>
      </c>
    </row>
    <row r="30" spans="1:5" ht="16.5" customHeight="1" x14ac:dyDescent="0.25">
      <c r="A30" s="47">
        <v>70304</v>
      </c>
      <c r="B30" s="48" t="s">
        <v>1039</v>
      </c>
      <c r="C30" s="70">
        <v>7689447</v>
      </c>
      <c r="D30" s="71">
        <v>6268</v>
      </c>
      <c r="E30" s="69">
        <f t="shared" si="0"/>
        <v>1226.7783982131461</v>
      </c>
    </row>
    <row r="31" spans="1:5" ht="16.5" customHeight="1" x14ac:dyDescent="0.25">
      <c r="A31" s="47">
        <v>70305</v>
      </c>
      <c r="B31" s="48" t="s">
        <v>1049</v>
      </c>
      <c r="C31" s="70">
        <v>1621332</v>
      </c>
      <c r="D31" s="71">
        <v>1292</v>
      </c>
      <c r="E31" s="69">
        <f t="shared" si="0"/>
        <v>1254.9009287925696</v>
      </c>
    </row>
    <row r="32" spans="1:5" ht="16.5" customHeight="1" x14ac:dyDescent="0.25">
      <c r="A32" s="47">
        <v>70306</v>
      </c>
      <c r="B32" s="48" t="s">
        <v>1060</v>
      </c>
      <c r="C32" s="70">
        <v>1849541</v>
      </c>
      <c r="D32" s="71">
        <v>1498</v>
      </c>
      <c r="E32" s="69">
        <f t="shared" si="0"/>
        <v>1234.673564753004</v>
      </c>
    </row>
    <row r="33" spans="1:5" ht="16.5" customHeight="1" x14ac:dyDescent="0.25">
      <c r="A33" s="47">
        <v>70307</v>
      </c>
      <c r="B33" s="48" t="s">
        <v>1047</v>
      </c>
      <c r="C33" s="70">
        <v>1385221</v>
      </c>
      <c r="D33" s="71">
        <v>1156</v>
      </c>
      <c r="E33" s="69">
        <f t="shared" si="0"/>
        <v>1198.288062283737</v>
      </c>
    </row>
    <row r="34" spans="1:5" ht="16.5" customHeight="1" x14ac:dyDescent="0.25">
      <c r="A34" s="47">
        <v>70308</v>
      </c>
      <c r="B34" s="48" t="s">
        <v>1054</v>
      </c>
      <c r="C34" s="70">
        <v>1615305</v>
      </c>
      <c r="D34" s="71">
        <v>1308</v>
      </c>
      <c r="E34" s="69">
        <f t="shared" si="0"/>
        <v>1234.9426605504586</v>
      </c>
    </row>
    <row r="35" spans="1:5" ht="16.5" customHeight="1" x14ac:dyDescent="0.25">
      <c r="A35" s="47">
        <v>70309</v>
      </c>
      <c r="B35" s="48" t="s">
        <v>1043</v>
      </c>
      <c r="C35" s="70">
        <v>2841846</v>
      </c>
      <c r="D35" s="71">
        <v>2182</v>
      </c>
      <c r="E35" s="69">
        <f t="shared" si="0"/>
        <v>1302.4042163153072</v>
      </c>
    </row>
    <row r="36" spans="1:5" ht="16.5" customHeight="1" x14ac:dyDescent="0.25">
      <c r="A36" s="47">
        <v>70310</v>
      </c>
      <c r="B36" s="48" t="s">
        <v>1034</v>
      </c>
      <c r="C36" s="70">
        <v>6308600</v>
      </c>
      <c r="D36" s="71">
        <v>4546</v>
      </c>
      <c r="E36" s="69">
        <f t="shared" si="0"/>
        <v>1387.7254729432468</v>
      </c>
    </row>
    <row r="37" spans="1:5" ht="16.5" customHeight="1" x14ac:dyDescent="0.25">
      <c r="A37" s="47">
        <v>70311</v>
      </c>
      <c r="B37" s="48" t="s">
        <v>1050</v>
      </c>
      <c r="C37" s="70">
        <v>1067583</v>
      </c>
      <c r="D37" s="71">
        <v>853</v>
      </c>
      <c r="E37" s="69">
        <f t="shared" si="0"/>
        <v>1251.5627198124266</v>
      </c>
    </row>
    <row r="38" spans="1:5" ht="16.5" customHeight="1" x14ac:dyDescent="0.25">
      <c r="A38" s="47">
        <v>70312</v>
      </c>
      <c r="B38" s="48" t="s">
        <v>1053</v>
      </c>
      <c r="C38" s="70">
        <v>5290344</v>
      </c>
      <c r="D38" s="71">
        <v>4141</v>
      </c>
      <c r="E38" s="69">
        <f t="shared" si="0"/>
        <v>1277.552282057474</v>
      </c>
    </row>
    <row r="39" spans="1:5" ht="16.5" customHeight="1" x14ac:dyDescent="0.25">
      <c r="A39" s="47">
        <v>70313</v>
      </c>
      <c r="B39" s="48" t="s">
        <v>1265</v>
      </c>
      <c r="C39" s="70">
        <v>1740703</v>
      </c>
      <c r="D39" s="71">
        <v>1334</v>
      </c>
      <c r="E39" s="69">
        <f t="shared" si="0"/>
        <v>1304.8748125937032</v>
      </c>
    </row>
    <row r="40" spans="1:5" ht="16.5" customHeight="1" x14ac:dyDescent="0.25">
      <c r="A40" s="47">
        <v>70314</v>
      </c>
      <c r="B40" s="48" t="s">
        <v>1266</v>
      </c>
      <c r="C40" s="70">
        <v>780323</v>
      </c>
      <c r="D40" s="71">
        <v>631</v>
      </c>
      <c r="E40" s="69">
        <f t="shared" si="0"/>
        <v>1236.6450079239303</v>
      </c>
    </row>
    <row r="41" spans="1:5" ht="16.5" customHeight="1" x14ac:dyDescent="0.25">
      <c r="A41" s="47">
        <v>70315</v>
      </c>
      <c r="B41" s="48" t="s">
        <v>1036</v>
      </c>
      <c r="C41" s="70">
        <v>1724579</v>
      </c>
      <c r="D41" s="71">
        <v>1474</v>
      </c>
      <c r="E41" s="69">
        <f t="shared" si="0"/>
        <v>1169.9993215739485</v>
      </c>
    </row>
    <row r="42" spans="1:5" ht="16.5" customHeight="1" x14ac:dyDescent="0.25">
      <c r="A42" s="47">
        <v>70317</v>
      </c>
      <c r="B42" s="48" t="s">
        <v>1074</v>
      </c>
      <c r="C42" s="70">
        <v>561151</v>
      </c>
      <c r="D42" s="71">
        <v>451</v>
      </c>
      <c r="E42" s="69">
        <f t="shared" si="0"/>
        <v>1244.2372505543237</v>
      </c>
    </row>
    <row r="43" spans="1:5" ht="16.5" customHeight="1" x14ac:dyDescent="0.25">
      <c r="A43" s="47">
        <v>70318</v>
      </c>
      <c r="B43" s="48" t="s">
        <v>1065</v>
      </c>
      <c r="C43" s="70">
        <v>1767970</v>
      </c>
      <c r="D43" s="71">
        <v>1510</v>
      </c>
      <c r="E43" s="69">
        <f t="shared" si="0"/>
        <v>1170.841059602649</v>
      </c>
    </row>
    <row r="44" spans="1:5" ht="16.5" customHeight="1" x14ac:dyDescent="0.25">
      <c r="A44" s="47">
        <v>70319</v>
      </c>
      <c r="B44" s="48" t="s">
        <v>1037</v>
      </c>
      <c r="C44" s="70">
        <v>5364230</v>
      </c>
      <c r="D44" s="71">
        <v>4008</v>
      </c>
      <c r="E44" s="69">
        <f t="shared" si="0"/>
        <v>1338.3807385229541</v>
      </c>
    </row>
    <row r="45" spans="1:5" ht="16.5" customHeight="1" x14ac:dyDescent="0.25">
      <c r="A45" s="47">
        <v>70320</v>
      </c>
      <c r="B45" s="48" t="s">
        <v>1267</v>
      </c>
      <c r="C45" s="70">
        <v>4703032</v>
      </c>
      <c r="D45" s="71">
        <v>3223</v>
      </c>
      <c r="E45" s="69">
        <f t="shared" si="0"/>
        <v>1459.2094322060193</v>
      </c>
    </row>
    <row r="46" spans="1:5" ht="16.5" customHeight="1" x14ac:dyDescent="0.25">
      <c r="A46" s="47">
        <v>70322</v>
      </c>
      <c r="B46" s="48" t="s">
        <v>1071</v>
      </c>
      <c r="C46" s="70">
        <v>2167183</v>
      </c>
      <c r="D46" s="71">
        <v>1661</v>
      </c>
      <c r="E46" s="69">
        <f t="shared" si="0"/>
        <v>1304.7459361830222</v>
      </c>
    </row>
    <row r="47" spans="1:5" ht="16.5" customHeight="1" x14ac:dyDescent="0.25">
      <c r="A47" s="47">
        <v>70323</v>
      </c>
      <c r="B47" s="48" t="s">
        <v>1075</v>
      </c>
      <c r="C47" s="70">
        <v>1035283</v>
      </c>
      <c r="D47" s="71">
        <v>845</v>
      </c>
      <c r="E47" s="69">
        <f t="shared" si="0"/>
        <v>1225.1869822485207</v>
      </c>
    </row>
    <row r="48" spans="1:5" ht="16.5" customHeight="1" x14ac:dyDescent="0.25">
      <c r="A48" s="47">
        <v>70325</v>
      </c>
      <c r="B48" s="48" t="s">
        <v>1038</v>
      </c>
      <c r="C48" s="70">
        <v>1586423</v>
      </c>
      <c r="D48" s="71">
        <v>1150</v>
      </c>
      <c r="E48" s="69">
        <f t="shared" si="0"/>
        <v>1379.4982608695652</v>
      </c>
    </row>
    <row r="49" spans="1:5" ht="16.5" customHeight="1" x14ac:dyDescent="0.25">
      <c r="A49" s="47">
        <v>70326</v>
      </c>
      <c r="B49" s="48" t="s">
        <v>1070</v>
      </c>
      <c r="C49" s="70">
        <v>3470503</v>
      </c>
      <c r="D49" s="71">
        <v>2521</v>
      </c>
      <c r="E49" s="69">
        <f t="shared" si="0"/>
        <v>1376.6374454581514</v>
      </c>
    </row>
    <row r="50" spans="1:5" ht="16.5" customHeight="1" x14ac:dyDescent="0.25">
      <c r="A50" s="47">
        <v>70328</v>
      </c>
      <c r="B50" s="48" t="s">
        <v>1055</v>
      </c>
      <c r="C50" s="70">
        <v>2646914</v>
      </c>
      <c r="D50" s="71">
        <v>1995</v>
      </c>
      <c r="E50" s="69">
        <f t="shared" si="0"/>
        <v>1326.7739348370928</v>
      </c>
    </row>
    <row r="51" spans="1:5" ht="16.5" customHeight="1" x14ac:dyDescent="0.25">
      <c r="A51" s="47">
        <v>70329</v>
      </c>
      <c r="B51" s="48" t="s">
        <v>1051</v>
      </c>
      <c r="C51" s="70">
        <v>6292625</v>
      </c>
      <c r="D51" s="71">
        <v>4641</v>
      </c>
      <c r="E51" s="69">
        <f t="shared" si="0"/>
        <v>1355.8769661710837</v>
      </c>
    </row>
    <row r="52" spans="1:5" ht="16.5" customHeight="1" x14ac:dyDescent="0.25">
      <c r="A52" s="47">
        <v>70331</v>
      </c>
      <c r="B52" s="48" t="s">
        <v>1063</v>
      </c>
      <c r="C52" s="70">
        <v>3002844</v>
      </c>
      <c r="D52" s="71">
        <v>2287</v>
      </c>
      <c r="E52" s="69">
        <f t="shared" si="0"/>
        <v>1313.0056843025798</v>
      </c>
    </row>
    <row r="53" spans="1:5" ht="16.5" customHeight="1" x14ac:dyDescent="0.25">
      <c r="A53" s="47">
        <v>70332</v>
      </c>
      <c r="B53" s="48" t="s">
        <v>1062</v>
      </c>
      <c r="C53" s="70">
        <v>2751596</v>
      </c>
      <c r="D53" s="71">
        <v>2100</v>
      </c>
      <c r="E53" s="69">
        <f t="shared" si="0"/>
        <v>1310.2838095238096</v>
      </c>
    </row>
    <row r="54" spans="1:5" ht="16.5" customHeight="1" x14ac:dyDescent="0.25">
      <c r="A54" s="47">
        <v>70333</v>
      </c>
      <c r="B54" s="48" t="s">
        <v>1227</v>
      </c>
      <c r="C54" s="70">
        <v>2702488</v>
      </c>
      <c r="D54" s="71">
        <v>2055</v>
      </c>
      <c r="E54" s="69">
        <f t="shared" si="0"/>
        <v>1315.0793187347931</v>
      </c>
    </row>
    <row r="55" spans="1:5" ht="16.5" customHeight="1" x14ac:dyDescent="0.25">
      <c r="A55" s="47">
        <v>70334</v>
      </c>
      <c r="B55" s="48" t="s">
        <v>1269</v>
      </c>
      <c r="C55" s="70">
        <v>7195108</v>
      </c>
      <c r="D55" s="71">
        <v>5000</v>
      </c>
      <c r="E55" s="69">
        <f t="shared" si="0"/>
        <v>1439.0216</v>
      </c>
    </row>
    <row r="56" spans="1:5" ht="16.5" customHeight="1" x14ac:dyDescent="0.25">
      <c r="A56" s="47">
        <v>70335</v>
      </c>
      <c r="B56" s="48" t="s">
        <v>1270</v>
      </c>
      <c r="C56" s="70">
        <v>2467776</v>
      </c>
      <c r="D56" s="71">
        <v>1901</v>
      </c>
      <c r="E56" s="69">
        <f t="shared" si="0"/>
        <v>1298.1462388216728</v>
      </c>
    </row>
    <row r="57" spans="1:5" ht="16.5" customHeight="1" x14ac:dyDescent="0.25">
      <c r="A57" s="47">
        <v>70336</v>
      </c>
      <c r="B57" s="48" t="s">
        <v>1271</v>
      </c>
      <c r="C57" s="70">
        <v>477494</v>
      </c>
      <c r="D57" s="71">
        <v>406</v>
      </c>
      <c r="E57" s="69">
        <f t="shared" si="0"/>
        <v>1176.0935960591132</v>
      </c>
    </row>
    <row r="58" spans="1:5" ht="16.5" customHeight="1" x14ac:dyDescent="0.25">
      <c r="A58" s="47">
        <v>70337</v>
      </c>
      <c r="B58" s="48" t="s">
        <v>1066</v>
      </c>
      <c r="C58" s="70">
        <v>3817806</v>
      </c>
      <c r="D58" s="71">
        <v>3084</v>
      </c>
      <c r="E58" s="69">
        <f t="shared" si="0"/>
        <v>1237.9396887159533</v>
      </c>
    </row>
    <row r="59" spans="1:5" ht="16.5" customHeight="1" x14ac:dyDescent="0.25">
      <c r="A59" s="47">
        <v>70338</v>
      </c>
      <c r="B59" s="48" t="s">
        <v>1069</v>
      </c>
      <c r="C59" s="70">
        <v>1345128</v>
      </c>
      <c r="D59" s="71">
        <v>1133</v>
      </c>
      <c r="E59" s="69">
        <f t="shared" si="0"/>
        <v>1187.2268314210062</v>
      </c>
    </row>
    <row r="60" spans="1:5" ht="16.5" customHeight="1" x14ac:dyDescent="0.25">
      <c r="A60" s="47">
        <v>70339</v>
      </c>
      <c r="B60" s="48" t="s">
        <v>1057</v>
      </c>
      <c r="C60" s="70">
        <v>1329662</v>
      </c>
      <c r="D60" s="71">
        <v>1090</v>
      </c>
      <c r="E60" s="69">
        <f t="shared" si="0"/>
        <v>1219.8733944954129</v>
      </c>
    </row>
    <row r="61" spans="1:5" ht="16.5" customHeight="1" x14ac:dyDescent="0.25">
      <c r="A61" s="47">
        <v>70340</v>
      </c>
      <c r="B61" s="48" t="s">
        <v>1041</v>
      </c>
      <c r="C61" s="70">
        <v>1719138</v>
      </c>
      <c r="D61" s="71">
        <v>1284</v>
      </c>
      <c r="E61" s="69">
        <f t="shared" si="0"/>
        <v>1338.8925233644859</v>
      </c>
    </row>
    <row r="62" spans="1:5" ht="16.5" customHeight="1" x14ac:dyDescent="0.25">
      <c r="A62" s="47">
        <v>70342</v>
      </c>
      <c r="B62" s="48" t="s">
        <v>1272</v>
      </c>
      <c r="C62" s="70">
        <v>1749301</v>
      </c>
      <c r="D62" s="71">
        <v>1361</v>
      </c>
      <c r="E62" s="69">
        <f t="shared" si="0"/>
        <v>1285.3056576047024</v>
      </c>
    </row>
    <row r="63" spans="1:5" ht="16.5" customHeight="1" x14ac:dyDescent="0.25">
      <c r="A63" s="47">
        <v>70343</v>
      </c>
      <c r="B63" s="48" t="s">
        <v>1052</v>
      </c>
      <c r="C63" s="70">
        <v>1359507</v>
      </c>
      <c r="D63" s="71">
        <v>1126</v>
      </c>
      <c r="E63" s="69">
        <f t="shared" si="0"/>
        <v>1207.3774422735346</v>
      </c>
    </row>
    <row r="64" spans="1:5" ht="16.5" customHeight="1" x14ac:dyDescent="0.25">
      <c r="A64" s="47">
        <v>70344</v>
      </c>
      <c r="B64" s="48" t="s">
        <v>1273</v>
      </c>
      <c r="C64" s="70">
        <v>2024641</v>
      </c>
      <c r="D64" s="71">
        <v>1564</v>
      </c>
      <c r="E64" s="69">
        <f t="shared" ref="E64:E128" si="1">C64/D64</f>
        <v>1294.527493606138</v>
      </c>
    </row>
    <row r="65" spans="1:5" ht="16.5" customHeight="1" x14ac:dyDescent="0.25">
      <c r="A65" s="47">
        <v>70345</v>
      </c>
      <c r="B65" s="48" t="s">
        <v>1048</v>
      </c>
      <c r="C65" s="70">
        <v>2421676</v>
      </c>
      <c r="D65" s="71">
        <v>1944</v>
      </c>
      <c r="E65" s="69">
        <f t="shared" si="1"/>
        <v>1245.7181069958847</v>
      </c>
    </row>
    <row r="66" spans="1:5" ht="16.5" customHeight="1" x14ac:dyDescent="0.25">
      <c r="A66" s="47">
        <v>70346</v>
      </c>
      <c r="B66" s="48" t="s">
        <v>1056</v>
      </c>
      <c r="C66" s="70">
        <v>13334367</v>
      </c>
      <c r="D66" s="71">
        <v>9332</v>
      </c>
      <c r="E66" s="69">
        <f t="shared" si="1"/>
        <v>1428.8863051864553</v>
      </c>
    </row>
    <row r="67" spans="1:5" ht="16.5" customHeight="1" x14ac:dyDescent="0.25">
      <c r="A67" s="47">
        <v>70347</v>
      </c>
      <c r="B67" s="48" t="s">
        <v>1274</v>
      </c>
      <c r="C67" s="70">
        <v>238978</v>
      </c>
      <c r="D67" s="71">
        <v>188</v>
      </c>
      <c r="E67" s="69">
        <f t="shared" si="1"/>
        <v>1271.1595744680851</v>
      </c>
    </row>
    <row r="68" spans="1:5" ht="16.5" customHeight="1" x14ac:dyDescent="0.25">
      <c r="A68" s="47">
        <v>70348</v>
      </c>
      <c r="B68" s="48" t="s">
        <v>1035</v>
      </c>
      <c r="C68" s="70">
        <v>1716565</v>
      </c>
      <c r="D68" s="71">
        <v>1444</v>
      </c>
      <c r="E68" s="69">
        <f t="shared" si="1"/>
        <v>1188.7569252077562</v>
      </c>
    </row>
    <row r="69" spans="1:5" ht="16.5" customHeight="1" x14ac:dyDescent="0.25">
      <c r="A69" s="47">
        <v>70349</v>
      </c>
      <c r="B69" s="48" t="s">
        <v>1228</v>
      </c>
      <c r="C69" s="70">
        <v>1063367</v>
      </c>
      <c r="D69" s="71">
        <v>872</v>
      </c>
      <c r="E69" s="69">
        <f t="shared" si="1"/>
        <v>1219.4575688073394</v>
      </c>
    </row>
    <row r="70" spans="1:5" ht="16.5" customHeight="1" x14ac:dyDescent="0.25">
      <c r="A70" s="47">
        <v>70350</v>
      </c>
      <c r="B70" s="48" t="s">
        <v>1275</v>
      </c>
      <c r="C70" s="70">
        <v>1448802</v>
      </c>
      <c r="D70" s="71">
        <v>1085</v>
      </c>
      <c r="E70" s="69">
        <f t="shared" si="1"/>
        <v>1335.3013824884792</v>
      </c>
    </row>
    <row r="71" spans="1:5" ht="16.5" customHeight="1" x14ac:dyDescent="0.25">
      <c r="A71" s="47">
        <v>70351</v>
      </c>
      <c r="B71" s="48" t="s">
        <v>1276</v>
      </c>
      <c r="C71" s="70">
        <v>5954701</v>
      </c>
      <c r="D71" s="71">
        <v>3613</v>
      </c>
      <c r="E71" s="69">
        <f t="shared" si="1"/>
        <v>1648.1320232493772</v>
      </c>
    </row>
    <row r="72" spans="1:5" ht="16.5" customHeight="1" x14ac:dyDescent="0.25">
      <c r="A72" s="47">
        <v>70352</v>
      </c>
      <c r="B72" s="48" t="s">
        <v>1067</v>
      </c>
      <c r="C72" s="70">
        <v>1625960</v>
      </c>
      <c r="D72" s="71">
        <v>1338</v>
      </c>
      <c r="E72" s="69">
        <f t="shared" si="1"/>
        <v>1215.2167414050823</v>
      </c>
    </row>
    <row r="73" spans="1:5" ht="16.5" customHeight="1" x14ac:dyDescent="0.25">
      <c r="A73" s="47">
        <v>70353</v>
      </c>
      <c r="B73" s="48" t="s">
        <v>1058</v>
      </c>
      <c r="C73" s="70">
        <v>2881547</v>
      </c>
      <c r="D73" s="71">
        <v>2286</v>
      </c>
      <c r="E73" s="69">
        <f t="shared" si="1"/>
        <v>1260.5192475940507</v>
      </c>
    </row>
    <row r="74" spans="1:5" ht="16.5" customHeight="1" x14ac:dyDescent="0.25">
      <c r="A74" s="47">
        <v>70354</v>
      </c>
      <c r="B74" s="48" t="s">
        <v>1277</v>
      </c>
      <c r="C74" s="70">
        <v>22394114</v>
      </c>
      <c r="D74" s="71">
        <v>14417</v>
      </c>
      <c r="E74" s="69">
        <f t="shared" si="1"/>
        <v>1553.3130332246653</v>
      </c>
    </row>
    <row r="75" spans="1:5" ht="16.5" customHeight="1" x14ac:dyDescent="0.25">
      <c r="A75" s="47">
        <v>70355</v>
      </c>
      <c r="B75" s="48" t="s">
        <v>1278</v>
      </c>
      <c r="C75" s="70">
        <v>4837731</v>
      </c>
      <c r="D75" s="71">
        <v>3666</v>
      </c>
      <c r="E75" s="69">
        <f t="shared" si="1"/>
        <v>1319.6211129296237</v>
      </c>
    </row>
    <row r="76" spans="1:5" ht="16.5" customHeight="1" x14ac:dyDescent="0.25">
      <c r="A76" s="47">
        <v>70356</v>
      </c>
      <c r="B76" s="48" t="s">
        <v>1279</v>
      </c>
      <c r="C76" s="70">
        <v>2026124</v>
      </c>
      <c r="D76" s="71">
        <v>1614</v>
      </c>
      <c r="E76" s="69">
        <f t="shared" si="1"/>
        <v>1255.3432465923172</v>
      </c>
    </row>
    <row r="77" spans="1:5" ht="16.5" customHeight="1" x14ac:dyDescent="0.25">
      <c r="A77" s="47">
        <v>70357</v>
      </c>
      <c r="B77" s="48" t="s">
        <v>1032</v>
      </c>
      <c r="C77" s="70">
        <v>23630656</v>
      </c>
      <c r="D77" s="71">
        <v>16253</v>
      </c>
      <c r="E77" s="69">
        <f t="shared" si="1"/>
        <v>1453.9257983141574</v>
      </c>
    </row>
    <row r="78" spans="1:5" ht="16.5" customHeight="1" x14ac:dyDescent="0.25">
      <c r="A78" s="47">
        <v>70358</v>
      </c>
      <c r="B78" s="48" t="s">
        <v>1064</v>
      </c>
      <c r="C78" s="70">
        <v>5842477</v>
      </c>
      <c r="D78" s="71">
        <v>4326</v>
      </c>
      <c r="E78" s="69">
        <f t="shared" si="1"/>
        <v>1350.5494683310217</v>
      </c>
    </row>
    <row r="79" spans="1:5" ht="16.5" customHeight="1" x14ac:dyDescent="0.25">
      <c r="A79" s="47">
        <v>70359</v>
      </c>
      <c r="B79" s="48" t="s">
        <v>1073</v>
      </c>
      <c r="C79" s="70">
        <v>1658840</v>
      </c>
      <c r="D79" s="71">
        <v>1375</v>
      </c>
      <c r="E79" s="69">
        <f t="shared" si="1"/>
        <v>1206.429090909091</v>
      </c>
    </row>
    <row r="80" spans="1:5" ht="16.5" customHeight="1" x14ac:dyDescent="0.25">
      <c r="A80" s="47">
        <v>70360</v>
      </c>
      <c r="B80" s="48" t="s">
        <v>1061</v>
      </c>
      <c r="C80" s="70">
        <v>2150661</v>
      </c>
      <c r="D80" s="71">
        <v>1693</v>
      </c>
      <c r="E80" s="69">
        <f t="shared" si="1"/>
        <v>1270.3254577672769</v>
      </c>
    </row>
    <row r="81" spans="1:5" ht="16.5" customHeight="1" x14ac:dyDescent="0.25">
      <c r="A81" s="47">
        <v>70361</v>
      </c>
      <c r="B81" s="48" t="s">
        <v>1258</v>
      </c>
      <c r="C81" s="70">
        <v>326823</v>
      </c>
      <c r="D81" s="71">
        <v>242</v>
      </c>
      <c r="E81" s="69">
        <f t="shared" si="1"/>
        <v>1350.5082644628098</v>
      </c>
    </row>
    <row r="82" spans="1:5" ht="16.5" customHeight="1" x14ac:dyDescent="0.25">
      <c r="A82" s="47">
        <v>70362</v>
      </c>
      <c r="B82" s="48" t="s">
        <v>1072</v>
      </c>
      <c r="C82" s="70">
        <v>647530</v>
      </c>
      <c r="D82" s="71">
        <v>526</v>
      </c>
      <c r="E82" s="69">
        <f t="shared" si="1"/>
        <v>1231.045627376426</v>
      </c>
    </row>
    <row r="83" spans="1:5" ht="16.5" customHeight="1" x14ac:dyDescent="0.25">
      <c r="A83" s="47">
        <v>70364</v>
      </c>
      <c r="B83" s="48" t="s">
        <v>1033</v>
      </c>
      <c r="C83" s="70">
        <v>9500256</v>
      </c>
      <c r="D83" s="71">
        <v>7130</v>
      </c>
      <c r="E83" s="69">
        <f t="shared" si="1"/>
        <v>1332.4342215988779</v>
      </c>
    </row>
    <row r="84" spans="1:5" ht="16.5" customHeight="1" x14ac:dyDescent="0.25">
      <c r="A84" s="47">
        <v>70365</v>
      </c>
      <c r="B84" s="48" t="s">
        <v>1046</v>
      </c>
      <c r="C84" s="70">
        <v>5733394</v>
      </c>
      <c r="D84" s="71">
        <v>4555</v>
      </c>
      <c r="E84" s="69">
        <f t="shared" si="1"/>
        <v>1258.7034028540065</v>
      </c>
    </row>
    <row r="85" spans="1:5" ht="16.5" customHeight="1" x14ac:dyDescent="0.25">
      <c r="A85" s="47">
        <v>70366</v>
      </c>
      <c r="B85" s="48" t="s">
        <v>1068</v>
      </c>
      <c r="C85" s="70">
        <v>949931</v>
      </c>
      <c r="D85" s="71">
        <v>784</v>
      </c>
      <c r="E85" s="69">
        <f t="shared" si="1"/>
        <v>1211.6466836734694</v>
      </c>
    </row>
    <row r="86" spans="1:5" ht="16.5" customHeight="1" x14ac:dyDescent="0.25">
      <c r="A86" s="47">
        <v>70367</v>
      </c>
      <c r="B86" s="48" t="s">
        <v>1031</v>
      </c>
      <c r="C86" s="70">
        <v>12926030</v>
      </c>
      <c r="D86" s="71">
        <v>8160</v>
      </c>
      <c r="E86" s="69">
        <f t="shared" si="1"/>
        <v>1584.0723039215686</v>
      </c>
    </row>
    <row r="87" spans="1:5" ht="16.5" customHeight="1" x14ac:dyDescent="0.25">
      <c r="A87" s="47">
        <v>70368</v>
      </c>
      <c r="B87" s="48" t="s">
        <v>1059</v>
      </c>
      <c r="C87" s="70">
        <v>1308895</v>
      </c>
      <c r="D87" s="71">
        <v>997</v>
      </c>
      <c r="E87" s="69">
        <f t="shared" si="1"/>
        <v>1312.8335005015044</v>
      </c>
    </row>
    <row r="88" spans="1:5" ht="16.5" customHeight="1" x14ac:dyDescent="0.25">
      <c r="A88" s="47">
        <v>70369</v>
      </c>
      <c r="B88" s="48" t="s">
        <v>1040</v>
      </c>
      <c r="C88" s="70">
        <v>11026463</v>
      </c>
      <c r="D88" s="71">
        <v>8216</v>
      </c>
      <c r="E88" s="69">
        <f t="shared" si="1"/>
        <v>1342.0719328140215</v>
      </c>
    </row>
    <row r="89" spans="1:5" s="75" customFormat="1" ht="16.5" customHeight="1" x14ac:dyDescent="0.25">
      <c r="A89" s="47">
        <v>70370</v>
      </c>
      <c r="B89" s="48" t="s">
        <v>3386</v>
      </c>
      <c r="C89" s="82">
        <v>4613118</v>
      </c>
      <c r="D89" s="83">
        <v>3544</v>
      </c>
      <c r="E89" s="69">
        <v>961</v>
      </c>
    </row>
    <row r="90" spans="1:5" ht="16.5" customHeight="1" x14ac:dyDescent="0.25">
      <c r="A90" s="47">
        <v>70401</v>
      </c>
      <c r="B90" s="48" t="s">
        <v>1280</v>
      </c>
      <c r="C90" s="70">
        <v>1722926</v>
      </c>
      <c r="D90" s="71">
        <v>1139</v>
      </c>
      <c r="E90" s="69">
        <f t="shared" si="1"/>
        <v>1512.665496049166</v>
      </c>
    </row>
    <row r="91" spans="1:5" ht="16.5" customHeight="1" x14ac:dyDescent="0.25">
      <c r="A91" s="47">
        <v>70402</v>
      </c>
      <c r="B91" s="48" t="s">
        <v>1281</v>
      </c>
      <c r="C91" s="70">
        <v>3662456</v>
      </c>
      <c r="D91" s="71">
        <v>2687</v>
      </c>
      <c r="E91" s="69">
        <f t="shared" si="1"/>
        <v>1363.027912169706</v>
      </c>
    </row>
    <row r="92" spans="1:5" ht="16.5" customHeight="1" x14ac:dyDescent="0.25">
      <c r="A92" s="47">
        <v>70403</v>
      </c>
      <c r="B92" s="48" t="s">
        <v>1080</v>
      </c>
      <c r="C92" s="70">
        <v>6457923</v>
      </c>
      <c r="D92" s="71">
        <v>4573</v>
      </c>
      <c r="E92" s="69">
        <f t="shared" si="1"/>
        <v>1412.1852175814563</v>
      </c>
    </row>
    <row r="93" spans="1:5" ht="16.5" customHeight="1" x14ac:dyDescent="0.25">
      <c r="A93" s="47">
        <v>70404</v>
      </c>
      <c r="B93" s="48" t="s">
        <v>1282</v>
      </c>
      <c r="C93" s="70">
        <v>2881838</v>
      </c>
      <c r="D93" s="71">
        <v>1951</v>
      </c>
      <c r="E93" s="69">
        <f t="shared" si="1"/>
        <v>1477.1081496668376</v>
      </c>
    </row>
    <row r="94" spans="1:5" ht="16.5" customHeight="1" x14ac:dyDescent="0.25">
      <c r="A94" s="47">
        <v>70405</v>
      </c>
      <c r="B94" s="48" t="s">
        <v>1083</v>
      </c>
      <c r="C94" s="70">
        <v>1748890</v>
      </c>
      <c r="D94" s="71">
        <v>1302</v>
      </c>
      <c r="E94" s="69">
        <f t="shared" si="1"/>
        <v>1343.2334869431643</v>
      </c>
    </row>
    <row r="95" spans="1:5" ht="16.5" customHeight="1" x14ac:dyDescent="0.25">
      <c r="A95" s="47">
        <v>70406</v>
      </c>
      <c r="B95" s="48" t="s">
        <v>1283</v>
      </c>
      <c r="C95" s="70">
        <v>7780010</v>
      </c>
      <c r="D95" s="71">
        <v>5734</v>
      </c>
      <c r="E95" s="69">
        <f t="shared" si="1"/>
        <v>1356.8207185211022</v>
      </c>
    </row>
    <row r="96" spans="1:5" ht="16.5" customHeight="1" x14ac:dyDescent="0.25">
      <c r="A96" s="47">
        <v>70407</v>
      </c>
      <c r="B96" s="48" t="s">
        <v>1082</v>
      </c>
      <c r="C96" s="70">
        <v>1643400</v>
      </c>
      <c r="D96" s="71">
        <v>1189</v>
      </c>
      <c r="E96" s="69">
        <f t="shared" si="1"/>
        <v>1382.169890664424</v>
      </c>
    </row>
    <row r="97" spans="1:5" ht="16.5" customHeight="1" x14ac:dyDescent="0.25">
      <c r="A97" s="47">
        <v>70408</v>
      </c>
      <c r="B97" s="48" t="s">
        <v>1081</v>
      </c>
      <c r="C97" s="70">
        <v>2164041</v>
      </c>
      <c r="D97" s="71">
        <v>1511</v>
      </c>
      <c r="E97" s="69">
        <f t="shared" si="1"/>
        <v>1432.1912640635342</v>
      </c>
    </row>
    <row r="98" spans="1:5" ht="16.5" customHeight="1" x14ac:dyDescent="0.25">
      <c r="A98" s="47">
        <v>70409</v>
      </c>
      <c r="B98" s="48" t="s">
        <v>1284</v>
      </c>
      <c r="C98" s="70">
        <v>7668203</v>
      </c>
      <c r="D98" s="71">
        <v>5320</v>
      </c>
      <c r="E98" s="69">
        <f t="shared" si="1"/>
        <v>1441.3915413533834</v>
      </c>
    </row>
    <row r="99" spans="1:5" ht="16.5" customHeight="1" x14ac:dyDescent="0.25">
      <c r="A99" s="47">
        <v>70410</v>
      </c>
      <c r="B99" s="48" t="s">
        <v>1285</v>
      </c>
      <c r="C99" s="70">
        <v>5748682</v>
      </c>
      <c r="D99" s="71">
        <v>4097</v>
      </c>
      <c r="E99" s="69">
        <f t="shared" si="1"/>
        <v>1403.1442518916281</v>
      </c>
    </row>
    <row r="100" spans="1:5" ht="16.5" customHeight="1" x14ac:dyDescent="0.25">
      <c r="A100" s="47">
        <v>70411</v>
      </c>
      <c r="B100" s="48" t="s">
        <v>1076</v>
      </c>
      <c r="C100" s="70">
        <v>14105467</v>
      </c>
      <c r="D100" s="71">
        <v>8270</v>
      </c>
      <c r="E100" s="69">
        <f t="shared" si="1"/>
        <v>1705.6187424425634</v>
      </c>
    </row>
    <row r="101" spans="1:5" ht="16.5" customHeight="1" x14ac:dyDescent="0.25">
      <c r="A101" s="47">
        <v>70412</v>
      </c>
      <c r="B101" s="48" t="s">
        <v>1077</v>
      </c>
      <c r="C101" s="70">
        <v>6191252</v>
      </c>
      <c r="D101" s="71">
        <v>4507</v>
      </c>
      <c r="E101" s="69">
        <f t="shared" si="1"/>
        <v>1373.6969159085866</v>
      </c>
    </row>
    <row r="102" spans="1:5" ht="16.5" customHeight="1" x14ac:dyDescent="0.25">
      <c r="A102" s="47">
        <v>70413</v>
      </c>
      <c r="B102" s="48" t="s">
        <v>1286</v>
      </c>
      <c r="C102" s="70">
        <v>3592901</v>
      </c>
      <c r="D102" s="71">
        <v>2408</v>
      </c>
      <c r="E102" s="69">
        <f t="shared" si="1"/>
        <v>1492.0685215946844</v>
      </c>
    </row>
    <row r="103" spans="1:5" ht="16.5" customHeight="1" x14ac:dyDescent="0.25">
      <c r="A103" s="47">
        <v>70414</v>
      </c>
      <c r="B103" s="48" t="s">
        <v>1287</v>
      </c>
      <c r="C103" s="70">
        <v>2531072</v>
      </c>
      <c r="D103" s="71">
        <v>1736</v>
      </c>
      <c r="E103" s="69">
        <f t="shared" si="1"/>
        <v>1457.9907834101382</v>
      </c>
    </row>
    <row r="104" spans="1:5" ht="16.5" customHeight="1" x14ac:dyDescent="0.25">
      <c r="A104" s="47">
        <v>70415</v>
      </c>
      <c r="B104" s="48" t="s">
        <v>1288</v>
      </c>
      <c r="C104" s="70">
        <v>1055946</v>
      </c>
      <c r="D104" s="71">
        <v>827</v>
      </c>
      <c r="E104" s="69">
        <f t="shared" si="1"/>
        <v>1276.8391777509069</v>
      </c>
    </row>
    <row r="105" spans="1:5" ht="16.5" customHeight="1" x14ac:dyDescent="0.25">
      <c r="A105" s="47">
        <v>70416</v>
      </c>
      <c r="B105" s="48" t="s">
        <v>1289</v>
      </c>
      <c r="C105" s="70">
        <v>14592034</v>
      </c>
      <c r="D105" s="71">
        <v>9831</v>
      </c>
      <c r="E105" s="69">
        <f t="shared" si="1"/>
        <v>1484.2878649170989</v>
      </c>
    </row>
    <row r="106" spans="1:5" ht="16.5" customHeight="1" x14ac:dyDescent="0.25">
      <c r="A106" s="47">
        <v>70417</v>
      </c>
      <c r="B106" s="48" t="s">
        <v>1290</v>
      </c>
      <c r="C106" s="70">
        <v>2576279</v>
      </c>
      <c r="D106" s="71">
        <v>1950</v>
      </c>
      <c r="E106" s="69">
        <f t="shared" si="1"/>
        <v>1321.168717948718</v>
      </c>
    </row>
    <row r="107" spans="1:5" ht="16.5" customHeight="1" x14ac:dyDescent="0.25">
      <c r="A107" s="47">
        <v>70418</v>
      </c>
      <c r="B107" s="48" t="s">
        <v>1084</v>
      </c>
      <c r="C107" s="70">
        <v>1128807</v>
      </c>
      <c r="D107" s="71">
        <v>914</v>
      </c>
      <c r="E107" s="69">
        <f t="shared" si="1"/>
        <v>1235.0185995623633</v>
      </c>
    </row>
    <row r="108" spans="1:5" ht="16.5" customHeight="1" x14ac:dyDescent="0.25">
      <c r="A108" s="47">
        <v>70419</v>
      </c>
      <c r="B108" s="48" t="s">
        <v>1078</v>
      </c>
      <c r="C108" s="70">
        <v>2840607</v>
      </c>
      <c r="D108" s="71">
        <v>2073</v>
      </c>
      <c r="E108" s="69">
        <f t="shared" si="1"/>
        <v>1370.2879884225761</v>
      </c>
    </row>
    <row r="109" spans="1:5" ht="16.5" customHeight="1" x14ac:dyDescent="0.25">
      <c r="A109" s="47">
        <v>70420</v>
      </c>
      <c r="B109" s="48" t="s">
        <v>1079</v>
      </c>
      <c r="C109" s="70">
        <v>5143526</v>
      </c>
      <c r="D109" s="71">
        <v>3675</v>
      </c>
      <c r="E109" s="69">
        <f t="shared" si="1"/>
        <v>1399.598911564626</v>
      </c>
    </row>
    <row r="110" spans="1:5" ht="16.5" customHeight="1" x14ac:dyDescent="0.25">
      <c r="A110" s="47">
        <v>70501</v>
      </c>
      <c r="B110" s="48" t="s">
        <v>1105</v>
      </c>
      <c r="C110" s="70">
        <v>3557273</v>
      </c>
      <c r="D110" s="71">
        <v>2580</v>
      </c>
      <c r="E110" s="69">
        <f t="shared" si="1"/>
        <v>1378.787984496124</v>
      </c>
    </row>
    <row r="111" spans="1:5" ht="16.5" customHeight="1" x14ac:dyDescent="0.25">
      <c r="A111" s="47">
        <v>70502</v>
      </c>
      <c r="B111" s="48" t="s">
        <v>1104</v>
      </c>
      <c r="C111" s="70">
        <v>1287425</v>
      </c>
      <c r="D111" s="71">
        <v>1023</v>
      </c>
      <c r="E111" s="69">
        <f t="shared" si="1"/>
        <v>1258.4799608993158</v>
      </c>
    </row>
    <row r="112" spans="1:5" ht="16.5" customHeight="1" x14ac:dyDescent="0.25">
      <c r="A112" s="47">
        <v>70503</v>
      </c>
      <c r="B112" s="48" t="s">
        <v>1092</v>
      </c>
      <c r="C112" s="70">
        <v>3725022</v>
      </c>
      <c r="D112" s="71">
        <v>2948</v>
      </c>
      <c r="E112" s="69">
        <f t="shared" si="1"/>
        <v>1263.5759837177748</v>
      </c>
    </row>
    <row r="113" spans="1:5" ht="16.5" customHeight="1" x14ac:dyDescent="0.25">
      <c r="A113" s="47">
        <v>70504</v>
      </c>
      <c r="B113" s="48" t="s">
        <v>1088</v>
      </c>
      <c r="C113" s="70">
        <v>1875863</v>
      </c>
      <c r="D113" s="71">
        <v>1563</v>
      </c>
      <c r="E113" s="69">
        <f t="shared" si="1"/>
        <v>1200.1682661548305</v>
      </c>
    </row>
    <row r="114" spans="1:5" ht="16.5" customHeight="1" x14ac:dyDescent="0.25">
      <c r="A114" s="47">
        <v>70505</v>
      </c>
      <c r="B114" s="48" t="s">
        <v>1291</v>
      </c>
      <c r="C114" s="70">
        <v>4365611</v>
      </c>
      <c r="D114" s="71">
        <v>3514</v>
      </c>
      <c r="E114" s="69">
        <f t="shared" si="1"/>
        <v>1242.3480364257257</v>
      </c>
    </row>
    <row r="115" spans="1:5" ht="16.5" customHeight="1" x14ac:dyDescent="0.25">
      <c r="A115" s="47">
        <v>70506</v>
      </c>
      <c r="B115" s="48" t="s">
        <v>1089</v>
      </c>
      <c r="C115" s="70">
        <v>4554563</v>
      </c>
      <c r="D115" s="71">
        <v>3060</v>
      </c>
      <c r="E115" s="69">
        <f t="shared" si="1"/>
        <v>1488.4192810457516</v>
      </c>
    </row>
    <row r="116" spans="1:5" ht="16.5" customHeight="1" x14ac:dyDescent="0.25">
      <c r="A116" s="47">
        <v>70508</v>
      </c>
      <c r="B116" s="48" t="s">
        <v>1090</v>
      </c>
      <c r="C116" s="70">
        <v>7943911</v>
      </c>
      <c r="D116" s="71">
        <v>5877</v>
      </c>
      <c r="E116" s="69">
        <f t="shared" si="1"/>
        <v>1351.694912370257</v>
      </c>
    </row>
    <row r="117" spans="1:5" ht="16.5" customHeight="1" x14ac:dyDescent="0.25">
      <c r="A117" s="47">
        <v>70509</v>
      </c>
      <c r="B117" s="48" t="s">
        <v>1095</v>
      </c>
      <c r="C117" s="70">
        <v>4707608</v>
      </c>
      <c r="D117" s="71">
        <v>2899</v>
      </c>
      <c r="E117" s="69">
        <f t="shared" si="1"/>
        <v>1623.8730596757503</v>
      </c>
    </row>
    <row r="118" spans="1:5" ht="16.5" customHeight="1" x14ac:dyDescent="0.25">
      <c r="A118" s="47">
        <v>70510</v>
      </c>
      <c r="B118" s="48" t="s">
        <v>1100</v>
      </c>
      <c r="C118" s="70">
        <v>2102975</v>
      </c>
      <c r="D118" s="71">
        <v>1607</v>
      </c>
      <c r="E118" s="69">
        <f t="shared" si="1"/>
        <v>1308.6341008089607</v>
      </c>
    </row>
    <row r="119" spans="1:5" ht="16.5" customHeight="1" x14ac:dyDescent="0.25">
      <c r="A119" s="47">
        <v>70511</v>
      </c>
      <c r="B119" s="48" t="s">
        <v>1094</v>
      </c>
      <c r="C119" s="70">
        <v>8303029</v>
      </c>
      <c r="D119" s="71">
        <v>5969</v>
      </c>
      <c r="E119" s="69">
        <f t="shared" si="1"/>
        <v>1391.0251298374938</v>
      </c>
    </row>
    <row r="120" spans="1:5" ht="16.5" customHeight="1" x14ac:dyDescent="0.25">
      <c r="A120" s="47">
        <v>70512</v>
      </c>
      <c r="B120" s="48" t="s">
        <v>1098</v>
      </c>
      <c r="C120" s="70">
        <v>6793734</v>
      </c>
      <c r="D120" s="71">
        <v>5030</v>
      </c>
      <c r="E120" s="69">
        <f t="shared" si="1"/>
        <v>1350.6429423459244</v>
      </c>
    </row>
    <row r="121" spans="1:5" ht="16.5" customHeight="1" x14ac:dyDescent="0.25">
      <c r="A121" s="47">
        <v>70513</v>
      </c>
      <c r="B121" s="48" t="s">
        <v>1096</v>
      </c>
      <c r="C121" s="70">
        <v>33392364</v>
      </c>
      <c r="D121" s="71">
        <v>19898</v>
      </c>
      <c r="E121" s="69">
        <f t="shared" si="1"/>
        <v>1678.1769022012263</v>
      </c>
    </row>
    <row r="122" spans="1:5" ht="16.5" customHeight="1" x14ac:dyDescent="0.25">
      <c r="A122" s="47">
        <v>70514</v>
      </c>
      <c r="B122" s="48" t="s">
        <v>1086</v>
      </c>
      <c r="C122" s="70">
        <v>9649174</v>
      </c>
      <c r="D122" s="71">
        <v>4886</v>
      </c>
      <c r="E122" s="69">
        <f t="shared" si="1"/>
        <v>1974.861645517806</v>
      </c>
    </row>
    <row r="123" spans="1:5" ht="16.5" customHeight="1" x14ac:dyDescent="0.25">
      <c r="A123" s="47">
        <v>70515</v>
      </c>
      <c r="B123" s="48" t="s">
        <v>1213</v>
      </c>
      <c r="C123" s="70">
        <v>8151047</v>
      </c>
      <c r="D123" s="71">
        <v>4245</v>
      </c>
      <c r="E123" s="69">
        <f t="shared" si="1"/>
        <v>1920.1524146054182</v>
      </c>
    </row>
    <row r="124" spans="1:5" ht="16.5" customHeight="1" x14ac:dyDescent="0.25">
      <c r="A124" s="47">
        <v>70516</v>
      </c>
      <c r="B124" s="48" t="s">
        <v>1106</v>
      </c>
      <c r="C124" s="70">
        <v>583520</v>
      </c>
      <c r="D124" s="71">
        <v>454</v>
      </c>
      <c r="E124" s="69">
        <f t="shared" si="1"/>
        <v>1285.2863436123348</v>
      </c>
    </row>
    <row r="125" spans="1:5" ht="16.5" customHeight="1" x14ac:dyDescent="0.25">
      <c r="A125" s="47">
        <v>70517</v>
      </c>
      <c r="B125" s="48" t="s">
        <v>1099</v>
      </c>
      <c r="C125" s="70">
        <v>4419976</v>
      </c>
      <c r="D125" s="71">
        <v>3552</v>
      </c>
      <c r="E125" s="69">
        <f t="shared" si="1"/>
        <v>1244.3626126126126</v>
      </c>
    </row>
    <row r="126" spans="1:5" ht="16.5" customHeight="1" x14ac:dyDescent="0.25">
      <c r="A126" s="47">
        <v>70518</v>
      </c>
      <c r="B126" s="48" t="s">
        <v>1087</v>
      </c>
      <c r="C126" s="70">
        <v>3886658</v>
      </c>
      <c r="D126" s="71">
        <v>2879</v>
      </c>
      <c r="E126" s="69">
        <f t="shared" si="1"/>
        <v>1350.0027787426191</v>
      </c>
    </row>
    <row r="127" spans="1:5" ht="16.5" customHeight="1" x14ac:dyDescent="0.25">
      <c r="A127" s="47">
        <v>70519</v>
      </c>
      <c r="B127" s="48" t="s">
        <v>1220</v>
      </c>
      <c r="C127" s="70">
        <v>881177</v>
      </c>
      <c r="D127" s="71">
        <v>735</v>
      </c>
      <c r="E127" s="69">
        <f t="shared" si="1"/>
        <v>1198.8802721088434</v>
      </c>
    </row>
    <row r="128" spans="1:5" ht="16.5" customHeight="1" x14ac:dyDescent="0.25">
      <c r="A128" s="47">
        <v>70520</v>
      </c>
      <c r="B128" s="48" t="s">
        <v>1091</v>
      </c>
      <c r="C128" s="70">
        <v>3854447</v>
      </c>
      <c r="D128" s="71">
        <v>2557</v>
      </c>
      <c r="E128" s="69">
        <f t="shared" si="1"/>
        <v>1507.4098552991786</v>
      </c>
    </row>
    <row r="129" spans="1:5" ht="16.5" customHeight="1" x14ac:dyDescent="0.25">
      <c r="A129" s="47">
        <v>70521</v>
      </c>
      <c r="B129" s="48" t="s">
        <v>1257</v>
      </c>
      <c r="C129" s="70">
        <v>633000</v>
      </c>
      <c r="D129" s="71">
        <v>455</v>
      </c>
      <c r="E129" s="69">
        <f t="shared" ref="E129:E192" si="2">C129/D129</f>
        <v>1391.2087912087911</v>
      </c>
    </row>
    <row r="130" spans="1:5" ht="16.5" customHeight="1" x14ac:dyDescent="0.25">
      <c r="A130" s="47">
        <v>70522</v>
      </c>
      <c r="B130" s="48" t="s">
        <v>1292</v>
      </c>
      <c r="C130" s="70">
        <v>3747398</v>
      </c>
      <c r="D130" s="71">
        <v>2806</v>
      </c>
      <c r="E130" s="69">
        <f t="shared" si="2"/>
        <v>1335.4946543121882</v>
      </c>
    </row>
    <row r="131" spans="1:5" ht="16.5" customHeight="1" x14ac:dyDescent="0.25">
      <c r="A131" s="47">
        <v>70523</v>
      </c>
      <c r="B131" s="48" t="s">
        <v>1085</v>
      </c>
      <c r="C131" s="70">
        <v>701964</v>
      </c>
      <c r="D131" s="71">
        <v>576</v>
      </c>
      <c r="E131" s="69">
        <f t="shared" si="2"/>
        <v>1218.6875</v>
      </c>
    </row>
    <row r="132" spans="1:5" ht="16.5" customHeight="1" x14ac:dyDescent="0.25">
      <c r="A132" s="47">
        <v>70524</v>
      </c>
      <c r="B132" s="48" t="s">
        <v>1293</v>
      </c>
      <c r="C132" s="70">
        <v>2141365</v>
      </c>
      <c r="D132" s="71">
        <v>1575</v>
      </c>
      <c r="E132" s="69">
        <f t="shared" si="2"/>
        <v>1359.5968253968254</v>
      </c>
    </row>
    <row r="133" spans="1:5" ht="16.5" customHeight="1" x14ac:dyDescent="0.25">
      <c r="A133" s="47">
        <v>70525</v>
      </c>
      <c r="B133" s="48" t="s">
        <v>1101</v>
      </c>
      <c r="C133" s="70">
        <v>3583163</v>
      </c>
      <c r="D133" s="71">
        <v>2570</v>
      </c>
      <c r="E133" s="69">
        <f t="shared" si="2"/>
        <v>1394.2268482490272</v>
      </c>
    </row>
    <row r="134" spans="1:5" ht="16.5" customHeight="1" x14ac:dyDescent="0.25">
      <c r="A134" s="47">
        <v>70526</v>
      </c>
      <c r="B134" s="48" t="s">
        <v>1097</v>
      </c>
      <c r="C134" s="70">
        <v>5373862</v>
      </c>
      <c r="D134" s="71">
        <v>3733</v>
      </c>
      <c r="E134" s="69">
        <f t="shared" si="2"/>
        <v>1439.5558532011787</v>
      </c>
    </row>
    <row r="135" spans="1:5" ht="16.5" customHeight="1" x14ac:dyDescent="0.25">
      <c r="A135" s="47">
        <v>70527</v>
      </c>
      <c r="B135" s="48" t="s">
        <v>1209</v>
      </c>
      <c r="C135" s="70">
        <v>4125889</v>
      </c>
      <c r="D135" s="71">
        <v>3171</v>
      </c>
      <c r="E135" s="69">
        <f t="shared" si="2"/>
        <v>1301.1318196152633</v>
      </c>
    </row>
    <row r="136" spans="1:5" ht="16.5" customHeight="1" x14ac:dyDescent="0.25">
      <c r="A136" s="47">
        <v>70528</v>
      </c>
      <c r="B136" s="48" t="s">
        <v>1102</v>
      </c>
      <c r="C136" s="70">
        <v>2401625</v>
      </c>
      <c r="D136" s="71">
        <v>1933</v>
      </c>
      <c r="E136" s="69">
        <f t="shared" si="2"/>
        <v>1242.4340403517847</v>
      </c>
    </row>
    <row r="137" spans="1:5" ht="16.5" customHeight="1" x14ac:dyDescent="0.25">
      <c r="A137" s="47">
        <v>70529</v>
      </c>
      <c r="B137" s="48" t="s">
        <v>1103</v>
      </c>
      <c r="C137" s="70">
        <v>2925025</v>
      </c>
      <c r="D137" s="71">
        <v>2133</v>
      </c>
      <c r="E137" s="69">
        <f t="shared" si="2"/>
        <v>1371.3197374589779</v>
      </c>
    </row>
    <row r="138" spans="1:5" ht="16.5" customHeight="1" x14ac:dyDescent="0.25">
      <c r="A138" s="47">
        <v>70530</v>
      </c>
      <c r="B138" s="48" t="s">
        <v>1210</v>
      </c>
      <c r="C138" s="70">
        <v>5908359</v>
      </c>
      <c r="D138" s="71">
        <v>4356</v>
      </c>
      <c r="E138" s="69">
        <f t="shared" si="2"/>
        <v>1356.3725895316804</v>
      </c>
    </row>
    <row r="139" spans="1:5" ht="16.5" customHeight="1" x14ac:dyDescent="0.25">
      <c r="A139" s="47">
        <v>70531</v>
      </c>
      <c r="B139" s="48" t="s">
        <v>1093</v>
      </c>
      <c r="C139" s="70">
        <v>22263432</v>
      </c>
      <c r="D139" s="71">
        <v>14383</v>
      </c>
      <c r="E139" s="69">
        <f t="shared" si="2"/>
        <v>1547.8990474866162</v>
      </c>
    </row>
    <row r="140" spans="1:5" ht="16.5" customHeight="1" x14ac:dyDescent="0.25">
      <c r="A140" s="47">
        <v>70601</v>
      </c>
      <c r="B140" s="48" t="s">
        <v>1118</v>
      </c>
      <c r="C140" s="70">
        <v>465729</v>
      </c>
      <c r="D140" s="71">
        <v>384</v>
      </c>
      <c r="E140" s="69">
        <f t="shared" si="2"/>
        <v>1212.8359375</v>
      </c>
    </row>
    <row r="141" spans="1:5" ht="16.5" customHeight="1" x14ac:dyDescent="0.25">
      <c r="A141" s="47">
        <v>70602</v>
      </c>
      <c r="B141" s="48" t="s">
        <v>1130</v>
      </c>
      <c r="C141" s="70">
        <v>396109</v>
      </c>
      <c r="D141" s="71">
        <v>286</v>
      </c>
      <c r="E141" s="69">
        <f t="shared" si="2"/>
        <v>1384.9965034965035</v>
      </c>
    </row>
    <row r="142" spans="1:5" ht="16.5" customHeight="1" x14ac:dyDescent="0.25">
      <c r="A142" s="47">
        <v>70603</v>
      </c>
      <c r="B142" s="48" t="s">
        <v>1111</v>
      </c>
      <c r="C142" s="70">
        <v>2357769</v>
      </c>
      <c r="D142" s="71">
        <v>1030</v>
      </c>
      <c r="E142" s="69">
        <f t="shared" si="2"/>
        <v>2289.0961165048543</v>
      </c>
    </row>
    <row r="143" spans="1:5" ht="16.5" customHeight="1" x14ac:dyDescent="0.25">
      <c r="A143" s="47">
        <v>70604</v>
      </c>
      <c r="B143" s="48" t="s">
        <v>1294</v>
      </c>
      <c r="C143" s="70">
        <v>3948245</v>
      </c>
      <c r="D143" s="71">
        <v>3143</v>
      </c>
      <c r="E143" s="69">
        <f t="shared" si="2"/>
        <v>1256.2026726057907</v>
      </c>
    </row>
    <row r="144" spans="1:5" ht="16.5" customHeight="1" x14ac:dyDescent="0.25">
      <c r="A144" s="47">
        <v>70605</v>
      </c>
      <c r="B144" s="48" t="s">
        <v>1121</v>
      </c>
      <c r="C144" s="70">
        <v>1251290</v>
      </c>
      <c r="D144" s="71">
        <v>1000</v>
      </c>
      <c r="E144" s="69">
        <f t="shared" si="2"/>
        <v>1251.29</v>
      </c>
    </row>
    <row r="145" spans="1:5" ht="16.5" customHeight="1" x14ac:dyDescent="0.25">
      <c r="A145" s="47">
        <v>70606</v>
      </c>
      <c r="B145" s="48" t="s">
        <v>1128</v>
      </c>
      <c r="C145" s="70">
        <v>1462930</v>
      </c>
      <c r="D145" s="71">
        <v>778</v>
      </c>
      <c r="E145" s="69">
        <f t="shared" si="2"/>
        <v>1880.3727506426735</v>
      </c>
    </row>
    <row r="146" spans="1:5" ht="16.5" customHeight="1" x14ac:dyDescent="0.25">
      <c r="A146" s="47">
        <v>70607</v>
      </c>
      <c r="B146" s="48" t="s">
        <v>1110</v>
      </c>
      <c r="C146" s="70">
        <v>1786741</v>
      </c>
      <c r="D146" s="71">
        <v>1365</v>
      </c>
      <c r="E146" s="69">
        <f t="shared" si="2"/>
        <v>1308.9677655677656</v>
      </c>
    </row>
    <row r="147" spans="1:5" ht="16.5" customHeight="1" x14ac:dyDescent="0.25">
      <c r="A147" s="47">
        <v>70608</v>
      </c>
      <c r="B147" s="48" t="s">
        <v>1115</v>
      </c>
      <c r="C147" s="70">
        <v>4163151</v>
      </c>
      <c r="D147" s="71">
        <v>1593</v>
      </c>
      <c r="E147" s="69">
        <f t="shared" si="2"/>
        <v>2613.4030131826744</v>
      </c>
    </row>
    <row r="148" spans="1:5" ht="16.5" customHeight="1" x14ac:dyDescent="0.25">
      <c r="A148" s="47">
        <v>70609</v>
      </c>
      <c r="B148" s="48" t="s">
        <v>1126</v>
      </c>
      <c r="C148" s="70">
        <v>3516020</v>
      </c>
      <c r="D148" s="71">
        <v>2531</v>
      </c>
      <c r="E148" s="69">
        <f t="shared" si="2"/>
        <v>1389.1821414460687</v>
      </c>
    </row>
    <row r="149" spans="1:5" ht="16.5" customHeight="1" x14ac:dyDescent="0.25">
      <c r="A149" s="47">
        <v>70610</v>
      </c>
      <c r="B149" s="48" t="s">
        <v>1125</v>
      </c>
      <c r="C149" s="70">
        <v>528373</v>
      </c>
      <c r="D149" s="71">
        <v>453</v>
      </c>
      <c r="E149" s="69">
        <f t="shared" si="2"/>
        <v>1166.3863134657836</v>
      </c>
    </row>
    <row r="150" spans="1:5" ht="16.5" customHeight="1" x14ac:dyDescent="0.25">
      <c r="A150" s="47">
        <v>70611</v>
      </c>
      <c r="B150" s="48" t="s">
        <v>1124</v>
      </c>
      <c r="C150" s="70">
        <v>1014137</v>
      </c>
      <c r="D150" s="71">
        <v>630</v>
      </c>
      <c r="E150" s="69">
        <f t="shared" si="2"/>
        <v>1609.7412698412697</v>
      </c>
    </row>
    <row r="151" spans="1:5" ht="16.5" customHeight="1" x14ac:dyDescent="0.25">
      <c r="A151" s="47">
        <v>70612</v>
      </c>
      <c r="B151" s="48" t="s">
        <v>1116</v>
      </c>
      <c r="C151" s="70">
        <v>607629</v>
      </c>
      <c r="D151" s="71">
        <v>529</v>
      </c>
      <c r="E151" s="69">
        <f t="shared" si="2"/>
        <v>1148.6370510396976</v>
      </c>
    </row>
    <row r="152" spans="1:5" ht="16.5" customHeight="1" x14ac:dyDescent="0.25">
      <c r="A152" s="47">
        <v>70613</v>
      </c>
      <c r="B152" s="48" t="s">
        <v>1123</v>
      </c>
      <c r="C152" s="70">
        <v>949337</v>
      </c>
      <c r="D152" s="71">
        <v>543</v>
      </c>
      <c r="E152" s="69">
        <f t="shared" si="2"/>
        <v>1748.318600368324</v>
      </c>
    </row>
    <row r="153" spans="1:5" ht="16.5" customHeight="1" x14ac:dyDescent="0.25">
      <c r="A153" s="47">
        <v>70614</v>
      </c>
      <c r="B153" s="48" t="s">
        <v>1107</v>
      </c>
      <c r="C153" s="70">
        <v>10527946</v>
      </c>
      <c r="D153" s="71">
        <v>7558</v>
      </c>
      <c r="E153" s="69">
        <f t="shared" si="2"/>
        <v>1392.9539560730352</v>
      </c>
    </row>
    <row r="154" spans="1:5" ht="16.5" customHeight="1" x14ac:dyDescent="0.25">
      <c r="A154" s="47">
        <v>70615</v>
      </c>
      <c r="B154" s="48" t="s">
        <v>1113</v>
      </c>
      <c r="C154" s="70">
        <v>2494282</v>
      </c>
      <c r="D154" s="71">
        <v>1561</v>
      </c>
      <c r="E154" s="69">
        <f t="shared" si="2"/>
        <v>1597.8744394618834</v>
      </c>
    </row>
    <row r="155" spans="1:5" ht="16.5" customHeight="1" x14ac:dyDescent="0.25">
      <c r="A155" s="47">
        <v>70616</v>
      </c>
      <c r="B155" s="48" t="s">
        <v>1295</v>
      </c>
      <c r="C155" s="70">
        <v>1987295</v>
      </c>
      <c r="D155" s="71">
        <v>1461</v>
      </c>
      <c r="E155" s="69">
        <f t="shared" si="2"/>
        <v>1360.2292950034223</v>
      </c>
    </row>
    <row r="156" spans="1:5" ht="16.5" customHeight="1" x14ac:dyDescent="0.25">
      <c r="A156" s="47">
        <v>70617</v>
      </c>
      <c r="B156" s="48" t="s">
        <v>1119</v>
      </c>
      <c r="C156" s="70">
        <v>3408241</v>
      </c>
      <c r="D156" s="71">
        <v>2601</v>
      </c>
      <c r="E156" s="69">
        <f t="shared" si="2"/>
        <v>1310.357939254133</v>
      </c>
    </row>
    <row r="157" spans="1:5" ht="16.5" customHeight="1" x14ac:dyDescent="0.25">
      <c r="A157" s="47">
        <v>70618</v>
      </c>
      <c r="B157" s="48" t="s">
        <v>1120</v>
      </c>
      <c r="C157" s="70">
        <v>1140820</v>
      </c>
      <c r="D157" s="71">
        <v>784</v>
      </c>
      <c r="E157" s="69">
        <f t="shared" si="2"/>
        <v>1455.1275510204082</v>
      </c>
    </row>
    <row r="158" spans="1:5" ht="16.5" customHeight="1" x14ac:dyDescent="0.25">
      <c r="A158" s="47">
        <v>70619</v>
      </c>
      <c r="B158" s="48" t="s">
        <v>1112</v>
      </c>
      <c r="C158" s="70">
        <v>2548600</v>
      </c>
      <c r="D158" s="71">
        <v>1865</v>
      </c>
      <c r="E158" s="69">
        <f t="shared" si="2"/>
        <v>1366.5415549597856</v>
      </c>
    </row>
    <row r="159" spans="1:5" ht="16.5" customHeight="1" x14ac:dyDescent="0.25">
      <c r="A159" s="47">
        <v>70620</v>
      </c>
      <c r="B159" s="48" t="s">
        <v>1223</v>
      </c>
      <c r="C159" s="70">
        <v>1888750</v>
      </c>
      <c r="D159" s="71">
        <v>1302</v>
      </c>
      <c r="E159" s="69">
        <f t="shared" si="2"/>
        <v>1450.652841781874</v>
      </c>
    </row>
    <row r="160" spans="1:5" ht="16.5" customHeight="1" x14ac:dyDescent="0.25">
      <c r="A160" s="47">
        <v>70621</v>
      </c>
      <c r="B160" s="48" t="s">
        <v>1296</v>
      </c>
      <c r="C160" s="70">
        <v>4832014</v>
      </c>
      <c r="D160" s="71">
        <v>2338</v>
      </c>
      <c r="E160" s="69">
        <f t="shared" si="2"/>
        <v>2066.7296834901626</v>
      </c>
    </row>
    <row r="161" spans="1:5" ht="16.5" customHeight="1" x14ac:dyDescent="0.25">
      <c r="A161" s="47">
        <v>70622</v>
      </c>
      <c r="B161" s="48" t="s">
        <v>1108</v>
      </c>
      <c r="C161" s="70">
        <v>2211360</v>
      </c>
      <c r="D161" s="71">
        <v>1759</v>
      </c>
      <c r="E161" s="69">
        <f t="shared" si="2"/>
        <v>1257.1688459351903</v>
      </c>
    </row>
    <row r="162" spans="1:5" ht="16.5" customHeight="1" x14ac:dyDescent="0.25">
      <c r="A162" s="47">
        <v>70623</v>
      </c>
      <c r="B162" s="48" t="s">
        <v>1127</v>
      </c>
      <c r="C162" s="70">
        <v>1722350</v>
      </c>
      <c r="D162" s="71">
        <v>1237</v>
      </c>
      <c r="E162" s="69">
        <f t="shared" si="2"/>
        <v>1392.3605497170574</v>
      </c>
    </row>
    <row r="163" spans="1:5" ht="16.5" customHeight="1" x14ac:dyDescent="0.25">
      <c r="A163" s="47">
        <v>70624</v>
      </c>
      <c r="B163" s="48" t="s">
        <v>1114</v>
      </c>
      <c r="C163" s="70">
        <v>3104921</v>
      </c>
      <c r="D163" s="71">
        <v>1176</v>
      </c>
      <c r="E163" s="69">
        <f t="shared" si="2"/>
        <v>2640.2389455782313</v>
      </c>
    </row>
    <row r="164" spans="1:5" ht="16.5" customHeight="1" x14ac:dyDescent="0.25">
      <c r="A164" s="47">
        <v>70625</v>
      </c>
      <c r="B164" s="48" t="s">
        <v>1131</v>
      </c>
      <c r="C164" s="70">
        <v>137981</v>
      </c>
      <c r="D164" s="71">
        <v>104</v>
      </c>
      <c r="E164" s="69">
        <f t="shared" si="2"/>
        <v>1326.7403846153845</v>
      </c>
    </row>
    <row r="165" spans="1:5" ht="16.5" customHeight="1" x14ac:dyDescent="0.25">
      <c r="A165" s="47">
        <v>70626</v>
      </c>
      <c r="B165" s="48" t="s">
        <v>1297</v>
      </c>
      <c r="C165" s="70">
        <v>745390</v>
      </c>
      <c r="D165" s="71">
        <v>578</v>
      </c>
      <c r="E165" s="69">
        <f t="shared" si="2"/>
        <v>1289.6020761245675</v>
      </c>
    </row>
    <row r="166" spans="1:5" ht="16.5" customHeight="1" x14ac:dyDescent="0.25">
      <c r="A166" s="47">
        <v>70627</v>
      </c>
      <c r="B166" s="48" t="s">
        <v>1122</v>
      </c>
      <c r="C166" s="70">
        <v>1513604</v>
      </c>
      <c r="D166" s="71">
        <v>1230</v>
      </c>
      <c r="E166" s="69">
        <f t="shared" si="2"/>
        <v>1230.5723577235772</v>
      </c>
    </row>
    <row r="167" spans="1:5" ht="16.5" customHeight="1" x14ac:dyDescent="0.25">
      <c r="A167" s="47">
        <v>70628</v>
      </c>
      <c r="B167" s="48" t="s">
        <v>1129</v>
      </c>
      <c r="C167" s="70">
        <v>624252</v>
      </c>
      <c r="D167" s="71">
        <v>505</v>
      </c>
      <c r="E167" s="69">
        <f t="shared" si="2"/>
        <v>1236.1425742574258</v>
      </c>
    </row>
    <row r="168" spans="1:5" ht="16.5" customHeight="1" x14ac:dyDescent="0.25">
      <c r="A168" s="47">
        <v>70629</v>
      </c>
      <c r="B168" s="48" t="s">
        <v>1117</v>
      </c>
      <c r="C168" s="70">
        <v>926076</v>
      </c>
      <c r="D168" s="71">
        <v>756</v>
      </c>
      <c r="E168" s="69">
        <f t="shared" si="2"/>
        <v>1224.968253968254</v>
      </c>
    </row>
    <row r="169" spans="1:5" ht="16.5" customHeight="1" x14ac:dyDescent="0.25">
      <c r="A169" s="47">
        <v>70630</v>
      </c>
      <c r="B169" s="48" t="s">
        <v>1109</v>
      </c>
      <c r="C169" s="70">
        <v>5163870</v>
      </c>
      <c r="D169" s="71">
        <v>3616</v>
      </c>
      <c r="E169" s="69">
        <f t="shared" si="2"/>
        <v>1428.0613938053098</v>
      </c>
    </row>
    <row r="170" spans="1:5" ht="16.5" customHeight="1" x14ac:dyDescent="0.25">
      <c r="A170" s="47">
        <v>70701</v>
      </c>
      <c r="B170" s="48" t="s">
        <v>1148</v>
      </c>
      <c r="C170" s="70">
        <v>1060588</v>
      </c>
      <c r="D170" s="71">
        <v>646</v>
      </c>
      <c r="E170" s="69">
        <f t="shared" si="2"/>
        <v>1641.7770897832818</v>
      </c>
    </row>
    <row r="171" spans="1:5" ht="16.5" customHeight="1" x14ac:dyDescent="0.25">
      <c r="A171" s="47">
        <v>70702</v>
      </c>
      <c r="B171" s="48" t="s">
        <v>1144</v>
      </c>
      <c r="C171" s="70">
        <v>1204400</v>
      </c>
      <c r="D171" s="71">
        <v>923</v>
      </c>
      <c r="E171" s="69">
        <f t="shared" si="2"/>
        <v>1304.875406283857</v>
      </c>
    </row>
    <row r="172" spans="1:5" ht="16.5" customHeight="1" x14ac:dyDescent="0.25">
      <c r="A172" s="47">
        <v>70703</v>
      </c>
      <c r="B172" s="48" t="s">
        <v>1208</v>
      </c>
      <c r="C172" s="70">
        <v>657936</v>
      </c>
      <c r="D172" s="71">
        <v>523</v>
      </c>
      <c r="E172" s="69">
        <f t="shared" si="2"/>
        <v>1258.0038240917781</v>
      </c>
    </row>
    <row r="173" spans="1:5" ht="16.5" customHeight="1" x14ac:dyDescent="0.25">
      <c r="A173" s="47">
        <v>70704</v>
      </c>
      <c r="B173" s="48" t="s">
        <v>1143</v>
      </c>
      <c r="C173" s="70">
        <v>1538463</v>
      </c>
      <c r="D173" s="71">
        <v>1228</v>
      </c>
      <c r="E173" s="69">
        <f t="shared" si="2"/>
        <v>1252.8200325732898</v>
      </c>
    </row>
    <row r="174" spans="1:5" ht="16.5" customHeight="1" x14ac:dyDescent="0.25">
      <c r="A174" s="47">
        <v>70705</v>
      </c>
      <c r="B174" s="48" t="s">
        <v>1139</v>
      </c>
      <c r="C174" s="70">
        <v>2424597</v>
      </c>
      <c r="D174" s="71">
        <v>1764</v>
      </c>
      <c r="E174" s="69">
        <f t="shared" si="2"/>
        <v>1374.4880952380952</v>
      </c>
    </row>
    <row r="175" spans="1:5" ht="16.5" customHeight="1" x14ac:dyDescent="0.25">
      <c r="A175" s="47">
        <v>70706</v>
      </c>
      <c r="B175" s="48" t="s">
        <v>1141</v>
      </c>
      <c r="C175" s="70">
        <v>920191</v>
      </c>
      <c r="D175" s="71">
        <v>729</v>
      </c>
      <c r="E175" s="69">
        <f t="shared" si="2"/>
        <v>1262.2647462277091</v>
      </c>
    </row>
    <row r="176" spans="1:5" ht="16.5" customHeight="1" x14ac:dyDescent="0.25">
      <c r="A176" s="47">
        <v>70707</v>
      </c>
      <c r="B176" s="48" t="s">
        <v>1132</v>
      </c>
      <c r="C176" s="70">
        <v>2942092</v>
      </c>
      <c r="D176" s="71">
        <v>2306</v>
      </c>
      <c r="E176" s="69">
        <f t="shared" si="2"/>
        <v>1275.8421509106679</v>
      </c>
    </row>
    <row r="177" spans="1:5" ht="16.5" customHeight="1" x14ac:dyDescent="0.25">
      <c r="A177" s="47">
        <v>70708</v>
      </c>
      <c r="B177" s="48" t="s">
        <v>1231</v>
      </c>
      <c r="C177" s="70">
        <v>1120407</v>
      </c>
      <c r="D177" s="71">
        <v>876</v>
      </c>
      <c r="E177" s="69">
        <f t="shared" si="2"/>
        <v>1279.0034246575342</v>
      </c>
    </row>
    <row r="178" spans="1:5" ht="16.5" customHeight="1" x14ac:dyDescent="0.25">
      <c r="A178" s="47">
        <v>70709</v>
      </c>
      <c r="B178" s="48" t="s">
        <v>1298</v>
      </c>
      <c r="C178" s="70">
        <v>872344</v>
      </c>
      <c r="D178" s="71">
        <v>668</v>
      </c>
      <c r="E178" s="69">
        <f t="shared" si="2"/>
        <v>1305.9041916167664</v>
      </c>
    </row>
    <row r="179" spans="1:5" ht="16.5" customHeight="1" x14ac:dyDescent="0.25">
      <c r="A179" s="47">
        <v>70710</v>
      </c>
      <c r="B179" s="48" t="s">
        <v>1137</v>
      </c>
      <c r="C179" s="70">
        <v>1134326</v>
      </c>
      <c r="D179" s="71">
        <v>900</v>
      </c>
      <c r="E179" s="69">
        <f t="shared" si="2"/>
        <v>1260.3622222222223</v>
      </c>
    </row>
    <row r="180" spans="1:5" ht="16.5" customHeight="1" x14ac:dyDescent="0.25">
      <c r="A180" s="47">
        <v>70711</v>
      </c>
      <c r="B180" s="48" t="s">
        <v>1215</v>
      </c>
      <c r="C180" s="70">
        <v>767158</v>
      </c>
      <c r="D180" s="71">
        <v>607</v>
      </c>
      <c r="E180" s="69">
        <f t="shared" si="2"/>
        <v>1263.851729818781</v>
      </c>
    </row>
    <row r="181" spans="1:5" ht="16.5" customHeight="1" x14ac:dyDescent="0.25">
      <c r="A181" s="47">
        <v>70712</v>
      </c>
      <c r="B181" s="48" t="s">
        <v>1299</v>
      </c>
      <c r="C181" s="70">
        <v>1568203</v>
      </c>
      <c r="D181" s="71">
        <v>1112</v>
      </c>
      <c r="E181" s="69">
        <f t="shared" si="2"/>
        <v>1410.2544964028777</v>
      </c>
    </row>
    <row r="182" spans="1:5" ht="16.5" customHeight="1" x14ac:dyDescent="0.25">
      <c r="A182" s="47">
        <v>70713</v>
      </c>
      <c r="B182" s="48" t="s">
        <v>1145</v>
      </c>
      <c r="C182" s="70">
        <v>970817</v>
      </c>
      <c r="D182" s="71">
        <v>745</v>
      </c>
      <c r="E182" s="69">
        <f t="shared" si="2"/>
        <v>1303.1100671140939</v>
      </c>
    </row>
    <row r="183" spans="1:5" ht="16.5" customHeight="1" x14ac:dyDescent="0.25">
      <c r="A183" s="47">
        <v>70714</v>
      </c>
      <c r="B183" s="48" t="s">
        <v>1150</v>
      </c>
      <c r="C183" s="70">
        <v>540855</v>
      </c>
      <c r="D183" s="71">
        <v>342</v>
      </c>
      <c r="E183" s="69">
        <f t="shared" si="2"/>
        <v>1581.4473684210527</v>
      </c>
    </row>
    <row r="184" spans="1:5" ht="16.5" customHeight="1" x14ac:dyDescent="0.25">
      <c r="A184" s="47">
        <v>70715</v>
      </c>
      <c r="B184" s="48" t="s">
        <v>1142</v>
      </c>
      <c r="C184" s="70">
        <v>942526</v>
      </c>
      <c r="D184" s="71">
        <v>706</v>
      </c>
      <c r="E184" s="69">
        <f t="shared" si="2"/>
        <v>1335.0226628895184</v>
      </c>
    </row>
    <row r="185" spans="1:5" ht="16.5" customHeight="1" x14ac:dyDescent="0.25">
      <c r="A185" s="47">
        <v>70716</v>
      </c>
      <c r="B185" s="48" t="s">
        <v>1134</v>
      </c>
      <c r="C185" s="70">
        <v>18790422</v>
      </c>
      <c r="D185" s="71">
        <v>11980</v>
      </c>
      <c r="E185" s="69">
        <f t="shared" si="2"/>
        <v>1568.4826377295492</v>
      </c>
    </row>
    <row r="186" spans="1:5" ht="16.5" customHeight="1" x14ac:dyDescent="0.25">
      <c r="A186" s="47">
        <v>70717</v>
      </c>
      <c r="B186" s="48" t="s">
        <v>1300</v>
      </c>
      <c r="C186" s="70">
        <v>6441151</v>
      </c>
      <c r="D186" s="71">
        <v>4613</v>
      </c>
      <c r="E186" s="69">
        <f t="shared" si="2"/>
        <v>1396.3041404725775</v>
      </c>
    </row>
    <row r="187" spans="1:5" ht="16.5" customHeight="1" x14ac:dyDescent="0.25">
      <c r="A187" s="47">
        <v>70718</v>
      </c>
      <c r="B187" s="48" t="s">
        <v>1149</v>
      </c>
      <c r="C187" s="70">
        <v>1107401</v>
      </c>
      <c r="D187" s="71">
        <v>881</v>
      </c>
      <c r="E187" s="69">
        <f t="shared" si="2"/>
        <v>1256.9818388195233</v>
      </c>
    </row>
    <row r="188" spans="1:5" ht="16.5" customHeight="1" x14ac:dyDescent="0.25">
      <c r="A188" s="47">
        <v>70719</v>
      </c>
      <c r="B188" s="48" t="s">
        <v>1224</v>
      </c>
      <c r="C188" s="70">
        <v>4568804</v>
      </c>
      <c r="D188" s="71">
        <v>3418</v>
      </c>
      <c r="E188" s="69">
        <f t="shared" si="2"/>
        <v>1336.6892919836162</v>
      </c>
    </row>
    <row r="189" spans="1:5" ht="16.5" customHeight="1" x14ac:dyDescent="0.25">
      <c r="A189" s="47">
        <v>70720</v>
      </c>
      <c r="B189" s="48" t="s">
        <v>1136</v>
      </c>
      <c r="C189" s="70">
        <v>1815222</v>
      </c>
      <c r="D189" s="71">
        <v>1472</v>
      </c>
      <c r="E189" s="69">
        <f t="shared" si="2"/>
        <v>1233.1671195652175</v>
      </c>
    </row>
    <row r="190" spans="1:5" ht="16.5" customHeight="1" x14ac:dyDescent="0.25">
      <c r="A190" s="47">
        <v>70721</v>
      </c>
      <c r="B190" s="48" t="s">
        <v>1146</v>
      </c>
      <c r="C190" s="70">
        <v>931318</v>
      </c>
      <c r="D190" s="71">
        <v>673</v>
      </c>
      <c r="E190" s="69">
        <f t="shared" si="2"/>
        <v>1383.8306092124815</v>
      </c>
    </row>
    <row r="191" spans="1:5" ht="16.5" customHeight="1" x14ac:dyDescent="0.25">
      <c r="A191" s="47">
        <v>70723</v>
      </c>
      <c r="B191" s="48" t="s">
        <v>1301</v>
      </c>
      <c r="C191" s="70">
        <v>1427935</v>
      </c>
      <c r="D191" s="71">
        <v>1140</v>
      </c>
      <c r="E191" s="69">
        <f t="shared" si="2"/>
        <v>1252.5745614035088</v>
      </c>
    </row>
    <row r="192" spans="1:5" ht="16.5" customHeight="1" x14ac:dyDescent="0.25">
      <c r="A192" s="47">
        <v>70724</v>
      </c>
      <c r="B192" s="48" t="s">
        <v>1302</v>
      </c>
      <c r="C192" s="70">
        <v>1244169</v>
      </c>
      <c r="D192" s="71">
        <v>815</v>
      </c>
      <c r="E192" s="69">
        <f t="shared" si="2"/>
        <v>1526.5877300613497</v>
      </c>
    </row>
    <row r="193" spans="1:5" ht="16.5" customHeight="1" x14ac:dyDescent="0.25">
      <c r="A193" s="47">
        <v>70725</v>
      </c>
      <c r="B193" s="48" t="s">
        <v>1303</v>
      </c>
      <c r="C193" s="70">
        <v>379716</v>
      </c>
      <c r="D193" s="71">
        <v>307</v>
      </c>
      <c r="E193" s="69">
        <f t="shared" ref="E193:E256" si="3">C193/D193</f>
        <v>1236.8599348534201</v>
      </c>
    </row>
    <row r="194" spans="1:5" ht="16.5" customHeight="1" x14ac:dyDescent="0.25">
      <c r="A194" s="47">
        <v>70726</v>
      </c>
      <c r="B194" s="48" t="s">
        <v>1304</v>
      </c>
      <c r="C194" s="70">
        <v>823513</v>
      </c>
      <c r="D194" s="71">
        <v>628</v>
      </c>
      <c r="E194" s="69">
        <f t="shared" si="3"/>
        <v>1311.3264331210191</v>
      </c>
    </row>
    <row r="195" spans="1:5" ht="16.5" customHeight="1" x14ac:dyDescent="0.25">
      <c r="A195" s="47">
        <v>70727</v>
      </c>
      <c r="B195" s="48" t="s">
        <v>1151</v>
      </c>
      <c r="C195" s="70">
        <v>550880</v>
      </c>
      <c r="D195" s="71">
        <v>451</v>
      </c>
      <c r="E195" s="69">
        <f t="shared" si="3"/>
        <v>1221.4634146341464</v>
      </c>
    </row>
    <row r="196" spans="1:5" ht="16.5" customHeight="1" x14ac:dyDescent="0.25">
      <c r="A196" s="47">
        <v>70728</v>
      </c>
      <c r="B196" s="48" t="s">
        <v>1133</v>
      </c>
      <c r="C196" s="70">
        <v>2827009</v>
      </c>
      <c r="D196" s="71">
        <v>2031</v>
      </c>
      <c r="E196" s="69">
        <f t="shared" si="3"/>
        <v>1391.929591334318</v>
      </c>
    </row>
    <row r="197" spans="1:5" ht="16.5" customHeight="1" x14ac:dyDescent="0.25">
      <c r="A197" s="47">
        <v>70729</v>
      </c>
      <c r="B197" s="48" t="s">
        <v>1140</v>
      </c>
      <c r="C197" s="70">
        <v>1016963</v>
      </c>
      <c r="D197" s="71">
        <v>805</v>
      </c>
      <c r="E197" s="69">
        <f t="shared" si="3"/>
        <v>1263.3080745341615</v>
      </c>
    </row>
    <row r="198" spans="1:5" ht="16.5" customHeight="1" x14ac:dyDescent="0.25">
      <c r="A198" s="47">
        <v>70731</v>
      </c>
      <c r="B198" s="48" t="s">
        <v>1138</v>
      </c>
      <c r="C198" s="70">
        <v>776057</v>
      </c>
      <c r="D198" s="71">
        <v>627</v>
      </c>
      <c r="E198" s="69">
        <f t="shared" si="3"/>
        <v>1237.7304625199363</v>
      </c>
    </row>
    <row r="199" spans="1:5" ht="16.5" customHeight="1" x14ac:dyDescent="0.25">
      <c r="A199" s="47">
        <v>70732</v>
      </c>
      <c r="B199" s="48" t="s">
        <v>1147</v>
      </c>
      <c r="C199" s="70">
        <v>1780143</v>
      </c>
      <c r="D199" s="71">
        <v>1518</v>
      </c>
      <c r="E199" s="69">
        <f t="shared" si="3"/>
        <v>1172.689723320158</v>
      </c>
    </row>
    <row r="200" spans="1:5" ht="16.5" customHeight="1" x14ac:dyDescent="0.25">
      <c r="A200" s="47">
        <v>70733</v>
      </c>
      <c r="B200" s="48" t="s">
        <v>1152</v>
      </c>
      <c r="C200" s="70">
        <v>279903</v>
      </c>
      <c r="D200" s="71">
        <v>215</v>
      </c>
      <c r="E200" s="69">
        <f t="shared" si="3"/>
        <v>1301.8744186046511</v>
      </c>
    </row>
    <row r="201" spans="1:5" ht="16.5" customHeight="1" x14ac:dyDescent="0.25">
      <c r="A201" s="47">
        <v>70734</v>
      </c>
      <c r="B201" s="48" t="s">
        <v>1135</v>
      </c>
      <c r="C201" s="70">
        <v>2703063</v>
      </c>
      <c r="D201" s="71">
        <v>2216</v>
      </c>
      <c r="E201" s="69">
        <f t="shared" si="3"/>
        <v>1219.7937725631768</v>
      </c>
    </row>
    <row r="202" spans="1:5" ht="16.5" customHeight="1" x14ac:dyDescent="0.25">
      <c r="A202" s="47">
        <v>70735</v>
      </c>
      <c r="B202" s="48" t="s">
        <v>1217</v>
      </c>
      <c r="C202" s="70">
        <v>1617797</v>
      </c>
      <c r="D202" s="71">
        <v>1003</v>
      </c>
      <c r="E202" s="69">
        <f t="shared" si="3"/>
        <v>1612.9581256231306</v>
      </c>
    </row>
    <row r="203" spans="1:5" ht="16.5" customHeight="1" x14ac:dyDescent="0.25">
      <c r="A203" s="47">
        <v>70801</v>
      </c>
      <c r="B203" s="48" t="s">
        <v>1164</v>
      </c>
      <c r="C203" s="70">
        <v>861872</v>
      </c>
      <c r="D203" s="71">
        <v>643</v>
      </c>
      <c r="E203" s="69">
        <f t="shared" si="3"/>
        <v>1340.3919129082426</v>
      </c>
    </row>
    <row r="204" spans="1:5" ht="16.5" customHeight="1" x14ac:dyDescent="0.25">
      <c r="A204" s="47">
        <v>70802</v>
      </c>
      <c r="B204" s="48" t="s">
        <v>1176</v>
      </c>
      <c r="C204" s="70">
        <v>1005224</v>
      </c>
      <c r="D204" s="71">
        <v>615</v>
      </c>
      <c r="E204" s="69">
        <f t="shared" si="3"/>
        <v>1634.510569105691</v>
      </c>
    </row>
    <row r="205" spans="1:5" ht="16.5" customHeight="1" x14ac:dyDescent="0.25">
      <c r="A205" s="47">
        <v>70803</v>
      </c>
      <c r="B205" s="48" t="s">
        <v>1173</v>
      </c>
      <c r="C205" s="70">
        <v>922859</v>
      </c>
      <c r="D205" s="71">
        <v>654</v>
      </c>
      <c r="E205" s="69">
        <f t="shared" si="3"/>
        <v>1411.0993883792048</v>
      </c>
    </row>
    <row r="206" spans="1:5" ht="16.5" customHeight="1" x14ac:dyDescent="0.25">
      <c r="A206" s="47">
        <v>70804</v>
      </c>
      <c r="B206" s="48" t="s">
        <v>1172</v>
      </c>
      <c r="C206" s="70">
        <v>1015087</v>
      </c>
      <c r="D206" s="71">
        <v>760</v>
      </c>
      <c r="E206" s="69">
        <f t="shared" si="3"/>
        <v>1335.6407894736842</v>
      </c>
    </row>
    <row r="207" spans="1:5" ht="16.5" customHeight="1" x14ac:dyDescent="0.25">
      <c r="A207" s="47">
        <v>70805</v>
      </c>
      <c r="B207" s="48" t="s">
        <v>1155</v>
      </c>
      <c r="C207" s="70">
        <v>3276682</v>
      </c>
      <c r="D207" s="71">
        <v>1470</v>
      </c>
      <c r="E207" s="69">
        <f t="shared" si="3"/>
        <v>2229.0353741496597</v>
      </c>
    </row>
    <row r="208" spans="1:5" ht="16.5" customHeight="1" x14ac:dyDescent="0.25">
      <c r="A208" s="47">
        <v>70806</v>
      </c>
      <c r="B208" s="48" t="s">
        <v>1175</v>
      </c>
      <c r="C208" s="70">
        <v>1054128</v>
      </c>
      <c r="D208" s="71">
        <v>828</v>
      </c>
      <c r="E208" s="69">
        <f t="shared" si="3"/>
        <v>1273.1014492753623</v>
      </c>
    </row>
    <row r="209" spans="1:5" ht="16.5" customHeight="1" x14ac:dyDescent="0.25">
      <c r="A209" s="47">
        <v>70807</v>
      </c>
      <c r="B209" s="48" t="s">
        <v>1154</v>
      </c>
      <c r="C209" s="70">
        <v>3862957</v>
      </c>
      <c r="D209" s="71">
        <v>2609</v>
      </c>
      <c r="E209" s="69">
        <f t="shared" si="3"/>
        <v>1480.627443464929</v>
      </c>
    </row>
    <row r="210" spans="1:5" ht="16.5" customHeight="1" x14ac:dyDescent="0.25">
      <c r="A210" s="47">
        <v>70808</v>
      </c>
      <c r="B210" s="48" t="s">
        <v>1156</v>
      </c>
      <c r="C210" s="70">
        <v>1234261</v>
      </c>
      <c r="D210" s="71">
        <v>902</v>
      </c>
      <c r="E210" s="69">
        <f t="shared" si="3"/>
        <v>1368.3603104212859</v>
      </c>
    </row>
    <row r="211" spans="1:5" ht="16.5" customHeight="1" x14ac:dyDescent="0.25">
      <c r="A211" s="47">
        <v>70809</v>
      </c>
      <c r="B211" s="48" t="s">
        <v>1178</v>
      </c>
      <c r="C211" s="70">
        <v>494920</v>
      </c>
      <c r="D211" s="71">
        <v>391</v>
      </c>
      <c r="E211" s="69">
        <f t="shared" si="3"/>
        <v>1265.7800511508951</v>
      </c>
    </row>
    <row r="212" spans="1:5" ht="16.5" customHeight="1" x14ac:dyDescent="0.25">
      <c r="A212" s="47">
        <v>70810</v>
      </c>
      <c r="B212" s="48" t="s">
        <v>1177</v>
      </c>
      <c r="C212" s="70">
        <v>363482</v>
      </c>
      <c r="D212" s="71">
        <v>248</v>
      </c>
      <c r="E212" s="69">
        <f t="shared" si="3"/>
        <v>1465.6532258064517</v>
      </c>
    </row>
    <row r="213" spans="1:5" ht="16.5" customHeight="1" x14ac:dyDescent="0.25">
      <c r="A213" s="47">
        <v>70811</v>
      </c>
      <c r="B213" s="48" t="s">
        <v>1168</v>
      </c>
      <c r="C213" s="70">
        <v>1286599</v>
      </c>
      <c r="D213" s="71">
        <v>616</v>
      </c>
      <c r="E213" s="69">
        <f t="shared" si="3"/>
        <v>2088.6347402597403</v>
      </c>
    </row>
    <row r="214" spans="1:5" ht="16.5" customHeight="1" x14ac:dyDescent="0.25">
      <c r="A214" s="47">
        <v>70812</v>
      </c>
      <c r="B214" s="48" t="s">
        <v>1250</v>
      </c>
      <c r="C214" s="70">
        <v>58488</v>
      </c>
      <c r="D214" s="71">
        <v>40</v>
      </c>
      <c r="E214" s="69">
        <f t="shared" si="3"/>
        <v>1462.2</v>
      </c>
    </row>
    <row r="215" spans="1:5" ht="16.5" customHeight="1" x14ac:dyDescent="0.25">
      <c r="A215" s="47">
        <v>70813</v>
      </c>
      <c r="B215" s="48" t="s">
        <v>1165</v>
      </c>
      <c r="C215" s="70">
        <v>837427</v>
      </c>
      <c r="D215" s="71">
        <v>672</v>
      </c>
      <c r="E215" s="69">
        <f t="shared" si="3"/>
        <v>1246.171130952381</v>
      </c>
    </row>
    <row r="216" spans="1:5" ht="16.5" customHeight="1" x14ac:dyDescent="0.25">
      <c r="A216" s="47">
        <v>70814</v>
      </c>
      <c r="B216" s="48" t="s">
        <v>1167</v>
      </c>
      <c r="C216" s="70">
        <v>701027</v>
      </c>
      <c r="D216" s="71">
        <v>545</v>
      </c>
      <c r="E216" s="69">
        <f t="shared" si="3"/>
        <v>1286.2880733944953</v>
      </c>
    </row>
    <row r="217" spans="1:5" ht="16.5" customHeight="1" x14ac:dyDescent="0.25">
      <c r="A217" s="47">
        <v>70815</v>
      </c>
      <c r="B217" s="48" t="s">
        <v>1251</v>
      </c>
      <c r="C217" s="70">
        <v>121517</v>
      </c>
      <c r="D217" s="71">
        <v>93</v>
      </c>
      <c r="E217" s="69">
        <f t="shared" si="3"/>
        <v>1306.6344086021506</v>
      </c>
    </row>
    <row r="218" spans="1:5" ht="16.5" customHeight="1" x14ac:dyDescent="0.25">
      <c r="A218" s="47">
        <v>70816</v>
      </c>
      <c r="B218" s="48" t="s">
        <v>1160</v>
      </c>
      <c r="C218" s="70">
        <v>1833317</v>
      </c>
      <c r="D218" s="71">
        <v>1266</v>
      </c>
      <c r="E218" s="69">
        <f t="shared" si="3"/>
        <v>1448.1176935229068</v>
      </c>
    </row>
    <row r="219" spans="1:5" ht="16.5" customHeight="1" x14ac:dyDescent="0.25">
      <c r="A219" s="47">
        <v>70817</v>
      </c>
      <c r="B219" s="48" t="s">
        <v>1174</v>
      </c>
      <c r="C219" s="70">
        <v>581299</v>
      </c>
      <c r="D219" s="71">
        <v>388</v>
      </c>
      <c r="E219" s="69">
        <f t="shared" si="3"/>
        <v>1498.1932989690722</v>
      </c>
    </row>
    <row r="220" spans="1:5" ht="16.5" customHeight="1" x14ac:dyDescent="0.25">
      <c r="A220" s="47">
        <v>70818</v>
      </c>
      <c r="B220" s="48" t="s">
        <v>1253</v>
      </c>
      <c r="C220" s="70">
        <v>459189</v>
      </c>
      <c r="D220" s="71">
        <v>297</v>
      </c>
      <c r="E220" s="69">
        <f t="shared" si="3"/>
        <v>1546.090909090909</v>
      </c>
    </row>
    <row r="221" spans="1:5" ht="16.5" customHeight="1" x14ac:dyDescent="0.25">
      <c r="A221" s="47">
        <v>70819</v>
      </c>
      <c r="B221" s="48" t="s">
        <v>1254</v>
      </c>
      <c r="C221" s="70">
        <v>98493</v>
      </c>
      <c r="D221" s="71">
        <v>73</v>
      </c>
      <c r="E221" s="69">
        <f t="shared" si="3"/>
        <v>1349.2191780821918</v>
      </c>
    </row>
    <row r="222" spans="1:5" ht="16.5" customHeight="1" x14ac:dyDescent="0.25">
      <c r="A222" s="47">
        <v>70820</v>
      </c>
      <c r="B222" s="48" t="s">
        <v>1158</v>
      </c>
      <c r="C222" s="70">
        <v>2855389</v>
      </c>
      <c r="D222" s="71">
        <v>2091</v>
      </c>
      <c r="E222" s="69">
        <f t="shared" si="3"/>
        <v>1365.5614538498326</v>
      </c>
    </row>
    <row r="223" spans="1:5" ht="16.5" customHeight="1" x14ac:dyDescent="0.25">
      <c r="A223" s="47">
        <v>70821</v>
      </c>
      <c r="B223" s="48" t="s">
        <v>1159</v>
      </c>
      <c r="C223" s="70">
        <v>2176908</v>
      </c>
      <c r="D223" s="71">
        <v>1155</v>
      </c>
      <c r="E223" s="69">
        <f t="shared" si="3"/>
        <v>1884.7688311688312</v>
      </c>
    </row>
    <row r="224" spans="1:5" ht="16.5" customHeight="1" x14ac:dyDescent="0.25">
      <c r="A224" s="47">
        <v>70822</v>
      </c>
      <c r="B224" s="48" t="s">
        <v>1179</v>
      </c>
      <c r="C224" s="70">
        <v>487249</v>
      </c>
      <c r="D224" s="71">
        <v>385</v>
      </c>
      <c r="E224" s="69">
        <f t="shared" si="3"/>
        <v>1265.5818181818181</v>
      </c>
    </row>
    <row r="225" spans="1:5" ht="16.5" customHeight="1" x14ac:dyDescent="0.25">
      <c r="A225" s="47">
        <v>70823</v>
      </c>
      <c r="B225" s="48" t="s">
        <v>1255</v>
      </c>
      <c r="C225" s="70">
        <v>83657</v>
      </c>
      <c r="D225" s="71">
        <v>61</v>
      </c>
      <c r="E225" s="69">
        <f t="shared" si="3"/>
        <v>1371.4262295081967</v>
      </c>
    </row>
    <row r="226" spans="1:5" ht="16.5" customHeight="1" x14ac:dyDescent="0.25">
      <c r="A226" s="47">
        <v>70824</v>
      </c>
      <c r="B226" s="48" t="s">
        <v>1171</v>
      </c>
      <c r="C226" s="70">
        <v>741615</v>
      </c>
      <c r="D226" s="71">
        <v>464</v>
      </c>
      <c r="E226" s="69">
        <f t="shared" si="3"/>
        <v>1598.3081896551723</v>
      </c>
    </row>
    <row r="227" spans="1:5" ht="16.5" customHeight="1" x14ac:dyDescent="0.25">
      <c r="A227" s="47">
        <v>70825</v>
      </c>
      <c r="B227" s="48" t="s">
        <v>1256</v>
      </c>
      <c r="C227" s="70">
        <v>134707</v>
      </c>
      <c r="D227" s="71">
        <v>92</v>
      </c>
      <c r="E227" s="69">
        <f t="shared" si="3"/>
        <v>1464.2065217391305</v>
      </c>
    </row>
    <row r="228" spans="1:5" ht="16.5" customHeight="1" x14ac:dyDescent="0.25">
      <c r="A228" s="47">
        <v>70826</v>
      </c>
      <c r="B228" s="48" t="s">
        <v>1161</v>
      </c>
      <c r="C228" s="70">
        <v>1885395</v>
      </c>
      <c r="D228" s="71">
        <v>1589</v>
      </c>
      <c r="E228" s="69">
        <f t="shared" si="3"/>
        <v>1186.5292636878539</v>
      </c>
    </row>
    <row r="229" spans="1:5" ht="16.5" customHeight="1" x14ac:dyDescent="0.25">
      <c r="A229" s="47">
        <v>70827</v>
      </c>
      <c r="B229" s="48" t="s">
        <v>1214</v>
      </c>
      <c r="C229" s="70">
        <v>557289</v>
      </c>
      <c r="D229" s="71">
        <v>423</v>
      </c>
      <c r="E229" s="69">
        <f t="shared" si="3"/>
        <v>1317.4680851063829</v>
      </c>
    </row>
    <row r="230" spans="1:5" ht="16.5" customHeight="1" x14ac:dyDescent="0.25">
      <c r="A230" s="47">
        <v>70828</v>
      </c>
      <c r="B230" s="48" t="s">
        <v>1153</v>
      </c>
      <c r="C230" s="70">
        <v>10183908</v>
      </c>
      <c r="D230" s="71">
        <v>7151</v>
      </c>
      <c r="E230" s="69">
        <f t="shared" si="3"/>
        <v>1424.1236190742554</v>
      </c>
    </row>
    <row r="231" spans="1:5" ht="16.5" customHeight="1" x14ac:dyDescent="0.25">
      <c r="A231" s="47">
        <v>70829</v>
      </c>
      <c r="B231" s="48" t="s">
        <v>1219</v>
      </c>
      <c r="C231" s="70">
        <v>633943</v>
      </c>
      <c r="D231" s="71">
        <v>452</v>
      </c>
      <c r="E231" s="69">
        <f t="shared" si="3"/>
        <v>1402.5287610619469</v>
      </c>
    </row>
    <row r="232" spans="1:5" ht="16.5" customHeight="1" x14ac:dyDescent="0.25">
      <c r="A232" s="47">
        <v>70830</v>
      </c>
      <c r="B232" s="48" t="s">
        <v>1170</v>
      </c>
      <c r="C232" s="70">
        <v>672894</v>
      </c>
      <c r="D232" s="71">
        <v>517</v>
      </c>
      <c r="E232" s="69">
        <f t="shared" si="3"/>
        <v>1301.5357833655705</v>
      </c>
    </row>
    <row r="233" spans="1:5" ht="16.5" customHeight="1" x14ac:dyDescent="0.25">
      <c r="A233" s="47">
        <v>70831</v>
      </c>
      <c r="B233" s="48" t="s">
        <v>1166</v>
      </c>
      <c r="C233" s="70">
        <v>927771</v>
      </c>
      <c r="D233" s="71">
        <v>666</v>
      </c>
      <c r="E233" s="69">
        <f t="shared" si="3"/>
        <v>1393.0495495495495</v>
      </c>
    </row>
    <row r="234" spans="1:5" ht="16.5" customHeight="1" x14ac:dyDescent="0.25">
      <c r="A234" s="47">
        <v>70832</v>
      </c>
      <c r="B234" s="48" t="s">
        <v>1169</v>
      </c>
      <c r="C234" s="70">
        <v>1843362</v>
      </c>
      <c r="D234" s="71">
        <v>1164</v>
      </c>
      <c r="E234" s="69">
        <f t="shared" si="3"/>
        <v>1583.6443298969073</v>
      </c>
    </row>
    <row r="235" spans="1:5" ht="16.5" customHeight="1" x14ac:dyDescent="0.25">
      <c r="A235" s="47">
        <v>70833</v>
      </c>
      <c r="B235" s="48" t="s">
        <v>1157</v>
      </c>
      <c r="C235" s="70">
        <v>2053171</v>
      </c>
      <c r="D235" s="71">
        <v>1499</v>
      </c>
      <c r="E235" s="69">
        <f t="shared" si="3"/>
        <v>1369.6937958639094</v>
      </c>
    </row>
    <row r="236" spans="1:5" ht="16.5" customHeight="1" x14ac:dyDescent="0.25">
      <c r="A236" s="47">
        <v>70834</v>
      </c>
      <c r="B236" s="48" t="s">
        <v>1162</v>
      </c>
      <c r="C236" s="70">
        <v>327864</v>
      </c>
      <c r="D236" s="71">
        <v>274</v>
      </c>
      <c r="E236" s="69">
        <f t="shared" si="3"/>
        <v>1196.5839416058395</v>
      </c>
    </row>
    <row r="237" spans="1:5" ht="16.5" customHeight="1" x14ac:dyDescent="0.25">
      <c r="A237" s="47">
        <v>70835</v>
      </c>
      <c r="B237" s="48" t="s">
        <v>1163</v>
      </c>
      <c r="C237" s="70">
        <v>1189821</v>
      </c>
      <c r="D237" s="71">
        <v>968</v>
      </c>
      <c r="E237" s="69">
        <f t="shared" si="3"/>
        <v>1229.1539256198348</v>
      </c>
    </row>
    <row r="238" spans="1:5" ht="16.5" customHeight="1" x14ac:dyDescent="0.25">
      <c r="A238" s="47">
        <v>70836</v>
      </c>
      <c r="B238" s="48" t="s">
        <v>1305</v>
      </c>
      <c r="C238" s="70">
        <v>1635084</v>
      </c>
      <c r="D238" s="71">
        <v>1258</v>
      </c>
      <c r="E238" s="69">
        <f t="shared" si="3"/>
        <v>1299.7488076311606</v>
      </c>
    </row>
    <row r="239" spans="1:5" ht="16.5" customHeight="1" x14ac:dyDescent="0.25">
      <c r="A239" s="47">
        <v>70837</v>
      </c>
      <c r="B239" s="48" t="s">
        <v>1259</v>
      </c>
      <c r="C239" s="70">
        <v>341310</v>
      </c>
      <c r="D239" s="71">
        <v>246</v>
      </c>
      <c r="E239" s="69">
        <f t="shared" si="3"/>
        <v>1387.439024390244</v>
      </c>
    </row>
    <row r="240" spans="1:5" ht="16.5" customHeight="1" x14ac:dyDescent="0.25">
      <c r="A240" s="47">
        <v>70901</v>
      </c>
      <c r="B240" s="48" t="s">
        <v>1182</v>
      </c>
      <c r="C240" s="70">
        <v>3221789</v>
      </c>
      <c r="D240" s="71">
        <v>2256</v>
      </c>
      <c r="E240" s="69">
        <f t="shared" si="3"/>
        <v>1428.0979609929077</v>
      </c>
    </row>
    <row r="241" spans="1:5" ht="16.5" customHeight="1" x14ac:dyDescent="0.25">
      <c r="A241" s="47">
        <v>70902</v>
      </c>
      <c r="B241" s="48" t="s">
        <v>1306</v>
      </c>
      <c r="C241" s="70">
        <v>2673087</v>
      </c>
      <c r="D241" s="71">
        <v>1881</v>
      </c>
      <c r="E241" s="69">
        <f t="shared" si="3"/>
        <v>1421.0988835725677</v>
      </c>
    </row>
    <row r="242" spans="1:5" ht="16.5" customHeight="1" x14ac:dyDescent="0.25">
      <c r="A242" s="47">
        <v>70903</v>
      </c>
      <c r="B242" s="48" t="s">
        <v>1204</v>
      </c>
      <c r="C242" s="70">
        <v>546694</v>
      </c>
      <c r="D242" s="71">
        <v>369</v>
      </c>
      <c r="E242" s="69">
        <f t="shared" si="3"/>
        <v>1481.5555555555557</v>
      </c>
    </row>
    <row r="243" spans="1:5" ht="16.5" customHeight="1" x14ac:dyDescent="0.25">
      <c r="A243" s="47">
        <v>70904</v>
      </c>
      <c r="B243" s="48" t="s">
        <v>1307</v>
      </c>
      <c r="C243" s="70">
        <v>1385146</v>
      </c>
      <c r="D243" s="71">
        <v>1139</v>
      </c>
      <c r="E243" s="69">
        <f t="shared" si="3"/>
        <v>1216.1071115013169</v>
      </c>
    </row>
    <row r="244" spans="1:5" ht="16.5" customHeight="1" x14ac:dyDescent="0.25">
      <c r="A244" s="47">
        <v>70905</v>
      </c>
      <c r="B244" s="48" t="s">
        <v>1308</v>
      </c>
      <c r="C244" s="70">
        <v>3278285</v>
      </c>
      <c r="D244" s="71">
        <v>2592</v>
      </c>
      <c r="E244" s="69">
        <f t="shared" si="3"/>
        <v>1264.7704475308642</v>
      </c>
    </row>
    <row r="245" spans="1:5" ht="16.5" customHeight="1" x14ac:dyDescent="0.25">
      <c r="A245" s="47">
        <v>70907</v>
      </c>
      <c r="B245" s="48" t="s">
        <v>1309</v>
      </c>
      <c r="C245" s="70">
        <v>5448201</v>
      </c>
      <c r="D245" s="71">
        <v>3472</v>
      </c>
      <c r="E245" s="69">
        <f t="shared" si="3"/>
        <v>1569.1823156682028</v>
      </c>
    </row>
    <row r="246" spans="1:5" ht="16.5" customHeight="1" x14ac:dyDescent="0.25">
      <c r="A246" s="47">
        <v>70908</v>
      </c>
      <c r="B246" s="48" t="s">
        <v>1194</v>
      </c>
      <c r="C246" s="70">
        <v>2219113</v>
      </c>
      <c r="D246" s="71">
        <v>1419</v>
      </c>
      <c r="E246" s="69">
        <f t="shared" si="3"/>
        <v>1563.8569415081042</v>
      </c>
    </row>
    <row r="247" spans="1:5" ht="16.5" customHeight="1" x14ac:dyDescent="0.25">
      <c r="A247" s="47">
        <v>70909</v>
      </c>
      <c r="B247" s="48" t="s">
        <v>1184</v>
      </c>
      <c r="C247" s="70">
        <v>6359209</v>
      </c>
      <c r="D247" s="71">
        <v>4329</v>
      </c>
      <c r="E247" s="69">
        <f t="shared" si="3"/>
        <v>1468.9787479787481</v>
      </c>
    </row>
    <row r="248" spans="1:5" ht="16.5" customHeight="1" x14ac:dyDescent="0.25">
      <c r="A248" s="47">
        <v>70910</v>
      </c>
      <c r="B248" s="48" t="s">
        <v>1188</v>
      </c>
      <c r="C248" s="70">
        <v>1991591</v>
      </c>
      <c r="D248" s="71">
        <v>1489</v>
      </c>
      <c r="E248" s="69">
        <f t="shared" si="3"/>
        <v>1337.5359301544661</v>
      </c>
    </row>
    <row r="249" spans="1:5" ht="16.5" customHeight="1" x14ac:dyDescent="0.25">
      <c r="A249" s="47">
        <v>70911</v>
      </c>
      <c r="B249" s="48" t="s">
        <v>1201</v>
      </c>
      <c r="C249" s="70">
        <v>847947</v>
      </c>
      <c r="D249" s="71">
        <v>714</v>
      </c>
      <c r="E249" s="69">
        <f t="shared" si="3"/>
        <v>1187.6008403361345</v>
      </c>
    </row>
    <row r="250" spans="1:5" ht="16.5" customHeight="1" x14ac:dyDescent="0.25">
      <c r="A250" s="47">
        <v>70912</v>
      </c>
      <c r="B250" s="48" t="s">
        <v>1198</v>
      </c>
      <c r="C250" s="70">
        <v>1754327</v>
      </c>
      <c r="D250" s="71">
        <v>801</v>
      </c>
      <c r="E250" s="69">
        <f t="shared" si="3"/>
        <v>2190.1710362047443</v>
      </c>
    </row>
    <row r="251" spans="1:5" ht="16.5" customHeight="1" x14ac:dyDescent="0.25">
      <c r="A251" s="47">
        <v>70913</v>
      </c>
      <c r="B251" s="48" t="s">
        <v>1203</v>
      </c>
      <c r="C251" s="70">
        <v>626354</v>
      </c>
      <c r="D251" s="71">
        <v>486</v>
      </c>
      <c r="E251" s="69">
        <f t="shared" si="3"/>
        <v>1288.7942386831276</v>
      </c>
    </row>
    <row r="252" spans="1:5" ht="16.5" customHeight="1" x14ac:dyDescent="0.25">
      <c r="A252" s="47">
        <v>70914</v>
      </c>
      <c r="B252" s="48" t="s">
        <v>1205</v>
      </c>
      <c r="C252" s="70">
        <v>949468</v>
      </c>
      <c r="D252" s="71">
        <v>735</v>
      </c>
      <c r="E252" s="69">
        <f t="shared" si="3"/>
        <v>1291.7931972789115</v>
      </c>
    </row>
    <row r="253" spans="1:5" ht="16.5" customHeight="1" x14ac:dyDescent="0.25">
      <c r="A253" s="47">
        <v>70915</v>
      </c>
      <c r="B253" s="48" t="s">
        <v>1310</v>
      </c>
      <c r="C253" s="70">
        <v>2027676</v>
      </c>
      <c r="D253" s="71">
        <v>1637</v>
      </c>
      <c r="E253" s="69">
        <f t="shared" si="3"/>
        <v>1238.6536346976177</v>
      </c>
    </row>
    <row r="254" spans="1:5" ht="16.5" customHeight="1" x14ac:dyDescent="0.25">
      <c r="A254" s="47">
        <v>70916</v>
      </c>
      <c r="B254" s="48" t="s">
        <v>1252</v>
      </c>
      <c r="C254" s="70">
        <v>1921383</v>
      </c>
      <c r="D254" s="71">
        <v>1458</v>
      </c>
      <c r="E254" s="69">
        <f t="shared" si="3"/>
        <v>1317.820987654321</v>
      </c>
    </row>
    <row r="255" spans="1:5" ht="16.5" customHeight="1" x14ac:dyDescent="0.25">
      <c r="A255" s="47">
        <v>70917</v>
      </c>
      <c r="B255" s="48" t="s">
        <v>1192</v>
      </c>
      <c r="C255" s="70">
        <v>11092384</v>
      </c>
      <c r="D255" s="71">
        <v>7450</v>
      </c>
      <c r="E255" s="69">
        <f t="shared" si="3"/>
        <v>1488.9106040268457</v>
      </c>
    </row>
    <row r="256" spans="1:5" ht="16.5" customHeight="1" x14ac:dyDescent="0.25">
      <c r="A256" s="47">
        <v>70918</v>
      </c>
      <c r="B256" s="48" t="s">
        <v>1190</v>
      </c>
      <c r="C256" s="70">
        <v>2186819</v>
      </c>
      <c r="D256" s="71">
        <v>1313</v>
      </c>
      <c r="E256" s="69">
        <f t="shared" si="3"/>
        <v>1665.5133282559025</v>
      </c>
    </row>
    <row r="257" spans="1:5" ht="16.5" customHeight="1" x14ac:dyDescent="0.25">
      <c r="A257" s="47">
        <v>70920</v>
      </c>
      <c r="B257" s="48" t="s">
        <v>1183</v>
      </c>
      <c r="C257" s="70">
        <v>6716227</v>
      </c>
      <c r="D257" s="71">
        <v>3968</v>
      </c>
      <c r="E257" s="69">
        <f t="shared" ref="E257:E279" si="4">C257/D257</f>
        <v>1692.5975302419354</v>
      </c>
    </row>
    <row r="258" spans="1:5" ht="16.5" customHeight="1" x14ac:dyDescent="0.25">
      <c r="A258" s="47">
        <v>70921</v>
      </c>
      <c r="B258" s="48" t="s">
        <v>1202</v>
      </c>
      <c r="C258" s="70">
        <v>1775013</v>
      </c>
      <c r="D258" s="71">
        <v>1250</v>
      </c>
      <c r="E258" s="69">
        <f t="shared" si="4"/>
        <v>1420.0103999999999</v>
      </c>
    </row>
    <row r="259" spans="1:5" ht="16.5" customHeight="1" x14ac:dyDescent="0.25">
      <c r="A259" s="47">
        <v>70922</v>
      </c>
      <c r="B259" s="48" t="s">
        <v>1311</v>
      </c>
      <c r="C259" s="70">
        <v>2406545</v>
      </c>
      <c r="D259" s="71">
        <v>1730</v>
      </c>
      <c r="E259" s="69">
        <f t="shared" si="4"/>
        <v>1391.0664739884394</v>
      </c>
    </row>
    <row r="260" spans="1:5" ht="16.5" customHeight="1" x14ac:dyDescent="0.25">
      <c r="A260" s="47">
        <v>70923</v>
      </c>
      <c r="B260" s="48" t="s">
        <v>1312</v>
      </c>
      <c r="C260" s="70">
        <v>1873129</v>
      </c>
      <c r="D260" s="71">
        <v>1258</v>
      </c>
      <c r="E260" s="69">
        <f t="shared" si="4"/>
        <v>1488.9737678855327</v>
      </c>
    </row>
    <row r="261" spans="1:5" ht="16.5" customHeight="1" x14ac:dyDescent="0.25">
      <c r="A261" s="47">
        <v>70924</v>
      </c>
      <c r="B261" s="48" t="s">
        <v>1181</v>
      </c>
      <c r="C261" s="70">
        <v>857682</v>
      </c>
      <c r="D261" s="71">
        <v>575</v>
      </c>
      <c r="E261" s="69">
        <f t="shared" si="4"/>
        <v>1491.6208695652174</v>
      </c>
    </row>
    <row r="262" spans="1:5" ht="16.5" customHeight="1" x14ac:dyDescent="0.25">
      <c r="A262" s="47">
        <v>70925</v>
      </c>
      <c r="B262" s="48" t="s">
        <v>1199</v>
      </c>
      <c r="C262" s="70">
        <v>2025128</v>
      </c>
      <c r="D262" s="71">
        <v>1559</v>
      </c>
      <c r="E262" s="69">
        <f t="shared" si="4"/>
        <v>1298.9916613213597</v>
      </c>
    </row>
    <row r="263" spans="1:5" ht="16.5" customHeight="1" x14ac:dyDescent="0.25">
      <c r="A263" s="47">
        <v>70926</v>
      </c>
      <c r="B263" s="48" t="s">
        <v>1189</v>
      </c>
      <c r="C263" s="70">
        <v>21030438</v>
      </c>
      <c r="D263" s="71">
        <v>14090</v>
      </c>
      <c r="E263" s="69">
        <f t="shared" si="4"/>
        <v>1492.5789921930448</v>
      </c>
    </row>
    <row r="264" spans="1:5" ht="16.5" customHeight="1" x14ac:dyDescent="0.25">
      <c r="A264" s="47">
        <v>70927</v>
      </c>
      <c r="B264" s="48" t="s">
        <v>1195</v>
      </c>
      <c r="C264" s="70">
        <v>2390761</v>
      </c>
      <c r="D264" s="71">
        <v>1783</v>
      </c>
      <c r="E264" s="69">
        <f t="shared" si="4"/>
        <v>1340.864273696018</v>
      </c>
    </row>
    <row r="265" spans="1:5" ht="16.5" customHeight="1" x14ac:dyDescent="0.25">
      <c r="A265" s="47">
        <v>70928</v>
      </c>
      <c r="B265" s="48" t="s">
        <v>1187</v>
      </c>
      <c r="C265" s="70">
        <v>3289944</v>
      </c>
      <c r="D265" s="71">
        <v>2197</v>
      </c>
      <c r="E265" s="69">
        <f t="shared" si="4"/>
        <v>1497.4710969503869</v>
      </c>
    </row>
    <row r="266" spans="1:5" ht="16.5" customHeight="1" x14ac:dyDescent="0.25">
      <c r="A266" s="47">
        <v>70929</v>
      </c>
      <c r="B266" s="48" t="s">
        <v>1313</v>
      </c>
      <c r="C266" s="70">
        <v>374452</v>
      </c>
      <c r="D266" s="71">
        <v>297</v>
      </c>
      <c r="E266" s="69">
        <f t="shared" si="4"/>
        <v>1260.7811447811448</v>
      </c>
    </row>
    <row r="267" spans="1:5" ht="16.5" customHeight="1" x14ac:dyDescent="0.25">
      <c r="A267" s="47">
        <v>70930</v>
      </c>
      <c r="B267" s="48" t="s">
        <v>1314</v>
      </c>
      <c r="C267" s="70">
        <v>1339841</v>
      </c>
      <c r="D267" s="71">
        <v>861</v>
      </c>
      <c r="E267" s="69">
        <f t="shared" si="4"/>
        <v>1556.1451800232287</v>
      </c>
    </row>
    <row r="268" spans="1:5" ht="16.5" customHeight="1" x14ac:dyDescent="0.25">
      <c r="A268" s="47">
        <v>70931</v>
      </c>
      <c r="B268" s="48" t="s">
        <v>1185</v>
      </c>
      <c r="C268" s="70">
        <v>2626483</v>
      </c>
      <c r="D268" s="71">
        <v>1899</v>
      </c>
      <c r="E268" s="69">
        <f t="shared" si="4"/>
        <v>1383.0874144286468</v>
      </c>
    </row>
    <row r="269" spans="1:5" ht="16.5" customHeight="1" x14ac:dyDescent="0.25">
      <c r="A269" s="47">
        <v>70932</v>
      </c>
      <c r="B269" s="48" t="s">
        <v>1206</v>
      </c>
      <c r="C269" s="70">
        <v>1077886</v>
      </c>
      <c r="D269" s="71">
        <v>855</v>
      </c>
      <c r="E269" s="69">
        <f t="shared" si="4"/>
        <v>1260.6853801169591</v>
      </c>
    </row>
    <row r="270" spans="1:5" ht="16.5" customHeight="1" x14ac:dyDescent="0.25">
      <c r="A270" s="47">
        <v>70933</v>
      </c>
      <c r="B270" s="48" t="s">
        <v>1197</v>
      </c>
      <c r="C270" s="70">
        <v>3120698</v>
      </c>
      <c r="D270" s="71">
        <v>2292</v>
      </c>
      <c r="E270" s="69">
        <f t="shared" si="4"/>
        <v>1361.5610820244328</v>
      </c>
    </row>
    <row r="271" spans="1:5" ht="16.5" customHeight="1" x14ac:dyDescent="0.25">
      <c r="A271" s="47">
        <v>70934</v>
      </c>
      <c r="B271" s="48" t="s">
        <v>1196</v>
      </c>
      <c r="C271" s="70">
        <v>3540890</v>
      </c>
      <c r="D271" s="71">
        <v>1929</v>
      </c>
      <c r="E271" s="69">
        <f t="shared" si="4"/>
        <v>1835.6091238983929</v>
      </c>
    </row>
    <row r="272" spans="1:5" ht="16.5" customHeight="1" x14ac:dyDescent="0.25">
      <c r="A272" s="47">
        <v>70935</v>
      </c>
      <c r="B272" s="48" t="s">
        <v>1186</v>
      </c>
      <c r="C272" s="70">
        <v>2539010</v>
      </c>
      <c r="D272" s="71">
        <v>1906</v>
      </c>
      <c r="E272" s="69">
        <f t="shared" si="4"/>
        <v>1332.1143756558238</v>
      </c>
    </row>
    <row r="273" spans="1:5" ht="16.5" customHeight="1" x14ac:dyDescent="0.25">
      <c r="A273" s="47">
        <v>70936</v>
      </c>
      <c r="B273" s="48" t="s">
        <v>1180</v>
      </c>
      <c r="C273" s="70">
        <v>7520438</v>
      </c>
      <c r="D273" s="71">
        <v>5339</v>
      </c>
      <c r="E273" s="69">
        <f t="shared" si="4"/>
        <v>1408.5855029031654</v>
      </c>
    </row>
    <row r="274" spans="1:5" ht="16.5" customHeight="1" x14ac:dyDescent="0.25">
      <c r="A274" s="47">
        <v>70937</v>
      </c>
      <c r="B274" s="48" t="s">
        <v>1200</v>
      </c>
      <c r="C274" s="70">
        <v>2206886</v>
      </c>
      <c r="D274" s="71">
        <v>1757</v>
      </c>
      <c r="E274" s="69">
        <f t="shared" si="4"/>
        <v>1256.0535002845759</v>
      </c>
    </row>
    <row r="275" spans="1:5" ht="16.5" customHeight="1" x14ac:dyDescent="0.25">
      <c r="A275" s="47">
        <v>70938</v>
      </c>
      <c r="B275" s="48" t="s">
        <v>1191</v>
      </c>
      <c r="C275" s="70">
        <v>3074749</v>
      </c>
      <c r="D275" s="71">
        <v>2508</v>
      </c>
      <c r="E275" s="69">
        <f t="shared" si="4"/>
        <v>1225.9764752791068</v>
      </c>
    </row>
    <row r="276" spans="1:5" ht="16.5" customHeight="1" x14ac:dyDescent="0.25">
      <c r="A276" s="47">
        <v>70939</v>
      </c>
      <c r="B276" s="48" t="s">
        <v>1193</v>
      </c>
      <c r="C276" s="70">
        <v>2900596</v>
      </c>
      <c r="D276" s="71">
        <v>2164</v>
      </c>
      <c r="E276" s="69">
        <f t="shared" si="4"/>
        <v>1340.3863216266175</v>
      </c>
    </row>
    <row r="277" spans="1:5" ht="16.5" customHeight="1" x14ac:dyDescent="0.25">
      <c r="A277" s="47">
        <v>70940</v>
      </c>
      <c r="B277" s="48" t="s">
        <v>1315</v>
      </c>
      <c r="C277" s="70">
        <v>2668422</v>
      </c>
      <c r="D277" s="71">
        <v>1712</v>
      </c>
      <c r="E277" s="69">
        <f t="shared" si="4"/>
        <v>1558.6577102803737</v>
      </c>
    </row>
    <row r="278" spans="1:5" ht="16.5" customHeight="1" x14ac:dyDescent="0.25">
      <c r="A278" s="47">
        <v>70941</v>
      </c>
      <c r="B278" s="48" t="s">
        <v>1233</v>
      </c>
      <c r="C278" s="70">
        <v>971706</v>
      </c>
      <c r="D278" s="71">
        <v>668</v>
      </c>
      <c r="E278" s="69">
        <f t="shared" si="4"/>
        <v>1454.6497005988024</v>
      </c>
    </row>
    <row r="279" spans="1:5" ht="16.5" customHeight="1" x14ac:dyDescent="0.25">
      <c r="A279" s="46"/>
      <c r="B279" s="46"/>
      <c r="C279" s="53">
        <f>SUM(C3:C278)</f>
        <v>911408191</v>
      </c>
      <c r="D279" s="55">
        <f>SUM(D3:D278)</f>
        <v>638918</v>
      </c>
      <c r="E279" s="45">
        <f t="shared" si="4"/>
        <v>1426.4869529423181</v>
      </c>
    </row>
    <row r="280" spans="1:5" ht="16.5" customHeight="1" x14ac:dyDescent="0.25">
      <c r="A280" s="46"/>
      <c r="B280" s="60" t="s">
        <v>1680</v>
      </c>
      <c r="C280" s="59">
        <f>C279/D279</f>
        <v>1426.4869529423181</v>
      </c>
      <c r="D280" s="57"/>
      <c r="E280" s="56"/>
    </row>
    <row r="285" spans="1:5" ht="16.5" customHeight="1" x14ac:dyDescent="0.25">
      <c r="A285" s="46"/>
      <c r="B285" s="46"/>
      <c r="C285" s="52"/>
      <c r="D285" s="54"/>
    </row>
    <row r="286" spans="1:5" ht="16.5" customHeight="1" x14ac:dyDescent="0.25">
      <c r="A286" s="46"/>
      <c r="B286" s="46"/>
      <c r="C286" s="51"/>
      <c r="D286" s="54"/>
    </row>
  </sheetData>
  <pageMargins left="0.7" right="0.7" top="0.78740157499999996" bottom="0.78740157499999996"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78"/>
  <sheetViews>
    <sheetView zoomScale="85" zoomScaleNormal="85" workbookViewId="0">
      <pane ySplit="1" topLeftCell="A245" activePane="bottomLeft" state="frozen"/>
      <selection pane="bottomLeft" activeCell="A79" sqref="A79"/>
    </sheetView>
  </sheetViews>
  <sheetFormatPr baseColWidth="10" defaultRowHeight="16.5" customHeight="1" x14ac:dyDescent="0.25"/>
  <cols>
    <col min="1" max="1" width="18.5703125" style="4" bestFit="1" customWidth="1"/>
    <col min="2" max="2" width="29.85546875" style="4" bestFit="1" customWidth="1"/>
    <col min="3" max="3" width="18.5703125" style="4" bestFit="1" customWidth="1"/>
    <col min="4" max="16384" width="11.42578125" style="1"/>
  </cols>
  <sheetData>
    <row r="1" spans="1:3" ht="16.5" customHeight="1" x14ac:dyDescent="0.25">
      <c r="A1" s="11" t="s">
        <v>1249</v>
      </c>
      <c r="B1" s="11" t="s">
        <v>1008</v>
      </c>
      <c r="C1" s="11" t="s">
        <v>1249</v>
      </c>
    </row>
    <row r="2" spans="1:3" ht="16.5" customHeight="1" x14ac:dyDescent="0.25">
      <c r="A2" s="5">
        <v>70101</v>
      </c>
      <c r="B2" s="6" t="s">
        <v>1009</v>
      </c>
      <c r="C2" s="5">
        <v>70101</v>
      </c>
    </row>
    <row r="3" spans="1:3" ht="16.5" customHeight="1" x14ac:dyDescent="0.25">
      <c r="A3" s="5">
        <v>70201</v>
      </c>
      <c r="B3" s="6" t="s">
        <v>1262</v>
      </c>
      <c r="C3" s="5">
        <v>70201</v>
      </c>
    </row>
    <row r="4" spans="1:3" ht="16.5" customHeight="1" x14ac:dyDescent="0.25">
      <c r="A4" s="5">
        <v>70202</v>
      </c>
      <c r="B4" s="6" t="s">
        <v>1012</v>
      </c>
      <c r="C4" s="5">
        <v>70202</v>
      </c>
    </row>
    <row r="5" spans="1:3" ht="16.5" customHeight="1" x14ac:dyDescent="0.25">
      <c r="A5" s="5">
        <v>70203</v>
      </c>
      <c r="B5" s="6" t="s">
        <v>1011</v>
      </c>
      <c r="C5" s="5">
        <v>70203</v>
      </c>
    </row>
    <row r="6" spans="1:3" ht="16.5" customHeight="1" x14ac:dyDescent="0.25">
      <c r="A6" s="5">
        <v>70204</v>
      </c>
      <c r="B6" s="6" t="s">
        <v>1030</v>
      </c>
      <c r="C6" s="5">
        <v>70204</v>
      </c>
    </row>
    <row r="7" spans="1:3" ht="16.5" customHeight="1" x14ac:dyDescent="0.25">
      <c r="A7" s="5">
        <v>70205</v>
      </c>
      <c r="B7" s="6" t="s">
        <v>1029</v>
      </c>
      <c r="C7" s="5">
        <v>70205</v>
      </c>
    </row>
    <row r="8" spans="1:3" ht="16.5" customHeight="1" x14ac:dyDescent="0.25">
      <c r="A8" s="5">
        <v>70206</v>
      </c>
      <c r="B8" s="6" t="s">
        <v>1018</v>
      </c>
      <c r="C8" s="5">
        <v>70206</v>
      </c>
    </row>
    <row r="9" spans="1:3" ht="16.5" customHeight="1" x14ac:dyDescent="0.25">
      <c r="A9" s="5">
        <v>70207</v>
      </c>
      <c r="B9" s="6" t="s">
        <v>1022</v>
      </c>
      <c r="C9" s="5">
        <v>70207</v>
      </c>
    </row>
    <row r="10" spans="1:3" ht="16.5" customHeight="1" x14ac:dyDescent="0.25">
      <c r="A10" s="5">
        <v>70208</v>
      </c>
      <c r="B10" s="6" t="s">
        <v>1013</v>
      </c>
      <c r="C10" s="5">
        <v>70208</v>
      </c>
    </row>
    <row r="11" spans="1:3" ht="16.5" customHeight="1" x14ac:dyDescent="0.25">
      <c r="A11" s="5">
        <v>70209</v>
      </c>
      <c r="B11" s="6" t="s">
        <v>1010</v>
      </c>
      <c r="C11" s="5">
        <v>70209</v>
      </c>
    </row>
    <row r="12" spans="1:3" ht="16.5" customHeight="1" x14ac:dyDescent="0.25">
      <c r="A12" s="5">
        <v>70210</v>
      </c>
      <c r="B12" s="6" t="s">
        <v>1263</v>
      </c>
      <c r="C12" s="5">
        <v>70210</v>
      </c>
    </row>
    <row r="13" spans="1:3" ht="16.5" customHeight="1" x14ac:dyDescent="0.25">
      <c r="A13" s="5">
        <v>70211</v>
      </c>
      <c r="B13" s="6" t="s">
        <v>1023</v>
      </c>
      <c r="C13" s="5">
        <v>70211</v>
      </c>
    </row>
    <row r="14" spans="1:3" ht="16.5" customHeight="1" x14ac:dyDescent="0.25">
      <c r="A14" s="5">
        <v>70212</v>
      </c>
      <c r="B14" s="6" t="s">
        <v>1024</v>
      </c>
      <c r="C14" s="5">
        <v>70212</v>
      </c>
    </row>
    <row r="15" spans="1:3" ht="16.5" customHeight="1" x14ac:dyDescent="0.25">
      <c r="A15" s="5">
        <v>70213</v>
      </c>
      <c r="B15" s="6" t="s">
        <v>1021</v>
      </c>
      <c r="C15" s="5">
        <v>70213</v>
      </c>
    </row>
    <row r="16" spans="1:3" ht="16.5" customHeight="1" x14ac:dyDescent="0.25">
      <c r="A16" s="5">
        <v>70214</v>
      </c>
      <c r="B16" s="6" t="s">
        <v>1015</v>
      </c>
      <c r="C16" s="5">
        <v>70214</v>
      </c>
    </row>
    <row r="17" spans="1:3" ht="16.5" customHeight="1" x14ac:dyDescent="0.25">
      <c r="A17" s="5">
        <v>70215</v>
      </c>
      <c r="B17" s="6" t="s">
        <v>1020</v>
      </c>
      <c r="C17" s="5">
        <v>70215</v>
      </c>
    </row>
    <row r="18" spans="1:3" ht="16.5" customHeight="1" x14ac:dyDescent="0.25">
      <c r="A18" s="5">
        <v>70216</v>
      </c>
      <c r="B18" s="6" t="s">
        <v>1014</v>
      </c>
      <c r="C18" s="5">
        <v>70216</v>
      </c>
    </row>
    <row r="19" spans="1:3" ht="16.5" customHeight="1" x14ac:dyDescent="0.25">
      <c r="A19" s="5">
        <v>70217</v>
      </c>
      <c r="B19" s="6" t="s">
        <v>1264</v>
      </c>
      <c r="C19" s="5">
        <v>70217</v>
      </c>
    </row>
    <row r="20" spans="1:3" ht="16.5" customHeight="1" x14ac:dyDescent="0.25">
      <c r="A20" s="5">
        <v>70218</v>
      </c>
      <c r="B20" s="6" t="s">
        <v>1028</v>
      </c>
      <c r="C20" s="5">
        <v>70218</v>
      </c>
    </row>
    <row r="21" spans="1:3" ht="16.5" customHeight="1" x14ac:dyDescent="0.25">
      <c r="A21" s="5">
        <v>70219</v>
      </c>
      <c r="B21" s="6" t="s">
        <v>1025</v>
      </c>
      <c r="C21" s="5">
        <v>70219</v>
      </c>
    </row>
    <row r="22" spans="1:3" ht="16.5" customHeight="1" x14ac:dyDescent="0.25">
      <c r="A22" s="5">
        <v>70220</v>
      </c>
      <c r="B22" s="6" t="s">
        <v>1019</v>
      </c>
      <c r="C22" s="5">
        <v>70220</v>
      </c>
    </row>
    <row r="23" spans="1:3" ht="16.5" customHeight="1" x14ac:dyDescent="0.25">
      <c r="A23" s="5">
        <v>70221</v>
      </c>
      <c r="B23" s="6" t="s">
        <v>1026</v>
      </c>
      <c r="C23" s="5">
        <v>70221</v>
      </c>
    </row>
    <row r="24" spans="1:3" ht="16.5" customHeight="1" x14ac:dyDescent="0.25">
      <c r="A24" s="5">
        <v>70222</v>
      </c>
      <c r="B24" s="6" t="s">
        <v>1027</v>
      </c>
      <c r="C24" s="5">
        <v>70222</v>
      </c>
    </row>
    <row r="25" spans="1:3" ht="16.5" customHeight="1" x14ac:dyDescent="0.25">
      <c r="A25" s="5">
        <v>70223</v>
      </c>
      <c r="B25" s="6" t="s">
        <v>1017</v>
      </c>
      <c r="C25" s="5">
        <v>70223</v>
      </c>
    </row>
    <row r="26" spans="1:3" ht="16.5" customHeight="1" x14ac:dyDescent="0.25">
      <c r="A26" s="5">
        <v>70224</v>
      </c>
      <c r="B26" s="6" t="s">
        <v>1016</v>
      </c>
      <c r="C26" s="5">
        <v>70224</v>
      </c>
    </row>
    <row r="27" spans="1:3" ht="16.5" customHeight="1" x14ac:dyDescent="0.25">
      <c r="A27" s="5">
        <v>70301</v>
      </c>
      <c r="B27" s="6" t="s">
        <v>1042</v>
      </c>
      <c r="C27" s="5">
        <v>70301</v>
      </c>
    </row>
    <row r="28" spans="1:3" ht="16.5" customHeight="1" x14ac:dyDescent="0.25">
      <c r="A28" s="5">
        <v>70302</v>
      </c>
      <c r="B28" s="6" t="s">
        <v>1044</v>
      </c>
      <c r="C28" s="5">
        <v>70302</v>
      </c>
    </row>
    <row r="29" spans="1:3" ht="16.5" customHeight="1" x14ac:dyDescent="0.25">
      <c r="A29" s="5">
        <v>70303</v>
      </c>
      <c r="B29" s="6" t="s">
        <v>1045</v>
      </c>
      <c r="C29" s="5">
        <v>70303</v>
      </c>
    </row>
    <row r="30" spans="1:3" ht="16.5" customHeight="1" x14ac:dyDescent="0.25">
      <c r="A30" s="5">
        <v>70304</v>
      </c>
      <c r="B30" s="6" t="s">
        <v>1039</v>
      </c>
      <c r="C30" s="5">
        <v>70304</v>
      </c>
    </row>
    <row r="31" spans="1:3" ht="16.5" customHeight="1" x14ac:dyDescent="0.25">
      <c r="A31" s="5">
        <v>70305</v>
      </c>
      <c r="B31" s="6" t="s">
        <v>1049</v>
      </c>
      <c r="C31" s="5">
        <v>70305</v>
      </c>
    </row>
    <row r="32" spans="1:3" ht="16.5" customHeight="1" x14ac:dyDescent="0.25">
      <c r="A32" s="5">
        <v>70306</v>
      </c>
      <c r="B32" s="6" t="s">
        <v>1060</v>
      </c>
      <c r="C32" s="5">
        <v>70306</v>
      </c>
    </row>
    <row r="33" spans="1:3" ht="16.5" customHeight="1" x14ac:dyDescent="0.25">
      <c r="A33" s="5">
        <v>70307</v>
      </c>
      <c r="B33" s="6" t="s">
        <v>1047</v>
      </c>
      <c r="C33" s="5">
        <v>70307</v>
      </c>
    </row>
    <row r="34" spans="1:3" ht="16.5" customHeight="1" x14ac:dyDescent="0.25">
      <c r="A34" s="5">
        <v>70308</v>
      </c>
      <c r="B34" s="6" t="s">
        <v>1054</v>
      </c>
      <c r="C34" s="5">
        <v>70308</v>
      </c>
    </row>
    <row r="35" spans="1:3" ht="16.5" customHeight="1" x14ac:dyDescent="0.25">
      <c r="A35" s="5">
        <v>70309</v>
      </c>
      <c r="B35" s="6" t="s">
        <v>1043</v>
      </c>
      <c r="C35" s="5">
        <v>70309</v>
      </c>
    </row>
    <row r="36" spans="1:3" ht="16.5" customHeight="1" x14ac:dyDescent="0.25">
      <c r="A36" s="5">
        <v>70310</v>
      </c>
      <c r="B36" s="6" t="s">
        <v>1034</v>
      </c>
      <c r="C36" s="5">
        <v>70310</v>
      </c>
    </row>
    <row r="37" spans="1:3" ht="16.5" customHeight="1" x14ac:dyDescent="0.25">
      <c r="A37" s="5">
        <v>70311</v>
      </c>
      <c r="B37" s="6" t="s">
        <v>1050</v>
      </c>
      <c r="C37" s="5">
        <v>70311</v>
      </c>
    </row>
    <row r="38" spans="1:3" ht="16.5" customHeight="1" x14ac:dyDescent="0.25">
      <c r="A38" s="5">
        <v>70312</v>
      </c>
      <c r="B38" s="6" t="s">
        <v>1053</v>
      </c>
      <c r="C38" s="5">
        <v>70312</v>
      </c>
    </row>
    <row r="39" spans="1:3" ht="16.5" customHeight="1" x14ac:dyDescent="0.25">
      <c r="A39" s="5">
        <v>70313</v>
      </c>
      <c r="B39" s="6" t="s">
        <v>1265</v>
      </c>
      <c r="C39" s="5">
        <v>70313</v>
      </c>
    </row>
    <row r="40" spans="1:3" ht="16.5" customHeight="1" x14ac:dyDescent="0.25">
      <c r="A40" s="5">
        <v>70314</v>
      </c>
      <c r="B40" s="6" t="s">
        <v>1266</v>
      </c>
      <c r="C40" s="5">
        <v>70314</v>
      </c>
    </row>
    <row r="41" spans="1:3" ht="16.5" customHeight="1" x14ac:dyDescent="0.25">
      <c r="A41" s="5">
        <v>70315</v>
      </c>
      <c r="B41" s="6" t="s">
        <v>1036</v>
      </c>
      <c r="C41" s="5">
        <v>70315</v>
      </c>
    </row>
    <row r="42" spans="1:3" ht="16.5" customHeight="1" x14ac:dyDescent="0.25">
      <c r="A42" s="5">
        <v>70317</v>
      </c>
      <c r="B42" s="6" t="s">
        <v>1074</v>
      </c>
      <c r="C42" s="5">
        <v>70317</v>
      </c>
    </row>
    <row r="43" spans="1:3" ht="16.5" customHeight="1" x14ac:dyDescent="0.25">
      <c r="A43" s="5">
        <v>70318</v>
      </c>
      <c r="B43" s="6" t="s">
        <v>1065</v>
      </c>
      <c r="C43" s="5">
        <v>70318</v>
      </c>
    </row>
    <row r="44" spans="1:3" ht="16.5" customHeight="1" x14ac:dyDescent="0.25">
      <c r="A44" s="5">
        <v>70319</v>
      </c>
      <c r="B44" s="6" t="s">
        <v>1037</v>
      </c>
      <c r="C44" s="5">
        <v>70319</v>
      </c>
    </row>
    <row r="45" spans="1:3" ht="16.5" customHeight="1" x14ac:dyDescent="0.25">
      <c r="A45" s="5">
        <v>70320</v>
      </c>
      <c r="B45" s="6" t="s">
        <v>1267</v>
      </c>
      <c r="C45" s="5">
        <v>70320</v>
      </c>
    </row>
    <row r="46" spans="1:3" ht="16.5" customHeight="1" x14ac:dyDescent="0.25">
      <c r="A46" s="5">
        <v>70322</v>
      </c>
      <c r="B46" s="6" t="s">
        <v>1071</v>
      </c>
      <c r="C46" s="5">
        <v>70322</v>
      </c>
    </row>
    <row r="47" spans="1:3" ht="16.5" customHeight="1" x14ac:dyDescent="0.25">
      <c r="A47" s="5">
        <v>70323</v>
      </c>
      <c r="B47" s="6" t="s">
        <v>1075</v>
      </c>
      <c r="C47" s="5">
        <v>70323</v>
      </c>
    </row>
    <row r="48" spans="1:3" ht="16.5" customHeight="1" x14ac:dyDescent="0.25">
      <c r="A48" s="5">
        <v>70325</v>
      </c>
      <c r="B48" s="6" t="s">
        <v>1038</v>
      </c>
      <c r="C48" s="5">
        <v>70325</v>
      </c>
    </row>
    <row r="49" spans="1:3" ht="16.5" customHeight="1" x14ac:dyDescent="0.25">
      <c r="A49" s="5">
        <v>70326</v>
      </c>
      <c r="B49" s="6" t="s">
        <v>1070</v>
      </c>
      <c r="C49" s="5">
        <v>70326</v>
      </c>
    </row>
    <row r="50" spans="1:3" ht="16.5" customHeight="1" x14ac:dyDescent="0.25">
      <c r="A50" s="5">
        <v>70328</v>
      </c>
      <c r="B50" s="6" t="s">
        <v>1055</v>
      </c>
      <c r="C50" s="5">
        <v>70328</v>
      </c>
    </row>
    <row r="51" spans="1:3" ht="16.5" customHeight="1" x14ac:dyDescent="0.25">
      <c r="A51" s="5">
        <v>70329</v>
      </c>
      <c r="B51" s="6" t="s">
        <v>1051</v>
      </c>
      <c r="C51" s="5">
        <v>70329</v>
      </c>
    </row>
    <row r="52" spans="1:3" ht="16.5" customHeight="1" x14ac:dyDescent="0.25">
      <c r="A52" s="5">
        <v>70331</v>
      </c>
      <c r="B52" s="6" t="s">
        <v>1063</v>
      </c>
      <c r="C52" s="5">
        <v>70331</v>
      </c>
    </row>
    <row r="53" spans="1:3" ht="16.5" customHeight="1" x14ac:dyDescent="0.25">
      <c r="A53" s="5">
        <v>70332</v>
      </c>
      <c r="B53" s="6" t="s">
        <v>1062</v>
      </c>
      <c r="C53" s="5">
        <v>70332</v>
      </c>
    </row>
    <row r="54" spans="1:3" ht="16.5" customHeight="1" x14ac:dyDescent="0.25">
      <c r="A54" s="5">
        <v>70333</v>
      </c>
      <c r="B54" s="6" t="s">
        <v>1227</v>
      </c>
      <c r="C54" s="5">
        <v>70333</v>
      </c>
    </row>
    <row r="55" spans="1:3" ht="16.5" customHeight="1" x14ac:dyDescent="0.25">
      <c r="A55" s="5">
        <v>70334</v>
      </c>
      <c r="B55" s="6" t="s">
        <v>1269</v>
      </c>
      <c r="C55" s="5">
        <v>70334</v>
      </c>
    </row>
    <row r="56" spans="1:3" ht="16.5" customHeight="1" x14ac:dyDescent="0.25">
      <c r="A56" s="5">
        <v>70335</v>
      </c>
      <c r="B56" s="6" t="s">
        <v>1270</v>
      </c>
      <c r="C56" s="5">
        <v>70335</v>
      </c>
    </row>
    <row r="57" spans="1:3" ht="16.5" customHeight="1" x14ac:dyDescent="0.25">
      <c r="A57" s="5">
        <v>70336</v>
      </c>
      <c r="B57" s="6" t="s">
        <v>1271</v>
      </c>
      <c r="C57" s="5">
        <v>70336</v>
      </c>
    </row>
    <row r="58" spans="1:3" ht="16.5" customHeight="1" x14ac:dyDescent="0.25">
      <c r="A58" s="5">
        <v>70337</v>
      </c>
      <c r="B58" s="6" t="s">
        <v>1066</v>
      </c>
      <c r="C58" s="5">
        <v>70337</v>
      </c>
    </row>
    <row r="59" spans="1:3" ht="16.5" customHeight="1" x14ac:dyDescent="0.25">
      <c r="A59" s="5">
        <v>70338</v>
      </c>
      <c r="B59" s="6" t="s">
        <v>1069</v>
      </c>
      <c r="C59" s="5">
        <v>70338</v>
      </c>
    </row>
    <row r="60" spans="1:3" ht="16.5" customHeight="1" x14ac:dyDescent="0.25">
      <c r="A60" s="5">
        <v>70339</v>
      </c>
      <c r="B60" s="6" t="s">
        <v>1057</v>
      </c>
      <c r="C60" s="5">
        <v>70339</v>
      </c>
    </row>
    <row r="61" spans="1:3" ht="16.5" customHeight="1" x14ac:dyDescent="0.25">
      <c r="A61" s="5">
        <v>70340</v>
      </c>
      <c r="B61" s="6" t="s">
        <v>1041</v>
      </c>
      <c r="C61" s="5">
        <v>70340</v>
      </c>
    </row>
    <row r="62" spans="1:3" ht="16.5" customHeight="1" x14ac:dyDescent="0.25">
      <c r="A62" s="5">
        <v>70342</v>
      </c>
      <c r="B62" s="6" t="s">
        <v>1272</v>
      </c>
      <c r="C62" s="5">
        <v>70342</v>
      </c>
    </row>
    <row r="63" spans="1:3" ht="16.5" customHeight="1" x14ac:dyDescent="0.25">
      <c r="A63" s="5">
        <v>70343</v>
      </c>
      <c r="B63" s="6" t="s">
        <v>1052</v>
      </c>
      <c r="C63" s="5">
        <v>70343</v>
      </c>
    </row>
    <row r="64" spans="1:3" ht="16.5" customHeight="1" x14ac:dyDescent="0.25">
      <c r="A64" s="5">
        <v>70344</v>
      </c>
      <c r="B64" s="6" t="s">
        <v>1273</v>
      </c>
      <c r="C64" s="5">
        <v>70344</v>
      </c>
    </row>
    <row r="65" spans="1:3" ht="16.5" customHeight="1" x14ac:dyDescent="0.25">
      <c r="A65" s="5">
        <v>70345</v>
      </c>
      <c r="B65" s="6" t="s">
        <v>1048</v>
      </c>
      <c r="C65" s="5">
        <v>70345</v>
      </c>
    </row>
    <row r="66" spans="1:3" ht="16.5" customHeight="1" x14ac:dyDescent="0.25">
      <c r="A66" s="5">
        <v>70346</v>
      </c>
      <c r="B66" s="6" t="s">
        <v>1056</v>
      </c>
      <c r="C66" s="5">
        <v>70346</v>
      </c>
    </row>
    <row r="67" spans="1:3" ht="16.5" customHeight="1" x14ac:dyDescent="0.25">
      <c r="A67" s="5">
        <v>70347</v>
      </c>
      <c r="B67" s="6" t="s">
        <v>1274</v>
      </c>
      <c r="C67" s="5">
        <v>70347</v>
      </c>
    </row>
    <row r="68" spans="1:3" ht="16.5" customHeight="1" x14ac:dyDescent="0.25">
      <c r="A68" s="5">
        <v>70348</v>
      </c>
      <c r="B68" s="6" t="s">
        <v>1035</v>
      </c>
      <c r="C68" s="5">
        <v>70348</v>
      </c>
    </row>
    <row r="69" spans="1:3" ht="16.5" customHeight="1" x14ac:dyDescent="0.25">
      <c r="A69" s="5">
        <v>70349</v>
      </c>
      <c r="B69" s="6" t="s">
        <v>1228</v>
      </c>
      <c r="C69" s="5">
        <v>70349</v>
      </c>
    </row>
    <row r="70" spans="1:3" ht="16.5" customHeight="1" x14ac:dyDescent="0.25">
      <c r="A70" s="5">
        <v>70350</v>
      </c>
      <c r="B70" s="6" t="s">
        <v>1275</v>
      </c>
      <c r="C70" s="5">
        <v>70350</v>
      </c>
    </row>
    <row r="71" spans="1:3" ht="16.5" customHeight="1" x14ac:dyDescent="0.25">
      <c r="A71" s="5">
        <v>70351</v>
      </c>
      <c r="B71" s="6" t="s">
        <v>1276</v>
      </c>
      <c r="C71" s="5">
        <v>70351</v>
      </c>
    </row>
    <row r="72" spans="1:3" ht="16.5" customHeight="1" x14ac:dyDescent="0.25">
      <c r="A72" s="5">
        <v>70352</v>
      </c>
      <c r="B72" s="6" t="s">
        <v>1067</v>
      </c>
      <c r="C72" s="5">
        <v>70352</v>
      </c>
    </row>
    <row r="73" spans="1:3" ht="16.5" customHeight="1" x14ac:dyDescent="0.25">
      <c r="A73" s="5">
        <v>70353</v>
      </c>
      <c r="B73" s="6" t="s">
        <v>1058</v>
      </c>
      <c r="C73" s="5">
        <v>70353</v>
      </c>
    </row>
    <row r="74" spans="1:3" ht="16.5" customHeight="1" x14ac:dyDescent="0.25">
      <c r="A74" s="5">
        <v>70354</v>
      </c>
      <c r="B74" s="6" t="s">
        <v>1277</v>
      </c>
      <c r="C74" s="5">
        <v>70354</v>
      </c>
    </row>
    <row r="75" spans="1:3" ht="16.5" customHeight="1" x14ac:dyDescent="0.25">
      <c r="A75" s="5">
        <v>70355</v>
      </c>
      <c r="B75" s="6" t="s">
        <v>1278</v>
      </c>
      <c r="C75" s="5">
        <v>70355</v>
      </c>
    </row>
    <row r="76" spans="1:3" ht="16.5" customHeight="1" x14ac:dyDescent="0.25">
      <c r="A76" s="5">
        <v>70356</v>
      </c>
      <c r="B76" s="6" t="s">
        <v>1279</v>
      </c>
      <c r="C76" s="5">
        <v>70356</v>
      </c>
    </row>
    <row r="77" spans="1:3" ht="16.5" customHeight="1" x14ac:dyDescent="0.25">
      <c r="A77" s="5">
        <v>70357</v>
      </c>
      <c r="B77" s="6" t="s">
        <v>1032</v>
      </c>
      <c r="C77" s="5">
        <v>70357</v>
      </c>
    </row>
    <row r="78" spans="1:3" ht="16.5" customHeight="1" x14ac:dyDescent="0.25">
      <c r="A78" s="5">
        <v>70358</v>
      </c>
      <c r="B78" s="6" t="s">
        <v>1064</v>
      </c>
      <c r="C78" s="5">
        <v>70358</v>
      </c>
    </row>
    <row r="79" spans="1:3" ht="16.5" customHeight="1" x14ac:dyDescent="0.25">
      <c r="A79" s="5">
        <v>70359</v>
      </c>
      <c r="B79" s="6" t="s">
        <v>1073</v>
      </c>
      <c r="C79" s="5">
        <v>70359</v>
      </c>
    </row>
    <row r="80" spans="1:3" ht="16.5" customHeight="1" x14ac:dyDescent="0.25">
      <c r="A80" s="5">
        <v>70360</v>
      </c>
      <c r="B80" s="6" t="s">
        <v>1061</v>
      </c>
      <c r="C80" s="5">
        <v>70360</v>
      </c>
    </row>
    <row r="81" spans="1:3" ht="16.5" customHeight="1" x14ac:dyDescent="0.25">
      <c r="A81" s="5">
        <v>70361</v>
      </c>
      <c r="B81" s="6" t="s">
        <v>1258</v>
      </c>
      <c r="C81" s="5">
        <v>70361</v>
      </c>
    </row>
    <row r="82" spans="1:3" ht="16.5" customHeight="1" x14ac:dyDescent="0.25">
      <c r="A82" s="5">
        <v>70362</v>
      </c>
      <c r="B82" s="6" t="s">
        <v>1072</v>
      </c>
      <c r="C82" s="5">
        <v>70362</v>
      </c>
    </row>
    <row r="83" spans="1:3" ht="16.5" customHeight="1" x14ac:dyDescent="0.25">
      <c r="A83" s="5">
        <v>70364</v>
      </c>
      <c r="B83" s="6" t="s">
        <v>1033</v>
      </c>
      <c r="C83" s="5">
        <v>70364</v>
      </c>
    </row>
    <row r="84" spans="1:3" ht="16.5" customHeight="1" x14ac:dyDescent="0.25">
      <c r="A84" s="5">
        <v>70365</v>
      </c>
      <c r="B84" s="6" t="s">
        <v>1046</v>
      </c>
      <c r="C84" s="5">
        <v>70365</v>
      </c>
    </row>
    <row r="85" spans="1:3" ht="16.5" customHeight="1" x14ac:dyDescent="0.25">
      <c r="A85" s="5">
        <v>70366</v>
      </c>
      <c r="B85" s="6" t="s">
        <v>1068</v>
      </c>
      <c r="C85" s="5">
        <v>70366</v>
      </c>
    </row>
    <row r="86" spans="1:3" ht="16.5" customHeight="1" x14ac:dyDescent="0.25">
      <c r="A86" s="5">
        <v>70367</v>
      </c>
      <c r="B86" s="6" t="s">
        <v>1031</v>
      </c>
      <c r="C86" s="5">
        <v>70367</v>
      </c>
    </row>
    <row r="87" spans="1:3" ht="16.5" customHeight="1" x14ac:dyDescent="0.25">
      <c r="A87" s="5">
        <v>70368</v>
      </c>
      <c r="B87" s="6" t="s">
        <v>1059</v>
      </c>
      <c r="C87" s="5">
        <v>70368</v>
      </c>
    </row>
    <row r="88" spans="1:3" ht="16.5" customHeight="1" x14ac:dyDescent="0.25">
      <c r="A88" s="5">
        <v>70369</v>
      </c>
      <c r="B88" s="6" t="s">
        <v>1040</v>
      </c>
      <c r="C88" s="5">
        <v>70369</v>
      </c>
    </row>
    <row r="89" spans="1:3" ht="16.5" customHeight="1" x14ac:dyDescent="0.25">
      <c r="A89" s="5">
        <v>70370</v>
      </c>
      <c r="B89" s="6" t="s">
        <v>1268</v>
      </c>
      <c r="C89" s="5">
        <v>70370</v>
      </c>
    </row>
    <row r="90" spans="1:3" ht="16.5" customHeight="1" x14ac:dyDescent="0.25">
      <c r="A90" s="5">
        <v>70401</v>
      </c>
      <c r="B90" s="6" t="s">
        <v>1280</v>
      </c>
      <c r="C90" s="5">
        <v>70401</v>
      </c>
    </row>
    <row r="91" spans="1:3" ht="16.5" customHeight="1" x14ac:dyDescent="0.25">
      <c r="A91" s="5">
        <v>70402</v>
      </c>
      <c r="B91" s="6" t="s">
        <v>1281</v>
      </c>
      <c r="C91" s="5">
        <v>70402</v>
      </c>
    </row>
    <row r="92" spans="1:3" ht="16.5" customHeight="1" x14ac:dyDescent="0.25">
      <c r="A92" s="5">
        <v>70403</v>
      </c>
      <c r="B92" s="6" t="s">
        <v>1080</v>
      </c>
      <c r="C92" s="5">
        <v>70403</v>
      </c>
    </row>
    <row r="93" spans="1:3" ht="16.5" customHeight="1" x14ac:dyDescent="0.25">
      <c r="A93" s="5">
        <v>70404</v>
      </c>
      <c r="B93" s="6" t="s">
        <v>1282</v>
      </c>
      <c r="C93" s="5">
        <v>70404</v>
      </c>
    </row>
    <row r="94" spans="1:3" ht="16.5" customHeight="1" x14ac:dyDescent="0.25">
      <c r="A94" s="5">
        <v>70405</v>
      </c>
      <c r="B94" s="6" t="s">
        <v>1083</v>
      </c>
      <c r="C94" s="5">
        <v>70405</v>
      </c>
    </row>
    <row r="95" spans="1:3" ht="16.5" customHeight="1" x14ac:dyDescent="0.25">
      <c r="A95" s="5">
        <v>70406</v>
      </c>
      <c r="B95" s="6" t="s">
        <v>1283</v>
      </c>
      <c r="C95" s="5">
        <v>70406</v>
      </c>
    </row>
    <row r="96" spans="1:3" ht="16.5" customHeight="1" x14ac:dyDescent="0.25">
      <c r="A96" s="5">
        <v>70407</v>
      </c>
      <c r="B96" s="6" t="s">
        <v>1082</v>
      </c>
      <c r="C96" s="5">
        <v>70407</v>
      </c>
    </row>
    <row r="97" spans="1:3" ht="16.5" customHeight="1" x14ac:dyDescent="0.25">
      <c r="A97" s="5">
        <v>70408</v>
      </c>
      <c r="B97" s="6" t="s">
        <v>1081</v>
      </c>
      <c r="C97" s="5">
        <v>70408</v>
      </c>
    </row>
    <row r="98" spans="1:3" ht="16.5" customHeight="1" x14ac:dyDescent="0.25">
      <c r="A98" s="5">
        <v>70409</v>
      </c>
      <c r="B98" s="6" t="s">
        <v>1284</v>
      </c>
      <c r="C98" s="5">
        <v>70409</v>
      </c>
    </row>
    <row r="99" spans="1:3" ht="16.5" customHeight="1" x14ac:dyDescent="0.25">
      <c r="A99" s="5">
        <v>70410</v>
      </c>
      <c r="B99" s="6" t="s">
        <v>1285</v>
      </c>
      <c r="C99" s="5">
        <v>70410</v>
      </c>
    </row>
    <row r="100" spans="1:3" ht="16.5" customHeight="1" x14ac:dyDescent="0.25">
      <c r="A100" s="5">
        <v>70411</v>
      </c>
      <c r="B100" s="6" t="s">
        <v>1076</v>
      </c>
      <c r="C100" s="5">
        <v>70411</v>
      </c>
    </row>
    <row r="101" spans="1:3" ht="16.5" customHeight="1" x14ac:dyDescent="0.25">
      <c r="A101" s="5">
        <v>70412</v>
      </c>
      <c r="B101" s="6" t="s">
        <v>1077</v>
      </c>
      <c r="C101" s="5">
        <v>70412</v>
      </c>
    </row>
    <row r="102" spans="1:3" ht="16.5" customHeight="1" x14ac:dyDescent="0.25">
      <c r="A102" s="5">
        <v>70413</v>
      </c>
      <c r="B102" s="6" t="s">
        <v>1286</v>
      </c>
      <c r="C102" s="5">
        <v>70413</v>
      </c>
    </row>
    <row r="103" spans="1:3" ht="16.5" customHeight="1" x14ac:dyDescent="0.25">
      <c r="A103" s="5">
        <v>70414</v>
      </c>
      <c r="B103" s="6" t="s">
        <v>1287</v>
      </c>
      <c r="C103" s="5">
        <v>70414</v>
      </c>
    </row>
    <row r="104" spans="1:3" ht="16.5" customHeight="1" x14ac:dyDescent="0.25">
      <c r="A104" s="5">
        <v>70415</v>
      </c>
      <c r="B104" s="6" t="s">
        <v>1288</v>
      </c>
      <c r="C104" s="5">
        <v>70415</v>
      </c>
    </row>
    <row r="105" spans="1:3" ht="16.5" customHeight="1" x14ac:dyDescent="0.25">
      <c r="A105" s="5">
        <v>70416</v>
      </c>
      <c r="B105" s="6" t="s">
        <v>1289</v>
      </c>
      <c r="C105" s="5">
        <v>70416</v>
      </c>
    </row>
    <row r="106" spans="1:3" ht="16.5" customHeight="1" x14ac:dyDescent="0.25">
      <c r="A106" s="5">
        <v>70417</v>
      </c>
      <c r="B106" s="6" t="s">
        <v>1290</v>
      </c>
      <c r="C106" s="5">
        <v>70417</v>
      </c>
    </row>
    <row r="107" spans="1:3" ht="16.5" customHeight="1" x14ac:dyDescent="0.25">
      <c r="A107" s="5">
        <v>70418</v>
      </c>
      <c r="B107" s="6" t="s">
        <v>1084</v>
      </c>
      <c r="C107" s="5">
        <v>70418</v>
      </c>
    </row>
    <row r="108" spans="1:3" ht="16.5" customHeight="1" x14ac:dyDescent="0.25">
      <c r="A108" s="5">
        <v>70419</v>
      </c>
      <c r="B108" s="6" t="s">
        <v>1078</v>
      </c>
      <c r="C108" s="5">
        <v>70419</v>
      </c>
    </row>
    <row r="109" spans="1:3" ht="16.5" customHeight="1" x14ac:dyDescent="0.25">
      <c r="A109" s="5">
        <v>70420</v>
      </c>
      <c r="B109" s="6" t="s">
        <v>1079</v>
      </c>
      <c r="C109" s="5">
        <v>70420</v>
      </c>
    </row>
    <row r="110" spans="1:3" ht="16.5" customHeight="1" x14ac:dyDescent="0.25">
      <c r="A110" s="5">
        <v>70501</v>
      </c>
      <c r="B110" s="6" t="s">
        <v>1105</v>
      </c>
      <c r="C110" s="5">
        <v>70501</v>
      </c>
    </row>
    <row r="111" spans="1:3" ht="16.5" customHeight="1" x14ac:dyDescent="0.25">
      <c r="A111" s="5">
        <v>70502</v>
      </c>
      <c r="B111" s="6" t="s">
        <v>1104</v>
      </c>
      <c r="C111" s="5">
        <v>70502</v>
      </c>
    </row>
    <row r="112" spans="1:3" ht="16.5" customHeight="1" x14ac:dyDescent="0.25">
      <c r="A112" s="5">
        <v>70503</v>
      </c>
      <c r="B112" s="6" t="s">
        <v>1092</v>
      </c>
      <c r="C112" s="5">
        <v>70503</v>
      </c>
    </row>
    <row r="113" spans="1:3" ht="16.5" customHeight="1" x14ac:dyDescent="0.25">
      <c r="A113" s="5">
        <v>70504</v>
      </c>
      <c r="B113" s="6" t="s">
        <v>1088</v>
      </c>
      <c r="C113" s="5">
        <v>70504</v>
      </c>
    </row>
    <row r="114" spans="1:3" ht="16.5" customHeight="1" x14ac:dyDescent="0.25">
      <c r="A114" s="5">
        <v>70505</v>
      </c>
      <c r="B114" s="6" t="s">
        <v>1291</v>
      </c>
      <c r="C114" s="5">
        <v>70505</v>
      </c>
    </row>
    <row r="115" spans="1:3" ht="16.5" customHeight="1" x14ac:dyDescent="0.25">
      <c r="A115" s="5">
        <v>70506</v>
      </c>
      <c r="B115" s="6" t="s">
        <v>1089</v>
      </c>
      <c r="C115" s="5">
        <v>70506</v>
      </c>
    </row>
    <row r="116" spans="1:3" ht="16.5" customHeight="1" x14ac:dyDescent="0.25">
      <c r="A116" s="5">
        <v>70508</v>
      </c>
      <c r="B116" s="6" t="s">
        <v>1090</v>
      </c>
      <c r="C116" s="5">
        <v>70508</v>
      </c>
    </row>
    <row r="117" spans="1:3" ht="16.5" customHeight="1" x14ac:dyDescent="0.25">
      <c r="A117" s="5">
        <v>70509</v>
      </c>
      <c r="B117" s="6" t="s">
        <v>1095</v>
      </c>
      <c r="C117" s="5">
        <v>70509</v>
      </c>
    </row>
    <row r="118" spans="1:3" ht="16.5" customHeight="1" x14ac:dyDescent="0.25">
      <c r="A118" s="5">
        <v>70510</v>
      </c>
      <c r="B118" s="6" t="s">
        <v>1100</v>
      </c>
      <c r="C118" s="5">
        <v>70510</v>
      </c>
    </row>
    <row r="119" spans="1:3" ht="16.5" customHeight="1" x14ac:dyDescent="0.25">
      <c r="A119" s="5">
        <v>70511</v>
      </c>
      <c r="B119" s="6" t="s">
        <v>1094</v>
      </c>
      <c r="C119" s="5">
        <v>70511</v>
      </c>
    </row>
    <row r="120" spans="1:3" ht="16.5" customHeight="1" x14ac:dyDescent="0.25">
      <c r="A120" s="5">
        <v>70512</v>
      </c>
      <c r="B120" s="6" t="s">
        <v>1098</v>
      </c>
      <c r="C120" s="5">
        <v>70512</v>
      </c>
    </row>
    <row r="121" spans="1:3" ht="16.5" customHeight="1" x14ac:dyDescent="0.25">
      <c r="A121" s="5">
        <v>70513</v>
      </c>
      <c r="B121" s="6" t="s">
        <v>1096</v>
      </c>
      <c r="C121" s="5">
        <v>70513</v>
      </c>
    </row>
    <row r="122" spans="1:3" ht="16.5" customHeight="1" x14ac:dyDescent="0.25">
      <c r="A122" s="5">
        <v>70514</v>
      </c>
      <c r="B122" s="6" t="s">
        <v>1086</v>
      </c>
      <c r="C122" s="5">
        <v>70514</v>
      </c>
    </row>
    <row r="123" spans="1:3" ht="16.5" customHeight="1" x14ac:dyDescent="0.25">
      <c r="A123" s="5">
        <v>70515</v>
      </c>
      <c r="B123" s="6" t="s">
        <v>1213</v>
      </c>
      <c r="C123" s="5">
        <v>70515</v>
      </c>
    </row>
    <row r="124" spans="1:3" ht="16.5" customHeight="1" x14ac:dyDescent="0.25">
      <c r="A124" s="5">
        <v>70516</v>
      </c>
      <c r="B124" s="6" t="s">
        <v>1106</v>
      </c>
      <c r="C124" s="5">
        <v>70516</v>
      </c>
    </row>
    <row r="125" spans="1:3" ht="16.5" customHeight="1" x14ac:dyDescent="0.25">
      <c r="A125" s="5">
        <v>70517</v>
      </c>
      <c r="B125" s="6" t="s">
        <v>1099</v>
      </c>
      <c r="C125" s="5">
        <v>70517</v>
      </c>
    </row>
    <row r="126" spans="1:3" ht="16.5" customHeight="1" x14ac:dyDescent="0.25">
      <c r="A126" s="5">
        <v>70518</v>
      </c>
      <c r="B126" s="6" t="s">
        <v>1087</v>
      </c>
      <c r="C126" s="5">
        <v>70518</v>
      </c>
    </row>
    <row r="127" spans="1:3" ht="16.5" customHeight="1" x14ac:dyDescent="0.25">
      <c r="A127" s="5">
        <v>70519</v>
      </c>
      <c r="B127" s="6" t="s">
        <v>1220</v>
      </c>
      <c r="C127" s="5">
        <v>70519</v>
      </c>
    </row>
    <row r="128" spans="1:3" ht="16.5" customHeight="1" x14ac:dyDescent="0.25">
      <c r="A128" s="5">
        <v>70520</v>
      </c>
      <c r="B128" s="6" t="s">
        <v>1091</v>
      </c>
      <c r="C128" s="5">
        <v>70520</v>
      </c>
    </row>
    <row r="129" spans="1:3" ht="16.5" customHeight="1" x14ac:dyDescent="0.25">
      <c r="A129" s="5">
        <v>70521</v>
      </c>
      <c r="B129" s="6" t="s">
        <v>1257</v>
      </c>
      <c r="C129" s="5">
        <v>70521</v>
      </c>
    </row>
    <row r="130" spans="1:3" ht="16.5" customHeight="1" x14ac:dyDescent="0.25">
      <c r="A130" s="5">
        <v>70522</v>
      </c>
      <c r="B130" s="6" t="s">
        <v>1292</v>
      </c>
      <c r="C130" s="5">
        <v>70522</v>
      </c>
    </row>
    <row r="131" spans="1:3" ht="16.5" customHeight="1" x14ac:dyDescent="0.25">
      <c r="A131" s="5">
        <v>70523</v>
      </c>
      <c r="B131" s="6" t="s">
        <v>1085</v>
      </c>
      <c r="C131" s="5">
        <v>70523</v>
      </c>
    </row>
    <row r="132" spans="1:3" ht="16.5" customHeight="1" x14ac:dyDescent="0.25">
      <c r="A132" s="5">
        <v>70524</v>
      </c>
      <c r="B132" s="6" t="s">
        <v>1293</v>
      </c>
      <c r="C132" s="5">
        <v>70524</v>
      </c>
    </row>
    <row r="133" spans="1:3" ht="16.5" customHeight="1" x14ac:dyDescent="0.25">
      <c r="A133" s="5">
        <v>70525</v>
      </c>
      <c r="B133" s="6" t="s">
        <v>1101</v>
      </c>
      <c r="C133" s="5">
        <v>70525</v>
      </c>
    </row>
    <row r="134" spans="1:3" ht="16.5" customHeight="1" x14ac:dyDescent="0.25">
      <c r="A134" s="5">
        <v>70526</v>
      </c>
      <c r="B134" s="6" t="s">
        <v>1097</v>
      </c>
      <c r="C134" s="5">
        <v>70526</v>
      </c>
    </row>
    <row r="135" spans="1:3" ht="16.5" customHeight="1" x14ac:dyDescent="0.25">
      <c r="A135" s="5">
        <v>70527</v>
      </c>
      <c r="B135" s="6" t="s">
        <v>1209</v>
      </c>
      <c r="C135" s="5">
        <v>70527</v>
      </c>
    </row>
    <row r="136" spans="1:3" ht="16.5" customHeight="1" x14ac:dyDescent="0.25">
      <c r="A136" s="5">
        <v>70528</v>
      </c>
      <c r="B136" s="6" t="s">
        <v>1102</v>
      </c>
      <c r="C136" s="5">
        <v>70528</v>
      </c>
    </row>
    <row r="137" spans="1:3" ht="16.5" customHeight="1" x14ac:dyDescent="0.25">
      <c r="A137" s="5">
        <v>70529</v>
      </c>
      <c r="B137" s="6" t="s">
        <v>1103</v>
      </c>
      <c r="C137" s="5">
        <v>70529</v>
      </c>
    </row>
    <row r="138" spans="1:3" ht="16.5" customHeight="1" x14ac:dyDescent="0.25">
      <c r="A138" s="5">
        <v>70530</v>
      </c>
      <c r="B138" s="6" t="s">
        <v>1210</v>
      </c>
      <c r="C138" s="5">
        <v>70530</v>
      </c>
    </row>
    <row r="139" spans="1:3" ht="16.5" customHeight="1" x14ac:dyDescent="0.25">
      <c r="A139" s="5">
        <v>70531</v>
      </c>
      <c r="B139" s="6" t="s">
        <v>1093</v>
      </c>
      <c r="C139" s="5">
        <v>70531</v>
      </c>
    </row>
    <row r="140" spans="1:3" ht="16.5" customHeight="1" x14ac:dyDescent="0.25">
      <c r="A140" s="5">
        <v>70601</v>
      </c>
      <c r="B140" s="6" t="s">
        <v>1118</v>
      </c>
      <c r="C140" s="5">
        <v>70601</v>
      </c>
    </row>
    <row r="141" spans="1:3" ht="16.5" customHeight="1" x14ac:dyDescent="0.25">
      <c r="A141" s="5">
        <v>70602</v>
      </c>
      <c r="B141" s="6" t="s">
        <v>1130</v>
      </c>
      <c r="C141" s="5">
        <v>70602</v>
      </c>
    </row>
    <row r="142" spans="1:3" ht="16.5" customHeight="1" x14ac:dyDescent="0.25">
      <c r="A142" s="5">
        <v>70603</v>
      </c>
      <c r="B142" s="6" t="s">
        <v>1111</v>
      </c>
      <c r="C142" s="5">
        <v>70603</v>
      </c>
    </row>
    <row r="143" spans="1:3" ht="16.5" customHeight="1" x14ac:dyDescent="0.25">
      <c r="A143" s="5">
        <v>70604</v>
      </c>
      <c r="B143" s="6" t="s">
        <v>1294</v>
      </c>
      <c r="C143" s="5">
        <v>70604</v>
      </c>
    </row>
    <row r="144" spans="1:3" ht="16.5" customHeight="1" x14ac:dyDescent="0.25">
      <c r="A144" s="5">
        <v>70605</v>
      </c>
      <c r="B144" s="6" t="s">
        <v>1121</v>
      </c>
      <c r="C144" s="5">
        <v>70605</v>
      </c>
    </row>
    <row r="145" spans="1:3" ht="16.5" customHeight="1" x14ac:dyDescent="0.25">
      <c r="A145" s="5">
        <v>70606</v>
      </c>
      <c r="B145" s="6" t="s">
        <v>1128</v>
      </c>
      <c r="C145" s="5">
        <v>70606</v>
      </c>
    </row>
    <row r="146" spans="1:3" ht="16.5" customHeight="1" x14ac:dyDescent="0.25">
      <c r="A146" s="5">
        <v>70607</v>
      </c>
      <c r="B146" s="6" t="s">
        <v>1110</v>
      </c>
      <c r="C146" s="5">
        <v>70607</v>
      </c>
    </row>
    <row r="147" spans="1:3" ht="16.5" customHeight="1" x14ac:dyDescent="0.25">
      <c r="A147" s="5">
        <v>70608</v>
      </c>
      <c r="B147" s="6" t="s">
        <v>1115</v>
      </c>
      <c r="C147" s="5">
        <v>70608</v>
      </c>
    </row>
    <row r="148" spans="1:3" ht="16.5" customHeight="1" x14ac:dyDescent="0.25">
      <c r="A148" s="5">
        <v>70609</v>
      </c>
      <c r="B148" s="6" t="s">
        <v>1126</v>
      </c>
      <c r="C148" s="5">
        <v>70609</v>
      </c>
    </row>
    <row r="149" spans="1:3" ht="16.5" customHeight="1" x14ac:dyDescent="0.25">
      <c r="A149" s="5">
        <v>70610</v>
      </c>
      <c r="B149" s="6" t="s">
        <v>1125</v>
      </c>
      <c r="C149" s="5">
        <v>70610</v>
      </c>
    </row>
    <row r="150" spans="1:3" ht="16.5" customHeight="1" x14ac:dyDescent="0.25">
      <c r="A150" s="5">
        <v>70611</v>
      </c>
      <c r="B150" s="6" t="s">
        <v>1124</v>
      </c>
      <c r="C150" s="5">
        <v>70611</v>
      </c>
    </row>
    <row r="151" spans="1:3" ht="16.5" customHeight="1" x14ac:dyDescent="0.25">
      <c r="A151" s="5">
        <v>70612</v>
      </c>
      <c r="B151" s="6" t="s">
        <v>1116</v>
      </c>
      <c r="C151" s="5">
        <v>70612</v>
      </c>
    </row>
    <row r="152" spans="1:3" ht="16.5" customHeight="1" x14ac:dyDescent="0.25">
      <c r="A152" s="5">
        <v>70613</v>
      </c>
      <c r="B152" s="6" t="s">
        <v>1123</v>
      </c>
      <c r="C152" s="5">
        <v>70613</v>
      </c>
    </row>
    <row r="153" spans="1:3" ht="16.5" customHeight="1" x14ac:dyDescent="0.25">
      <c r="A153" s="5">
        <v>70614</v>
      </c>
      <c r="B153" s="6" t="s">
        <v>1107</v>
      </c>
      <c r="C153" s="5">
        <v>70614</v>
      </c>
    </row>
    <row r="154" spans="1:3" ht="16.5" customHeight="1" x14ac:dyDescent="0.25">
      <c r="A154" s="5">
        <v>70615</v>
      </c>
      <c r="B154" s="6" t="s">
        <v>1113</v>
      </c>
      <c r="C154" s="5">
        <v>70615</v>
      </c>
    </row>
    <row r="155" spans="1:3" ht="16.5" customHeight="1" x14ac:dyDescent="0.25">
      <c r="A155" s="5">
        <v>70616</v>
      </c>
      <c r="B155" s="6" t="s">
        <v>1295</v>
      </c>
      <c r="C155" s="5">
        <v>70616</v>
      </c>
    </row>
    <row r="156" spans="1:3" ht="16.5" customHeight="1" x14ac:dyDescent="0.25">
      <c r="A156" s="5">
        <v>70617</v>
      </c>
      <c r="B156" s="6" t="s">
        <v>1119</v>
      </c>
      <c r="C156" s="5">
        <v>70617</v>
      </c>
    </row>
    <row r="157" spans="1:3" ht="16.5" customHeight="1" x14ac:dyDescent="0.25">
      <c r="A157" s="5">
        <v>70618</v>
      </c>
      <c r="B157" s="6" t="s">
        <v>1120</v>
      </c>
      <c r="C157" s="5">
        <v>70618</v>
      </c>
    </row>
    <row r="158" spans="1:3" ht="16.5" customHeight="1" x14ac:dyDescent="0.25">
      <c r="A158" s="5">
        <v>70619</v>
      </c>
      <c r="B158" s="6" t="s">
        <v>1112</v>
      </c>
      <c r="C158" s="5">
        <v>70619</v>
      </c>
    </row>
    <row r="159" spans="1:3" ht="16.5" customHeight="1" x14ac:dyDescent="0.25">
      <c r="A159" s="5">
        <v>70620</v>
      </c>
      <c r="B159" s="6" t="s">
        <v>1223</v>
      </c>
      <c r="C159" s="5">
        <v>70620</v>
      </c>
    </row>
    <row r="160" spans="1:3" ht="16.5" customHeight="1" x14ac:dyDescent="0.25">
      <c r="A160" s="5">
        <v>70621</v>
      </c>
      <c r="B160" s="6" t="s">
        <v>1296</v>
      </c>
      <c r="C160" s="5">
        <v>70621</v>
      </c>
    </row>
    <row r="161" spans="1:3" ht="16.5" customHeight="1" x14ac:dyDescent="0.25">
      <c r="A161" s="5">
        <v>70622</v>
      </c>
      <c r="B161" s="6" t="s">
        <v>1108</v>
      </c>
      <c r="C161" s="5">
        <v>70622</v>
      </c>
    </row>
    <row r="162" spans="1:3" ht="16.5" customHeight="1" x14ac:dyDescent="0.25">
      <c r="A162" s="5">
        <v>70623</v>
      </c>
      <c r="B162" s="6" t="s">
        <v>1127</v>
      </c>
      <c r="C162" s="5">
        <v>70623</v>
      </c>
    </row>
    <row r="163" spans="1:3" ht="16.5" customHeight="1" x14ac:dyDescent="0.25">
      <c r="A163" s="5">
        <v>70624</v>
      </c>
      <c r="B163" s="6" t="s">
        <v>1114</v>
      </c>
      <c r="C163" s="5">
        <v>70624</v>
      </c>
    </row>
    <row r="164" spans="1:3" ht="16.5" customHeight="1" x14ac:dyDescent="0.25">
      <c r="A164" s="5">
        <v>70625</v>
      </c>
      <c r="B164" s="6" t="s">
        <v>1131</v>
      </c>
      <c r="C164" s="5">
        <v>70625</v>
      </c>
    </row>
    <row r="165" spans="1:3" ht="16.5" customHeight="1" x14ac:dyDescent="0.25">
      <c r="A165" s="5">
        <v>70626</v>
      </c>
      <c r="B165" s="6" t="s">
        <v>1297</v>
      </c>
      <c r="C165" s="5">
        <v>70626</v>
      </c>
    </row>
    <row r="166" spans="1:3" ht="16.5" customHeight="1" x14ac:dyDescent="0.25">
      <c r="A166" s="5">
        <v>70627</v>
      </c>
      <c r="B166" s="6" t="s">
        <v>1122</v>
      </c>
      <c r="C166" s="5">
        <v>70627</v>
      </c>
    </row>
    <row r="167" spans="1:3" ht="16.5" customHeight="1" x14ac:dyDescent="0.25">
      <c r="A167" s="5">
        <v>70628</v>
      </c>
      <c r="B167" s="6" t="s">
        <v>1129</v>
      </c>
      <c r="C167" s="5">
        <v>70628</v>
      </c>
    </row>
    <row r="168" spans="1:3" ht="16.5" customHeight="1" x14ac:dyDescent="0.25">
      <c r="A168" s="5">
        <v>70629</v>
      </c>
      <c r="B168" s="6" t="s">
        <v>1117</v>
      </c>
      <c r="C168" s="5">
        <v>70629</v>
      </c>
    </row>
    <row r="169" spans="1:3" ht="16.5" customHeight="1" x14ac:dyDescent="0.25">
      <c r="A169" s="5">
        <v>70630</v>
      </c>
      <c r="B169" s="6" t="s">
        <v>1109</v>
      </c>
      <c r="C169" s="5">
        <v>70630</v>
      </c>
    </row>
    <row r="170" spans="1:3" ht="16.5" customHeight="1" x14ac:dyDescent="0.25">
      <c r="A170" s="5">
        <v>70701</v>
      </c>
      <c r="B170" s="6" t="s">
        <v>1148</v>
      </c>
      <c r="C170" s="5">
        <v>70701</v>
      </c>
    </row>
    <row r="171" spans="1:3" ht="16.5" customHeight="1" x14ac:dyDescent="0.25">
      <c r="A171" s="5">
        <v>70702</v>
      </c>
      <c r="B171" s="6" t="s">
        <v>1144</v>
      </c>
      <c r="C171" s="5">
        <v>70702</v>
      </c>
    </row>
    <row r="172" spans="1:3" ht="16.5" customHeight="1" x14ac:dyDescent="0.25">
      <c r="A172" s="5">
        <v>70703</v>
      </c>
      <c r="B172" s="6" t="s">
        <v>1208</v>
      </c>
      <c r="C172" s="5">
        <v>70703</v>
      </c>
    </row>
    <row r="173" spans="1:3" ht="16.5" customHeight="1" x14ac:dyDescent="0.25">
      <c r="A173" s="5">
        <v>70704</v>
      </c>
      <c r="B173" s="6" t="s">
        <v>1143</v>
      </c>
      <c r="C173" s="5">
        <v>70704</v>
      </c>
    </row>
    <row r="174" spans="1:3" ht="16.5" customHeight="1" x14ac:dyDescent="0.25">
      <c r="A174" s="5">
        <v>70705</v>
      </c>
      <c r="B174" s="6" t="s">
        <v>1139</v>
      </c>
      <c r="C174" s="5">
        <v>70705</v>
      </c>
    </row>
    <row r="175" spans="1:3" ht="16.5" customHeight="1" x14ac:dyDescent="0.25">
      <c r="A175" s="5">
        <v>70706</v>
      </c>
      <c r="B175" s="6" t="s">
        <v>1141</v>
      </c>
      <c r="C175" s="5">
        <v>70706</v>
      </c>
    </row>
    <row r="176" spans="1:3" ht="16.5" customHeight="1" x14ac:dyDescent="0.25">
      <c r="A176" s="5">
        <v>70707</v>
      </c>
      <c r="B176" s="6" t="s">
        <v>1132</v>
      </c>
      <c r="C176" s="5">
        <v>70707</v>
      </c>
    </row>
    <row r="177" spans="1:3" ht="16.5" customHeight="1" x14ac:dyDescent="0.25">
      <c r="A177" s="5">
        <v>70708</v>
      </c>
      <c r="B177" s="6" t="s">
        <v>1231</v>
      </c>
      <c r="C177" s="5">
        <v>70708</v>
      </c>
    </row>
    <row r="178" spans="1:3" ht="16.5" customHeight="1" x14ac:dyDescent="0.25">
      <c r="A178" s="5">
        <v>70709</v>
      </c>
      <c r="B178" s="6" t="s">
        <v>1298</v>
      </c>
      <c r="C178" s="5">
        <v>70709</v>
      </c>
    </row>
    <row r="179" spans="1:3" ht="16.5" customHeight="1" x14ac:dyDescent="0.25">
      <c r="A179" s="5">
        <v>70710</v>
      </c>
      <c r="B179" s="6" t="s">
        <v>1137</v>
      </c>
      <c r="C179" s="5">
        <v>70710</v>
      </c>
    </row>
    <row r="180" spans="1:3" ht="16.5" customHeight="1" x14ac:dyDescent="0.25">
      <c r="A180" s="5">
        <v>70711</v>
      </c>
      <c r="B180" s="6" t="s">
        <v>1215</v>
      </c>
      <c r="C180" s="5">
        <v>70711</v>
      </c>
    </row>
    <row r="181" spans="1:3" ht="16.5" customHeight="1" x14ac:dyDescent="0.25">
      <c r="A181" s="5">
        <v>70712</v>
      </c>
      <c r="B181" s="6" t="s">
        <v>1299</v>
      </c>
      <c r="C181" s="5">
        <v>70712</v>
      </c>
    </row>
    <row r="182" spans="1:3" ht="16.5" customHeight="1" x14ac:dyDescent="0.25">
      <c r="A182" s="5">
        <v>70713</v>
      </c>
      <c r="B182" s="6" t="s">
        <v>1145</v>
      </c>
      <c r="C182" s="5">
        <v>70713</v>
      </c>
    </row>
    <row r="183" spans="1:3" ht="16.5" customHeight="1" x14ac:dyDescent="0.25">
      <c r="A183" s="5">
        <v>70714</v>
      </c>
      <c r="B183" s="6" t="s">
        <v>1150</v>
      </c>
      <c r="C183" s="5">
        <v>70714</v>
      </c>
    </row>
    <row r="184" spans="1:3" ht="16.5" customHeight="1" x14ac:dyDescent="0.25">
      <c r="A184" s="5">
        <v>70715</v>
      </c>
      <c r="B184" s="6" t="s">
        <v>1142</v>
      </c>
      <c r="C184" s="5">
        <v>70715</v>
      </c>
    </row>
    <row r="185" spans="1:3" ht="16.5" customHeight="1" x14ac:dyDescent="0.25">
      <c r="A185" s="5">
        <v>70716</v>
      </c>
      <c r="B185" s="6" t="s">
        <v>1134</v>
      </c>
      <c r="C185" s="5">
        <v>70716</v>
      </c>
    </row>
    <row r="186" spans="1:3" ht="16.5" customHeight="1" x14ac:dyDescent="0.25">
      <c r="A186" s="5">
        <v>70717</v>
      </c>
      <c r="B186" s="6" t="s">
        <v>1300</v>
      </c>
      <c r="C186" s="5">
        <v>70717</v>
      </c>
    </row>
    <row r="187" spans="1:3" ht="16.5" customHeight="1" x14ac:dyDescent="0.25">
      <c r="A187" s="5">
        <v>70718</v>
      </c>
      <c r="B187" s="6" t="s">
        <v>1149</v>
      </c>
      <c r="C187" s="5">
        <v>70718</v>
      </c>
    </row>
    <row r="188" spans="1:3" ht="16.5" customHeight="1" x14ac:dyDescent="0.25">
      <c r="A188" s="5">
        <v>70719</v>
      </c>
      <c r="B188" s="6" t="s">
        <v>1224</v>
      </c>
      <c r="C188" s="5">
        <v>70719</v>
      </c>
    </row>
    <row r="189" spans="1:3" ht="16.5" customHeight="1" x14ac:dyDescent="0.25">
      <c r="A189" s="5">
        <v>70720</v>
      </c>
      <c r="B189" s="6" t="s">
        <v>1136</v>
      </c>
      <c r="C189" s="5">
        <v>70720</v>
      </c>
    </row>
    <row r="190" spans="1:3" ht="16.5" customHeight="1" x14ac:dyDescent="0.25">
      <c r="A190" s="5">
        <v>70721</v>
      </c>
      <c r="B190" s="6" t="s">
        <v>1146</v>
      </c>
      <c r="C190" s="5">
        <v>70721</v>
      </c>
    </row>
    <row r="191" spans="1:3" ht="16.5" customHeight="1" x14ac:dyDescent="0.25">
      <c r="A191" s="5">
        <v>70723</v>
      </c>
      <c r="B191" s="6" t="s">
        <v>1301</v>
      </c>
      <c r="C191" s="5">
        <v>70723</v>
      </c>
    </row>
    <row r="192" spans="1:3" ht="16.5" customHeight="1" x14ac:dyDescent="0.25">
      <c r="A192" s="5">
        <v>70724</v>
      </c>
      <c r="B192" s="6" t="s">
        <v>1302</v>
      </c>
      <c r="C192" s="5">
        <v>70724</v>
      </c>
    </row>
    <row r="193" spans="1:3" ht="16.5" customHeight="1" x14ac:dyDescent="0.25">
      <c r="A193" s="5">
        <v>70725</v>
      </c>
      <c r="B193" s="6" t="s">
        <v>1303</v>
      </c>
      <c r="C193" s="5">
        <v>70725</v>
      </c>
    </row>
    <row r="194" spans="1:3" ht="16.5" customHeight="1" x14ac:dyDescent="0.25">
      <c r="A194" s="5">
        <v>70726</v>
      </c>
      <c r="B194" s="6" t="s">
        <v>1304</v>
      </c>
      <c r="C194" s="5">
        <v>70726</v>
      </c>
    </row>
    <row r="195" spans="1:3" ht="16.5" customHeight="1" x14ac:dyDescent="0.25">
      <c r="A195" s="5">
        <v>70727</v>
      </c>
      <c r="B195" s="6" t="s">
        <v>1151</v>
      </c>
      <c r="C195" s="5">
        <v>70727</v>
      </c>
    </row>
    <row r="196" spans="1:3" ht="16.5" customHeight="1" x14ac:dyDescent="0.25">
      <c r="A196" s="5">
        <v>70728</v>
      </c>
      <c r="B196" s="6" t="s">
        <v>1133</v>
      </c>
      <c r="C196" s="5">
        <v>70728</v>
      </c>
    </row>
    <row r="197" spans="1:3" ht="16.5" customHeight="1" x14ac:dyDescent="0.25">
      <c r="A197" s="5">
        <v>70729</v>
      </c>
      <c r="B197" s="6" t="s">
        <v>1140</v>
      </c>
      <c r="C197" s="5">
        <v>70729</v>
      </c>
    </row>
    <row r="198" spans="1:3" ht="16.5" customHeight="1" x14ac:dyDescent="0.25">
      <c r="A198" s="5">
        <v>70731</v>
      </c>
      <c r="B198" s="6" t="s">
        <v>1138</v>
      </c>
      <c r="C198" s="5">
        <v>70731</v>
      </c>
    </row>
    <row r="199" spans="1:3" ht="16.5" customHeight="1" x14ac:dyDescent="0.25">
      <c r="A199" s="5">
        <v>70732</v>
      </c>
      <c r="B199" s="6" t="s">
        <v>1147</v>
      </c>
      <c r="C199" s="5">
        <v>70732</v>
      </c>
    </row>
    <row r="200" spans="1:3" ht="16.5" customHeight="1" x14ac:dyDescent="0.25">
      <c r="A200" s="5">
        <v>70733</v>
      </c>
      <c r="B200" s="6" t="s">
        <v>1152</v>
      </c>
      <c r="C200" s="5">
        <v>70733</v>
      </c>
    </row>
    <row r="201" spans="1:3" ht="16.5" customHeight="1" x14ac:dyDescent="0.25">
      <c r="A201" s="5">
        <v>70734</v>
      </c>
      <c r="B201" s="6" t="s">
        <v>1135</v>
      </c>
      <c r="C201" s="5">
        <v>70734</v>
      </c>
    </row>
    <row r="202" spans="1:3" ht="16.5" customHeight="1" x14ac:dyDescent="0.25">
      <c r="A202" s="5">
        <v>70735</v>
      </c>
      <c r="B202" s="6" t="s">
        <v>1217</v>
      </c>
      <c r="C202" s="5">
        <v>70735</v>
      </c>
    </row>
    <row r="203" spans="1:3" ht="16.5" customHeight="1" x14ac:dyDescent="0.25">
      <c r="A203" s="5">
        <v>70801</v>
      </c>
      <c r="B203" s="6" t="s">
        <v>1164</v>
      </c>
      <c r="C203" s="5">
        <v>70801</v>
      </c>
    </row>
    <row r="204" spans="1:3" ht="16.5" customHeight="1" x14ac:dyDescent="0.25">
      <c r="A204" s="5">
        <v>70802</v>
      </c>
      <c r="B204" s="6" t="s">
        <v>1176</v>
      </c>
      <c r="C204" s="5">
        <v>70802</v>
      </c>
    </row>
    <row r="205" spans="1:3" ht="16.5" customHeight="1" x14ac:dyDescent="0.25">
      <c r="A205" s="5">
        <v>70803</v>
      </c>
      <c r="B205" s="6" t="s">
        <v>1173</v>
      </c>
      <c r="C205" s="5">
        <v>70803</v>
      </c>
    </row>
    <row r="206" spans="1:3" ht="16.5" customHeight="1" x14ac:dyDescent="0.25">
      <c r="A206" s="5">
        <v>70804</v>
      </c>
      <c r="B206" s="6" t="s">
        <v>1172</v>
      </c>
      <c r="C206" s="5">
        <v>70804</v>
      </c>
    </row>
    <row r="207" spans="1:3" ht="16.5" customHeight="1" x14ac:dyDescent="0.25">
      <c r="A207" s="5">
        <v>70805</v>
      </c>
      <c r="B207" s="6" t="s">
        <v>1155</v>
      </c>
      <c r="C207" s="5">
        <v>70805</v>
      </c>
    </row>
    <row r="208" spans="1:3" ht="16.5" customHeight="1" x14ac:dyDescent="0.25">
      <c r="A208" s="5">
        <v>70806</v>
      </c>
      <c r="B208" s="6" t="s">
        <v>1175</v>
      </c>
      <c r="C208" s="5">
        <v>70806</v>
      </c>
    </row>
    <row r="209" spans="1:3" ht="16.5" customHeight="1" x14ac:dyDescent="0.25">
      <c r="A209" s="5">
        <v>70807</v>
      </c>
      <c r="B209" s="6" t="s">
        <v>1154</v>
      </c>
      <c r="C209" s="5">
        <v>70807</v>
      </c>
    </row>
    <row r="210" spans="1:3" ht="16.5" customHeight="1" x14ac:dyDescent="0.25">
      <c r="A210" s="5">
        <v>70808</v>
      </c>
      <c r="B210" s="6" t="s">
        <v>1156</v>
      </c>
      <c r="C210" s="5">
        <v>70808</v>
      </c>
    </row>
    <row r="211" spans="1:3" ht="16.5" customHeight="1" x14ac:dyDescent="0.25">
      <c r="A211" s="5">
        <v>70809</v>
      </c>
      <c r="B211" s="6" t="s">
        <v>1178</v>
      </c>
      <c r="C211" s="5">
        <v>70809</v>
      </c>
    </row>
    <row r="212" spans="1:3" ht="16.5" customHeight="1" x14ac:dyDescent="0.25">
      <c r="A212" s="5">
        <v>70810</v>
      </c>
      <c r="B212" s="6" t="s">
        <v>1177</v>
      </c>
      <c r="C212" s="5">
        <v>70810</v>
      </c>
    </row>
    <row r="213" spans="1:3" ht="16.5" customHeight="1" x14ac:dyDescent="0.25">
      <c r="A213" s="5">
        <v>70811</v>
      </c>
      <c r="B213" s="6" t="s">
        <v>1168</v>
      </c>
      <c r="C213" s="5">
        <v>70811</v>
      </c>
    </row>
    <row r="214" spans="1:3" ht="16.5" customHeight="1" x14ac:dyDescent="0.25">
      <c r="A214" s="5">
        <v>70812</v>
      </c>
      <c r="B214" s="6" t="s">
        <v>1250</v>
      </c>
      <c r="C214" s="5">
        <v>70812</v>
      </c>
    </row>
    <row r="215" spans="1:3" ht="16.5" customHeight="1" x14ac:dyDescent="0.25">
      <c r="A215" s="5">
        <v>70813</v>
      </c>
      <c r="B215" s="6" t="s">
        <v>1165</v>
      </c>
      <c r="C215" s="5">
        <v>70813</v>
      </c>
    </row>
    <row r="216" spans="1:3" ht="16.5" customHeight="1" x14ac:dyDescent="0.25">
      <c r="A216" s="5">
        <v>70814</v>
      </c>
      <c r="B216" s="6" t="s">
        <v>1167</v>
      </c>
      <c r="C216" s="5">
        <v>70814</v>
      </c>
    </row>
    <row r="217" spans="1:3" ht="16.5" customHeight="1" x14ac:dyDescent="0.25">
      <c r="A217" s="5">
        <v>70815</v>
      </c>
      <c r="B217" s="6" t="s">
        <v>1251</v>
      </c>
      <c r="C217" s="5">
        <v>70815</v>
      </c>
    </row>
    <row r="218" spans="1:3" ht="16.5" customHeight="1" x14ac:dyDescent="0.25">
      <c r="A218" s="5">
        <v>70816</v>
      </c>
      <c r="B218" s="6" t="s">
        <v>1160</v>
      </c>
      <c r="C218" s="5">
        <v>70816</v>
      </c>
    </row>
    <row r="219" spans="1:3" ht="16.5" customHeight="1" x14ac:dyDescent="0.25">
      <c r="A219" s="5">
        <v>70817</v>
      </c>
      <c r="B219" s="6" t="s">
        <v>1174</v>
      </c>
      <c r="C219" s="5">
        <v>70817</v>
      </c>
    </row>
    <row r="220" spans="1:3" ht="16.5" customHeight="1" x14ac:dyDescent="0.25">
      <c r="A220" s="5">
        <v>70818</v>
      </c>
      <c r="B220" s="6" t="s">
        <v>1253</v>
      </c>
      <c r="C220" s="5">
        <v>70818</v>
      </c>
    </row>
    <row r="221" spans="1:3" ht="16.5" customHeight="1" x14ac:dyDescent="0.25">
      <c r="A221" s="5">
        <v>70819</v>
      </c>
      <c r="B221" s="6" t="s">
        <v>1254</v>
      </c>
      <c r="C221" s="5">
        <v>70819</v>
      </c>
    </row>
    <row r="222" spans="1:3" ht="16.5" customHeight="1" x14ac:dyDescent="0.25">
      <c r="A222" s="5">
        <v>70820</v>
      </c>
      <c r="B222" s="6" t="s">
        <v>1158</v>
      </c>
      <c r="C222" s="5">
        <v>70820</v>
      </c>
    </row>
    <row r="223" spans="1:3" ht="16.5" customHeight="1" x14ac:dyDescent="0.25">
      <c r="A223" s="5">
        <v>70821</v>
      </c>
      <c r="B223" s="6" t="s">
        <v>1159</v>
      </c>
      <c r="C223" s="5">
        <v>70821</v>
      </c>
    </row>
    <row r="224" spans="1:3" ht="16.5" customHeight="1" x14ac:dyDescent="0.25">
      <c r="A224" s="5">
        <v>70822</v>
      </c>
      <c r="B224" s="6" t="s">
        <v>1179</v>
      </c>
      <c r="C224" s="5">
        <v>70822</v>
      </c>
    </row>
    <row r="225" spans="1:3" ht="16.5" customHeight="1" x14ac:dyDescent="0.25">
      <c r="A225" s="5">
        <v>70823</v>
      </c>
      <c r="B225" s="6" t="s">
        <v>1255</v>
      </c>
      <c r="C225" s="5">
        <v>70823</v>
      </c>
    </row>
    <row r="226" spans="1:3" ht="16.5" customHeight="1" x14ac:dyDescent="0.25">
      <c r="A226" s="5">
        <v>70824</v>
      </c>
      <c r="B226" s="6" t="s">
        <v>1171</v>
      </c>
      <c r="C226" s="5">
        <v>70824</v>
      </c>
    </row>
    <row r="227" spans="1:3" ht="16.5" customHeight="1" x14ac:dyDescent="0.25">
      <c r="A227" s="5">
        <v>70825</v>
      </c>
      <c r="B227" s="6" t="s">
        <v>1256</v>
      </c>
      <c r="C227" s="5">
        <v>70825</v>
      </c>
    </row>
    <row r="228" spans="1:3" ht="16.5" customHeight="1" x14ac:dyDescent="0.25">
      <c r="A228" s="5">
        <v>70826</v>
      </c>
      <c r="B228" s="6" t="s">
        <v>1161</v>
      </c>
      <c r="C228" s="5">
        <v>70826</v>
      </c>
    </row>
    <row r="229" spans="1:3" ht="16.5" customHeight="1" x14ac:dyDescent="0.25">
      <c r="A229" s="5">
        <v>70827</v>
      </c>
      <c r="B229" s="6" t="s">
        <v>1214</v>
      </c>
      <c r="C229" s="5">
        <v>70827</v>
      </c>
    </row>
    <row r="230" spans="1:3" ht="16.5" customHeight="1" x14ac:dyDescent="0.25">
      <c r="A230" s="5">
        <v>70828</v>
      </c>
      <c r="B230" s="6" t="s">
        <v>1153</v>
      </c>
      <c r="C230" s="5">
        <v>70828</v>
      </c>
    </row>
    <row r="231" spans="1:3" ht="16.5" customHeight="1" x14ac:dyDescent="0.25">
      <c r="A231" s="5">
        <v>70829</v>
      </c>
      <c r="B231" s="6" t="s">
        <v>1219</v>
      </c>
      <c r="C231" s="5">
        <v>70829</v>
      </c>
    </row>
    <row r="232" spans="1:3" ht="16.5" customHeight="1" x14ac:dyDescent="0.25">
      <c r="A232" s="5">
        <v>70830</v>
      </c>
      <c r="B232" s="6" t="s">
        <v>1170</v>
      </c>
      <c r="C232" s="5">
        <v>70830</v>
      </c>
    </row>
    <row r="233" spans="1:3" ht="16.5" customHeight="1" x14ac:dyDescent="0.25">
      <c r="A233" s="5">
        <v>70831</v>
      </c>
      <c r="B233" s="6" t="s">
        <v>1166</v>
      </c>
      <c r="C233" s="5">
        <v>70831</v>
      </c>
    </row>
    <row r="234" spans="1:3" ht="16.5" customHeight="1" x14ac:dyDescent="0.25">
      <c r="A234" s="5">
        <v>70832</v>
      </c>
      <c r="B234" s="6" t="s">
        <v>1169</v>
      </c>
      <c r="C234" s="5">
        <v>70832</v>
      </c>
    </row>
    <row r="235" spans="1:3" ht="16.5" customHeight="1" x14ac:dyDescent="0.25">
      <c r="A235" s="5">
        <v>70833</v>
      </c>
      <c r="B235" s="6" t="s">
        <v>1157</v>
      </c>
      <c r="C235" s="5">
        <v>70833</v>
      </c>
    </row>
    <row r="236" spans="1:3" ht="16.5" customHeight="1" x14ac:dyDescent="0.25">
      <c r="A236" s="5">
        <v>70834</v>
      </c>
      <c r="B236" s="6" t="s">
        <v>1162</v>
      </c>
      <c r="C236" s="5">
        <v>70834</v>
      </c>
    </row>
    <row r="237" spans="1:3" ht="16.5" customHeight="1" x14ac:dyDescent="0.25">
      <c r="A237" s="5">
        <v>70835</v>
      </c>
      <c r="B237" s="6" t="s">
        <v>1163</v>
      </c>
      <c r="C237" s="5">
        <v>70835</v>
      </c>
    </row>
    <row r="238" spans="1:3" ht="16.5" customHeight="1" x14ac:dyDescent="0.25">
      <c r="A238" s="5">
        <v>70836</v>
      </c>
      <c r="B238" s="6" t="s">
        <v>1305</v>
      </c>
      <c r="C238" s="5">
        <v>70836</v>
      </c>
    </row>
    <row r="239" spans="1:3" ht="16.5" customHeight="1" x14ac:dyDescent="0.25">
      <c r="A239" s="5">
        <v>70837</v>
      </c>
      <c r="B239" s="6" t="s">
        <v>1259</v>
      </c>
      <c r="C239" s="5">
        <v>70837</v>
      </c>
    </row>
    <row r="240" spans="1:3" ht="16.5" customHeight="1" x14ac:dyDescent="0.25">
      <c r="A240" s="5">
        <v>70901</v>
      </c>
      <c r="B240" s="6" t="s">
        <v>1182</v>
      </c>
      <c r="C240" s="5">
        <v>70901</v>
      </c>
    </row>
    <row r="241" spans="1:3" ht="16.5" customHeight="1" x14ac:dyDescent="0.25">
      <c r="A241" s="5">
        <v>70902</v>
      </c>
      <c r="B241" s="6" t="s">
        <v>1306</v>
      </c>
      <c r="C241" s="5">
        <v>70902</v>
      </c>
    </row>
    <row r="242" spans="1:3" ht="16.5" customHeight="1" x14ac:dyDescent="0.25">
      <c r="A242" s="5">
        <v>70903</v>
      </c>
      <c r="B242" s="6" t="s">
        <v>1204</v>
      </c>
      <c r="C242" s="5">
        <v>70903</v>
      </c>
    </row>
    <row r="243" spans="1:3" ht="16.5" customHeight="1" x14ac:dyDescent="0.25">
      <c r="A243" s="5">
        <v>70904</v>
      </c>
      <c r="B243" s="6" t="s">
        <v>1307</v>
      </c>
      <c r="C243" s="5">
        <v>70904</v>
      </c>
    </row>
    <row r="244" spans="1:3" ht="16.5" customHeight="1" x14ac:dyDescent="0.25">
      <c r="A244" s="5">
        <v>70905</v>
      </c>
      <c r="B244" s="6" t="s">
        <v>1308</v>
      </c>
      <c r="C244" s="5">
        <v>70905</v>
      </c>
    </row>
    <row r="245" spans="1:3" ht="16.5" customHeight="1" x14ac:dyDescent="0.25">
      <c r="A245" s="5">
        <v>70907</v>
      </c>
      <c r="B245" s="6" t="s">
        <v>1309</v>
      </c>
      <c r="C245" s="5">
        <v>70907</v>
      </c>
    </row>
    <row r="246" spans="1:3" ht="16.5" customHeight="1" x14ac:dyDescent="0.25">
      <c r="A246" s="5">
        <v>70908</v>
      </c>
      <c r="B246" s="6" t="s">
        <v>1194</v>
      </c>
      <c r="C246" s="5">
        <v>70908</v>
      </c>
    </row>
    <row r="247" spans="1:3" ht="16.5" customHeight="1" x14ac:dyDescent="0.25">
      <c r="A247" s="5">
        <v>70909</v>
      </c>
      <c r="B247" s="6" t="s">
        <v>1184</v>
      </c>
      <c r="C247" s="5">
        <v>70909</v>
      </c>
    </row>
    <row r="248" spans="1:3" ht="16.5" customHeight="1" x14ac:dyDescent="0.25">
      <c r="A248" s="5">
        <v>70910</v>
      </c>
      <c r="B248" s="6" t="s">
        <v>1188</v>
      </c>
      <c r="C248" s="5">
        <v>70910</v>
      </c>
    </row>
    <row r="249" spans="1:3" ht="16.5" customHeight="1" x14ac:dyDescent="0.25">
      <c r="A249" s="5">
        <v>70911</v>
      </c>
      <c r="B249" s="6" t="s">
        <v>1201</v>
      </c>
      <c r="C249" s="5">
        <v>70911</v>
      </c>
    </row>
    <row r="250" spans="1:3" ht="16.5" customHeight="1" x14ac:dyDescent="0.25">
      <c r="A250" s="5">
        <v>70912</v>
      </c>
      <c r="B250" s="6" t="s">
        <v>1198</v>
      </c>
      <c r="C250" s="5">
        <v>70912</v>
      </c>
    </row>
    <row r="251" spans="1:3" ht="16.5" customHeight="1" x14ac:dyDescent="0.25">
      <c r="A251" s="5">
        <v>70913</v>
      </c>
      <c r="B251" s="6" t="s">
        <v>1203</v>
      </c>
      <c r="C251" s="5">
        <v>70913</v>
      </c>
    </row>
    <row r="252" spans="1:3" ht="16.5" customHeight="1" x14ac:dyDescent="0.25">
      <c r="A252" s="5">
        <v>70914</v>
      </c>
      <c r="B252" s="6" t="s">
        <v>1205</v>
      </c>
      <c r="C252" s="5">
        <v>70914</v>
      </c>
    </row>
    <row r="253" spans="1:3" ht="16.5" customHeight="1" x14ac:dyDescent="0.25">
      <c r="A253" s="5">
        <v>70915</v>
      </c>
      <c r="B253" s="6" t="s">
        <v>1310</v>
      </c>
      <c r="C253" s="5">
        <v>70915</v>
      </c>
    </row>
    <row r="254" spans="1:3" ht="16.5" customHeight="1" x14ac:dyDescent="0.25">
      <c r="A254" s="5">
        <v>70916</v>
      </c>
      <c r="B254" s="6" t="s">
        <v>1252</v>
      </c>
      <c r="C254" s="5">
        <v>70916</v>
      </c>
    </row>
    <row r="255" spans="1:3" ht="16.5" customHeight="1" x14ac:dyDescent="0.25">
      <c r="A255" s="5">
        <v>70917</v>
      </c>
      <c r="B255" s="6" t="s">
        <v>1192</v>
      </c>
      <c r="C255" s="5">
        <v>70917</v>
      </c>
    </row>
    <row r="256" spans="1:3" ht="16.5" customHeight="1" x14ac:dyDescent="0.25">
      <c r="A256" s="5">
        <v>70918</v>
      </c>
      <c r="B256" s="6" t="s">
        <v>1190</v>
      </c>
      <c r="C256" s="5">
        <v>70918</v>
      </c>
    </row>
    <row r="257" spans="1:3" ht="16.5" customHeight="1" x14ac:dyDescent="0.25">
      <c r="A257" s="5">
        <v>70920</v>
      </c>
      <c r="B257" s="6" t="s">
        <v>1183</v>
      </c>
      <c r="C257" s="5">
        <v>70920</v>
      </c>
    </row>
    <row r="258" spans="1:3" ht="16.5" customHeight="1" x14ac:dyDescent="0.25">
      <c r="A258" s="5">
        <v>70921</v>
      </c>
      <c r="B258" s="6" t="s">
        <v>1202</v>
      </c>
      <c r="C258" s="5">
        <v>70921</v>
      </c>
    </row>
    <row r="259" spans="1:3" ht="16.5" customHeight="1" x14ac:dyDescent="0.25">
      <c r="A259" s="5">
        <v>70922</v>
      </c>
      <c r="B259" s="6" t="s">
        <v>1311</v>
      </c>
      <c r="C259" s="5">
        <v>70922</v>
      </c>
    </row>
    <row r="260" spans="1:3" ht="16.5" customHeight="1" x14ac:dyDescent="0.25">
      <c r="A260" s="5">
        <v>70923</v>
      </c>
      <c r="B260" s="6" t="s">
        <v>1312</v>
      </c>
      <c r="C260" s="5">
        <v>70923</v>
      </c>
    </row>
    <row r="261" spans="1:3" ht="16.5" customHeight="1" x14ac:dyDescent="0.25">
      <c r="A261" s="5">
        <v>70924</v>
      </c>
      <c r="B261" s="6" t="s">
        <v>1181</v>
      </c>
      <c r="C261" s="5">
        <v>70924</v>
      </c>
    </row>
    <row r="262" spans="1:3" ht="16.5" customHeight="1" x14ac:dyDescent="0.25">
      <c r="A262" s="5">
        <v>70925</v>
      </c>
      <c r="B262" s="6" t="s">
        <v>1199</v>
      </c>
      <c r="C262" s="5">
        <v>70925</v>
      </c>
    </row>
    <row r="263" spans="1:3" ht="16.5" customHeight="1" x14ac:dyDescent="0.25">
      <c r="A263" s="5">
        <v>70926</v>
      </c>
      <c r="B263" s="6" t="s">
        <v>1189</v>
      </c>
      <c r="C263" s="5">
        <v>70926</v>
      </c>
    </row>
    <row r="264" spans="1:3" ht="16.5" customHeight="1" x14ac:dyDescent="0.25">
      <c r="A264" s="5">
        <v>70927</v>
      </c>
      <c r="B264" s="6" t="s">
        <v>1195</v>
      </c>
      <c r="C264" s="5">
        <v>70927</v>
      </c>
    </row>
    <row r="265" spans="1:3" ht="16.5" customHeight="1" x14ac:dyDescent="0.25">
      <c r="A265" s="5">
        <v>70928</v>
      </c>
      <c r="B265" s="6" t="s">
        <v>1187</v>
      </c>
      <c r="C265" s="5">
        <v>70928</v>
      </c>
    </row>
    <row r="266" spans="1:3" ht="16.5" customHeight="1" x14ac:dyDescent="0.25">
      <c r="A266" s="5">
        <v>70929</v>
      </c>
      <c r="B266" s="6" t="s">
        <v>1313</v>
      </c>
      <c r="C266" s="5">
        <v>70929</v>
      </c>
    </row>
    <row r="267" spans="1:3" ht="16.5" customHeight="1" x14ac:dyDescent="0.25">
      <c r="A267" s="5">
        <v>70930</v>
      </c>
      <c r="B267" s="6" t="s">
        <v>1314</v>
      </c>
      <c r="C267" s="5">
        <v>70930</v>
      </c>
    </row>
    <row r="268" spans="1:3" ht="16.5" customHeight="1" x14ac:dyDescent="0.25">
      <c r="A268" s="5">
        <v>70931</v>
      </c>
      <c r="B268" s="6" t="s">
        <v>1185</v>
      </c>
      <c r="C268" s="5">
        <v>70931</v>
      </c>
    </row>
    <row r="269" spans="1:3" ht="16.5" customHeight="1" x14ac:dyDescent="0.25">
      <c r="A269" s="5">
        <v>70932</v>
      </c>
      <c r="B269" s="6" t="s">
        <v>1206</v>
      </c>
      <c r="C269" s="5">
        <v>70932</v>
      </c>
    </row>
    <row r="270" spans="1:3" ht="16.5" customHeight="1" x14ac:dyDescent="0.25">
      <c r="A270" s="5">
        <v>70933</v>
      </c>
      <c r="B270" s="6" t="s">
        <v>1197</v>
      </c>
      <c r="C270" s="5">
        <v>70933</v>
      </c>
    </row>
    <row r="271" spans="1:3" ht="16.5" customHeight="1" x14ac:dyDescent="0.25">
      <c r="A271" s="5">
        <v>70934</v>
      </c>
      <c r="B271" s="6" t="s">
        <v>1196</v>
      </c>
      <c r="C271" s="5">
        <v>70934</v>
      </c>
    </row>
    <row r="272" spans="1:3" ht="16.5" customHeight="1" x14ac:dyDescent="0.25">
      <c r="A272" s="5">
        <v>70935</v>
      </c>
      <c r="B272" s="6" t="s">
        <v>1186</v>
      </c>
      <c r="C272" s="5">
        <v>70935</v>
      </c>
    </row>
    <row r="273" spans="1:3" ht="16.5" customHeight="1" x14ac:dyDescent="0.25">
      <c r="A273" s="5">
        <v>70936</v>
      </c>
      <c r="B273" s="6" t="s">
        <v>1180</v>
      </c>
      <c r="C273" s="5">
        <v>70936</v>
      </c>
    </row>
    <row r="274" spans="1:3" ht="16.5" customHeight="1" x14ac:dyDescent="0.25">
      <c r="A274" s="5">
        <v>70937</v>
      </c>
      <c r="B274" s="6" t="s">
        <v>1200</v>
      </c>
      <c r="C274" s="5">
        <v>70937</v>
      </c>
    </row>
    <row r="275" spans="1:3" ht="16.5" customHeight="1" x14ac:dyDescent="0.25">
      <c r="A275" s="5">
        <v>70938</v>
      </c>
      <c r="B275" s="6" t="s">
        <v>1191</v>
      </c>
      <c r="C275" s="5">
        <v>70938</v>
      </c>
    </row>
    <row r="276" spans="1:3" ht="16.5" customHeight="1" x14ac:dyDescent="0.25">
      <c r="A276" s="5">
        <v>70939</v>
      </c>
      <c r="B276" s="6" t="s">
        <v>1193</v>
      </c>
      <c r="C276" s="5">
        <v>70939</v>
      </c>
    </row>
    <row r="277" spans="1:3" ht="16.5" customHeight="1" x14ac:dyDescent="0.25">
      <c r="A277" s="5">
        <v>70940</v>
      </c>
      <c r="B277" s="6" t="s">
        <v>1315</v>
      </c>
      <c r="C277" s="5">
        <v>70940</v>
      </c>
    </row>
    <row r="278" spans="1:3" ht="16.5" customHeight="1" x14ac:dyDescent="0.25">
      <c r="A278" s="5">
        <v>70941</v>
      </c>
      <c r="B278" s="6" t="s">
        <v>1233</v>
      </c>
      <c r="C278" s="5">
        <v>70941</v>
      </c>
    </row>
  </sheetData>
  <sheetProtection algorithmName="SHA-512" hashValue="hE3jmxvJKHiW/3TOItWhIZmEiW+HpzFLzAXFincGKyZUFxNfy8BPFIJ0ddi6EMdcAnKnee4SGdSRz5MhmlN07A==" saltValue="ALQWdMGLhC0gRPWSMGE63g==" spinCount="100000" sheet="1" objects="1" scenarios="1"/>
  <autoFilter ref="A1:C278" xr:uid="{00000000-0009-0000-0000-000005000000}"/>
  <sortState xmlns:xlrd2="http://schemas.microsoft.com/office/spreadsheetml/2017/richdata2" ref="A2:B280">
    <sortCondition ref="A2:A280"/>
  </sortState>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932"/>
  <sheetViews>
    <sheetView workbookViewId="0">
      <pane xSplit="1" ySplit="2" topLeftCell="B897" activePane="bottomRight" state="frozen"/>
      <selection pane="topRight" activeCell="B1" sqref="B1"/>
      <selection pane="bottomLeft" activeCell="A3" sqref="A3"/>
      <selection pane="bottomRight" activeCell="C4" sqref="C4"/>
    </sheetView>
  </sheetViews>
  <sheetFormatPr baseColWidth="10" defaultColWidth="9.140625" defaultRowHeight="15" x14ac:dyDescent="0.25"/>
  <cols>
    <col min="1" max="1" width="9.140625" style="85"/>
    <col min="2" max="3" width="53.85546875" style="85" customWidth="1"/>
    <col min="4" max="5" width="12.28515625" style="85" customWidth="1"/>
    <col min="6" max="7" width="9.140625" style="85"/>
    <col min="8" max="8" width="9.42578125" style="85" customWidth="1"/>
    <col min="9" max="9" width="23.42578125" style="85" customWidth="1"/>
    <col min="10" max="11" width="9.140625" style="85"/>
    <col min="12" max="12" width="9" style="85" customWidth="1"/>
    <col min="13" max="13" width="31.42578125" style="85" customWidth="1"/>
    <col min="14" max="14" width="21.85546875" style="85" customWidth="1"/>
    <col min="15" max="15" width="23.85546875" style="85" bestFit="1" customWidth="1"/>
    <col min="16" max="17" width="8.7109375" style="85" customWidth="1"/>
    <col min="18" max="18" width="9.85546875" style="85" customWidth="1"/>
    <col min="19" max="19" width="69.28515625" style="85" customWidth="1"/>
    <col min="20" max="21" width="9.140625" style="85"/>
    <col min="22" max="22" width="9.42578125" style="85" customWidth="1"/>
    <col min="23" max="23" width="22.140625" style="85" customWidth="1"/>
    <col min="24" max="24" width="9.140625" style="85"/>
    <col min="25" max="25" width="41.7109375" style="85" customWidth="1"/>
    <col min="26" max="26" width="51.7109375" style="85" bestFit="1" customWidth="1"/>
    <col min="27" max="27" width="9.140625" style="85"/>
    <col min="28" max="28" width="21.5703125" style="85" bestFit="1" customWidth="1"/>
    <col min="29" max="29" width="6.42578125" style="85" customWidth="1"/>
    <col min="30" max="33" width="9.140625" style="85"/>
    <col min="34" max="34" width="23.28515625" style="85" bestFit="1" customWidth="1"/>
    <col min="35" max="16384" width="9.140625" style="85"/>
  </cols>
  <sheetData>
    <row r="1" spans="1:34" x14ac:dyDescent="0.25">
      <c r="A1" s="84" t="s">
        <v>2388</v>
      </c>
      <c r="B1" s="84" t="s">
        <v>2389</v>
      </c>
      <c r="C1" s="84" t="s">
        <v>5733</v>
      </c>
      <c r="D1" s="84" t="s">
        <v>2390</v>
      </c>
      <c r="E1" s="84" t="s">
        <v>2391</v>
      </c>
      <c r="F1" s="84" t="s">
        <v>1261</v>
      </c>
      <c r="G1" s="84" t="s">
        <v>2392</v>
      </c>
      <c r="H1" s="84" t="s">
        <v>2393</v>
      </c>
      <c r="I1" s="84" t="s">
        <v>2394</v>
      </c>
      <c r="J1" s="84" t="s">
        <v>2395</v>
      </c>
      <c r="K1" s="84" t="s">
        <v>2396</v>
      </c>
      <c r="L1" s="84" t="s">
        <v>2397</v>
      </c>
      <c r="M1" s="84" t="s">
        <v>2398</v>
      </c>
      <c r="N1" s="84" t="s">
        <v>2399</v>
      </c>
      <c r="O1" s="84" t="s">
        <v>1917</v>
      </c>
      <c r="P1" s="84" t="s">
        <v>2400</v>
      </c>
      <c r="Q1" s="84" t="s">
        <v>2401</v>
      </c>
      <c r="R1" s="84" t="s">
        <v>2402</v>
      </c>
      <c r="S1" s="84" t="s">
        <v>2403</v>
      </c>
      <c r="T1" s="84" t="s">
        <v>2404</v>
      </c>
      <c r="U1" s="84" t="s">
        <v>2405</v>
      </c>
      <c r="V1" s="84" t="s">
        <v>2406</v>
      </c>
      <c r="W1" s="84" t="s">
        <v>2407</v>
      </c>
      <c r="X1" s="84" t="s">
        <v>2408</v>
      </c>
      <c r="Y1" s="84" t="s">
        <v>2409</v>
      </c>
      <c r="Z1" s="84" t="s">
        <v>5734</v>
      </c>
      <c r="AB1" s="85" t="s">
        <v>1917</v>
      </c>
    </row>
    <row r="2" spans="1:34" x14ac:dyDescent="0.25">
      <c r="A2" s="84">
        <v>1</v>
      </c>
      <c r="B2" s="84">
        <v>2</v>
      </c>
      <c r="C2" s="84">
        <v>3</v>
      </c>
      <c r="D2" s="84">
        <v>4</v>
      </c>
      <c r="E2" s="84">
        <v>5</v>
      </c>
      <c r="F2" s="84">
        <v>6</v>
      </c>
      <c r="G2" s="84">
        <v>7</v>
      </c>
      <c r="H2" s="84">
        <v>8</v>
      </c>
      <c r="I2" s="84">
        <v>9</v>
      </c>
      <c r="J2" s="84">
        <v>10</v>
      </c>
      <c r="K2" s="84">
        <v>11</v>
      </c>
      <c r="L2" s="84">
        <v>12</v>
      </c>
      <c r="M2" s="84">
        <v>13</v>
      </c>
      <c r="N2" s="84">
        <v>14</v>
      </c>
      <c r="O2" s="84">
        <v>15</v>
      </c>
      <c r="P2" s="84">
        <v>16</v>
      </c>
      <c r="Q2" s="84">
        <v>17</v>
      </c>
      <c r="R2" s="84">
        <v>18</v>
      </c>
      <c r="S2" s="84">
        <v>19</v>
      </c>
      <c r="T2" s="84">
        <v>20</v>
      </c>
      <c r="U2" s="84">
        <v>21</v>
      </c>
      <c r="V2" s="84">
        <v>22</v>
      </c>
      <c r="W2" s="84">
        <v>23</v>
      </c>
      <c r="X2" s="84">
        <v>24</v>
      </c>
      <c r="Y2" s="84">
        <v>25</v>
      </c>
      <c r="Z2" s="84">
        <v>26</v>
      </c>
      <c r="AB2" s="85" t="s">
        <v>5735</v>
      </c>
    </row>
    <row r="3" spans="1:34" x14ac:dyDescent="0.25">
      <c r="A3" s="86">
        <v>701686</v>
      </c>
      <c r="B3" s="86" t="s">
        <v>1548</v>
      </c>
      <c r="C3" s="86" t="str">
        <f>CONCATENATE(I3," ",J3,";"," ",G3," ",H3)</f>
        <v>Adolf-Pichler-Platz 8; 6020 Innsbruck</v>
      </c>
      <c r="D3" s="86" t="s">
        <v>1919</v>
      </c>
      <c r="E3" s="86" t="s">
        <v>1919</v>
      </c>
      <c r="F3" s="86">
        <v>70101</v>
      </c>
      <c r="G3" s="86">
        <v>6020</v>
      </c>
      <c r="H3" s="86" t="s">
        <v>1009</v>
      </c>
      <c r="I3" s="86" t="s">
        <v>2410</v>
      </c>
      <c r="J3" s="86" t="s">
        <v>2411</v>
      </c>
      <c r="K3" s="86" t="s">
        <v>2412</v>
      </c>
      <c r="L3" s="86" t="s">
        <v>1</v>
      </c>
      <c r="M3" s="86" t="s">
        <v>2413</v>
      </c>
      <c r="N3" s="86" t="s">
        <v>2414</v>
      </c>
      <c r="O3" s="86" t="s">
        <v>1970</v>
      </c>
      <c r="P3" s="87">
        <v>36770</v>
      </c>
      <c r="Q3" s="87">
        <v>401768</v>
      </c>
      <c r="R3" s="86" t="s">
        <v>2416</v>
      </c>
      <c r="S3" s="86" t="s">
        <v>1743</v>
      </c>
      <c r="T3" s="86">
        <v>900300</v>
      </c>
      <c r="U3" s="86">
        <v>6020</v>
      </c>
      <c r="V3" s="86" t="s">
        <v>1009</v>
      </c>
      <c r="W3" s="86" t="s">
        <v>2417</v>
      </c>
      <c r="X3" s="86" t="s">
        <v>2418</v>
      </c>
      <c r="Y3" s="86" t="s">
        <v>6</v>
      </c>
      <c r="Z3" s="86" t="str">
        <f>CONCATENATE(W3," ",X3,";"," ",U3," ",V3)</f>
        <v>Innrain 25/3; 6020 Innsbruck</v>
      </c>
      <c r="AB3" s="85" t="s">
        <v>2415</v>
      </c>
      <c r="AC3" s="85" t="str">
        <f>LEFT(AB3,4)</f>
        <v>AT93</v>
      </c>
      <c r="AD3" s="85" t="str">
        <f>MID(AB3,5,4)</f>
        <v>1400</v>
      </c>
      <c r="AE3" s="85" t="str">
        <f>MID(AB3,9,4)</f>
        <v>0668</v>
      </c>
      <c r="AF3" s="85" t="str">
        <f>MID(AB3,13,4)</f>
        <v>1006</v>
      </c>
      <c r="AG3" s="85" t="str">
        <f>MID(AB3,17,4)</f>
        <v>3131</v>
      </c>
      <c r="AH3" s="85" t="str">
        <f>AC3&amp;" "&amp;AD3&amp;" "&amp;AE3&amp;" "&amp;AF3&amp;" "&amp;AG3</f>
        <v>AT93 1400 0668 1006 3131</v>
      </c>
    </row>
    <row r="4" spans="1:34" x14ac:dyDescent="0.25">
      <c r="A4" s="86">
        <v>701049</v>
      </c>
      <c r="B4" s="86" t="s">
        <v>1597</v>
      </c>
      <c r="C4" s="86" t="str">
        <f t="shared" ref="C4:C67" si="0">CONCATENATE(I4," ",J4,";"," ",G4," ",H4)</f>
        <v>Ampfererstraße 18; 6020 Hötting</v>
      </c>
      <c r="D4" s="86" t="s">
        <v>1919</v>
      </c>
      <c r="E4" s="86" t="s">
        <v>1919</v>
      </c>
      <c r="F4" s="86">
        <v>70101</v>
      </c>
      <c r="G4" s="86">
        <v>6020</v>
      </c>
      <c r="H4" s="86" t="s">
        <v>2419</v>
      </c>
      <c r="I4" s="86" t="s">
        <v>2420</v>
      </c>
      <c r="J4" s="86" t="s">
        <v>2421</v>
      </c>
      <c r="K4" s="86" t="s">
        <v>2412</v>
      </c>
      <c r="L4" s="86" t="s">
        <v>1</v>
      </c>
      <c r="M4" s="86" t="s">
        <v>2422</v>
      </c>
      <c r="N4" s="86" t="s">
        <v>2423</v>
      </c>
      <c r="O4" s="86" t="s">
        <v>1990</v>
      </c>
      <c r="P4" s="87">
        <v>36770</v>
      </c>
      <c r="Q4" s="87">
        <v>401768</v>
      </c>
      <c r="R4" s="86" t="s">
        <v>2416</v>
      </c>
      <c r="S4" s="86" t="s">
        <v>19</v>
      </c>
      <c r="T4" s="86">
        <v>900244</v>
      </c>
      <c r="U4" s="86">
        <v>6020</v>
      </c>
      <c r="V4" s="86" t="s">
        <v>1009</v>
      </c>
      <c r="W4" s="86" t="s">
        <v>2417</v>
      </c>
      <c r="X4" s="86" t="s">
        <v>2425</v>
      </c>
      <c r="Y4" s="86" t="s">
        <v>1603</v>
      </c>
      <c r="Z4" s="86" t="str">
        <f t="shared" ref="Z4:Z67" si="1">CONCATENATE(W4," ",X4,";"," ",U4," ",V4)</f>
        <v>Innrain 24; 6020 Innsbruck</v>
      </c>
      <c r="AB4" s="85" t="s">
        <v>2424</v>
      </c>
      <c r="AC4" s="85" t="str">
        <f t="shared" ref="AC4:AC67" si="2">LEFT(AB4,4)</f>
        <v>AT18</v>
      </c>
      <c r="AD4" s="85" t="str">
        <f t="shared" ref="AD4:AD67" si="3">MID(AB4,5,4)</f>
        <v>4239</v>
      </c>
      <c r="AE4" s="85" t="str">
        <f t="shared" ref="AE4:AE67" si="4">MID(AB4,9,4)</f>
        <v>0009</v>
      </c>
      <c r="AF4" s="85" t="str">
        <f t="shared" ref="AF4:AF67" si="5">MID(AB4,13,4)</f>
        <v>0008</v>
      </c>
      <c r="AG4" s="85" t="str">
        <f t="shared" ref="AG4:AG67" si="6">MID(AB4,17,4)</f>
        <v>1813</v>
      </c>
      <c r="AH4" s="85" t="str">
        <f t="shared" ref="AH4:AH67" si="7">AC4&amp;" "&amp;AD4&amp;" "&amp;AE4&amp;" "&amp;AF4&amp;" "&amp;AG4</f>
        <v>AT18 4239 0009 0008 1813</v>
      </c>
    </row>
    <row r="5" spans="1:34" x14ac:dyDescent="0.25">
      <c r="A5" s="86">
        <v>701726</v>
      </c>
      <c r="B5" s="86" t="s">
        <v>1491</v>
      </c>
      <c r="C5" s="86" t="str">
        <f t="shared" si="0"/>
        <v>Amraser Straße 5; 6020 Pradl</v>
      </c>
      <c r="D5" s="86" t="s">
        <v>1919</v>
      </c>
      <c r="E5" s="86" t="s">
        <v>1919</v>
      </c>
      <c r="F5" s="86">
        <v>70101</v>
      </c>
      <c r="G5" s="86">
        <v>6020</v>
      </c>
      <c r="H5" s="86" t="s">
        <v>2426</v>
      </c>
      <c r="I5" s="86" t="s">
        <v>2427</v>
      </c>
      <c r="J5" s="86" t="s">
        <v>2428</v>
      </c>
      <c r="K5" s="86" t="s">
        <v>2412</v>
      </c>
      <c r="L5" s="86" t="s">
        <v>1</v>
      </c>
      <c r="M5" s="86" t="s">
        <v>1221</v>
      </c>
      <c r="N5" s="86" t="s">
        <v>2429</v>
      </c>
      <c r="O5" s="86" t="s">
        <v>2018</v>
      </c>
      <c r="P5" s="87">
        <v>36770</v>
      </c>
      <c r="Q5" s="87">
        <v>401768</v>
      </c>
      <c r="R5" s="86" t="s">
        <v>2416</v>
      </c>
      <c r="S5" s="86" t="s">
        <v>0</v>
      </c>
      <c r="T5" s="86">
        <v>400501</v>
      </c>
      <c r="U5" s="86">
        <v>6020</v>
      </c>
      <c r="V5" s="86" t="s">
        <v>2426</v>
      </c>
      <c r="W5" s="86" t="s">
        <v>2427</v>
      </c>
      <c r="X5" s="86" t="s">
        <v>2428</v>
      </c>
      <c r="Y5" s="86" t="s">
        <v>1221</v>
      </c>
      <c r="Z5" s="86" t="str">
        <f t="shared" si="1"/>
        <v>Amraser Straße 5; 6020 Pradl</v>
      </c>
      <c r="AB5" s="85" t="s">
        <v>2430</v>
      </c>
      <c r="AC5" s="85" t="str">
        <f t="shared" si="2"/>
        <v>AT97</v>
      </c>
      <c r="AD5" s="85" t="str">
        <f t="shared" si="3"/>
        <v>3600</v>
      </c>
      <c r="AE5" s="85" t="str">
        <f t="shared" si="4"/>
        <v>0000</v>
      </c>
      <c r="AF5" s="85" t="str">
        <f t="shared" si="5"/>
        <v>0067</v>
      </c>
      <c r="AG5" s="85" t="str">
        <f t="shared" si="6"/>
        <v>0141</v>
      </c>
      <c r="AH5" s="85" t="str">
        <f t="shared" si="7"/>
        <v>AT97 3600 0000 0067 0141</v>
      </c>
    </row>
    <row r="6" spans="1:34" x14ac:dyDescent="0.25">
      <c r="A6" s="86">
        <v>701018</v>
      </c>
      <c r="B6" s="86" t="s">
        <v>1455</v>
      </c>
      <c r="C6" s="86" t="str">
        <f t="shared" si="0"/>
        <v>Angergasse 18; 6020 Hötting</v>
      </c>
      <c r="D6" s="86" t="s">
        <v>1919</v>
      </c>
      <c r="E6" s="86" t="s">
        <v>1919</v>
      </c>
      <c r="F6" s="86">
        <v>70101</v>
      </c>
      <c r="G6" s="86">
        <v>6020</v>
      </c>
      <c r="H6" s="86" t="s">
        <v>2419</v>
      </c>
      <c r="I6" s="86" t="s">
        <v>2431</v>
      </c>
      <c r="J6" s="86" t="s">
        <v>2421</v>
      </c>
      <c r="K6" s="86" t="s">
        <v>2412</v>
      </c>
      <c r="L6" s="86" t="s">
        <v>1</v>
      </c>
      <c r="M6" s="86" t="s">
        <v>2432</v>
      </c>
      <c r="N6" s="86" t="s">
        <v>2433</v>
      </c>
      <c r="O6" s="86" t="s">
        <v>1977</v>
      </c>
      <c r="P6" s="87">
        <v>36770</v>
      </c>
      <c r="Q6" s="87">
        <v>401768</v>
      </c>
      <c r="R6" s="86" t="s">
        <v>2416</v>
      </c>
      <c r="S6" s="86" t="s">
        <v>770</v>
      </c>
      <c r="T6" s="86">
        <v>400901</v>
      </c>
      <c r="U6" s="86">
        <v>6020</v>
      </c>
      <c r="V6" s="86" t="s">
        <v>1009</v>
      </c>
      <c r="W6" s="86" t="s">
        <v>2431</v>
      </c>
      <c r="X6" s="86" t="s">
        <v>2421</v>
      </c>
      <c r="Y6" s="86" t="s">
        <v>1856</v>
      </c>
      <c r="Z6" s="86" t="str">
        <f t="shared" si="1"/>
        <v>Angergasse 18; 6020 Innsbruck</v>
      </c>
      <c r="AB6" s="85" t="s">
        <v>2434</v>
      </c>
      <c r="AC6" s="85" t="str">
        <f t="shared" si="2"/>
        <v>AT54</v>
      </c>
      <c r="AD6" s="85" t="str">
        <f t="shared" si="3"/>
        <v>5700</v>
      </c>
      <c r="AE6" s="85" t="str">
        <f t="shared" si="4"/>
        <v>0001</v>
      </c>
      <c r="AF6" s="85" t="str">
        <f t="shared" si="5"/>
        <v>2018</v>
      </c>
      <c r="AG6" s="85" t="str">
        <f t="shared" si="6"/>
        <v>5830</v>
      </c>
      <c r="AH6" s="85" t="str">
        <f t="shared" si="7"/>
        <v>AT54 5700 0001 2018 5830</v>
      </c>
    </row>
    <row r="7" spans="1:34" x14ac:dyDescent="0.25">
      <c r="A7" s="86">
        <v>701146</v>
      </c>
      <c r="B7" s="86" t="s">
        <v>1559</v>
      </c>
      <c r="C7" s="86" t="str">
        <f t="shared" si="0"/>
        <v>Angergasse 20; 6020 Hötting</v>
      </c>
      <c r="D7" s="86" t="s">
        <v>1920</v>
      </c>
      <c r="E7" s="86" t="s">
        <v>1920</v>
      </c>
      <c r="F7" s="86">
        <v>70101</v>
      </c>
      <c r="G7" s="86">
        <v>6020</v>
      </c>
      <c r="H7" s="86" t="s">
        <v>2419</v>
      </c>
      <c r="I7" s="86" t="s">
        <v>2431</v>
      </c>
      <c r="J7" s="86" t="s">
        <v>2435</v>
      </c>
      <c r="K7" s="86" t="s">
        <v>2412</v>
      </c>
      <c r="L7" s="86" t="s">
        <v>3</v>
      </c>
      <c r="M7" s="86" t="s">
        <v>2436</v>
      </c>
      <c r="N7" s="86" t="s">
        <v>2437</v>
      </c>
      <c r="O7" s="86" t="s">
        <v>1975</v>
      </c>
      <c r="P7" s="87">
        <v>36770</v>
      </c>
      <c r="Q7" s="87">
        <v>401768</v>
      </c>
      <c r="R7" s="86" t="s">
        <v>2416</v>
      </c>
      <c r="S7" s="86" t="s">
        <v>2439</v>
      </c>
      <c r="T7" s="86">
        <v>970101</v>
      </c>
      <c r="U7" s="86">
        <v>6020</v>
      </c>
      <c r="V7" s="86" t="s">
        <v>1009</v>
      </c>
      <c r="W7" s="86" t="s">
        <v>2440</v>
      </c>
      <c r="X7" s="86" t="s">
        <v>2421</v>
      </c>
      <c r="Y7" s="86" t="s">
        <v>1341</v>
      </c>
      <c r="Z7" s="86" t="str">
        <f t="shared" si="1"/>
        <v>Maria-Theresien-Straße 18; 6020 Innsbruck</v>
      </c>
      <c r="AB7" s="85" t="s">
        <v>2438</v>
      </c>
      <c r="AC7" s="85" t="str">
        <f t="shared" si="2"/>
        <v>AT20</v>
      </c>
      <c r="AD7" s="85" t="str">
        <f t="shared" si="3"/>
        <v>2050</v>
      </c>
      <c r="AE7" s="85" t="str">
        <f t="shared" si="4"/>
        <v>3033</v>
      </c>
      <c r="AF7" s="85" t="str">
        <f t="shared" si="5"/>
        <v>0192</v>
      </c>
      <c r="AG7" s="85" t="str">
        <f t="shared" si="6"/>
        <v>0330</v>
      </c>
      <c r="AH7" s="85" t="str">
        <f t="shared" si="7"/>
        <v>AT20 2050 3033 0192 0330</v>
      </c>
    </row>
    <row r="8" spans="1:34" x14ac:dyDescent="0.25">
      <c r="A8" s="86">
        <v>701716</v>
      </c>
      <c r="B8" s="86" t="s">
        <v>1518</v>
      </c>
      <c r="C8" s="86" t="str">
        <f t="shared" si="0"/>
        <v>Angergasse 20; 6020 Hötting</v>
      </c>
      <c r="D8" s="86" t="s">
        <v>1922</v>
      </c>
      <c r="E8" s="86" t="s">
        <v>1922</v>
      </c>
      <c r="F8" s="86">
        <v>70101</v>
      </c>
      <c r="G8" s="86">
        <v>6020</v>
      </c>
      <c r="H8" s="86" t="s">
        <v>2419</v>
      </c>
      <c r="I8" s="86" t="s">
        <v>2431</v>
      </c>
      <c r="J8" s="86" t="s">
        <v>2435</v>
      </c>
      <c r="K8" s="86" t="s">
        <v>2412</v>
      </c>
      <c r="L8" s="86" t="s">
        <v>3</v>
      </c>
      <c r="M8" s="86" t="s">
        <v>2441</v>
      </c>
      <c r="N8" s="86" t="s">
        <v>2442</v>
      </c>
      <c r="O8" s="86" t="s">
        <v>1975</v>
      </c>
      <c r="P8" s="87">
        <v>36770</v>
      </c>
      <c r="Q8" s="87">
        <v>401768</v>
      </c>
      <c r="R8" s="86" t="s">
        <v>2416</v>
      </c>
      <c r="S8" s="86" t="s">
        <v>2439</v>
      </c>
      <c r="T8" s="86">
        <v>970101</v>
      </c>
      <c r="U8" s="86">
        <v>6020</v>
      </c>
      <c r="V8" s="86" t="s">
        <v>1009</v>
      </c>
      <c r="W8" s="86" t="s">
        <v>2440</v>
      </c>
      <c r="X8" s="86" t="s">
        <v>2421</v>
      </c>
      <c r="Y8" s="86" t="s">
        <v>1341</v>
      </c>
      <c r="Z8" s="86" t="str">
        <f t="shared" si="1"/>
        <v>Maria-Theresien-Straße 18; 6020 Innsbruck</v>
      </c>
      <c r="AB8" s="85" t="s">
        <v>2438</v>
      </c>
      <c r="AC8" s="85" t="str">
        <f t="shared" si="2"/>
        <v>AT20</v>
      </c>
      <c r="AD8" s="85" t="str">
        <f t="shared" si="3"/>
        <v>2050</v>
      </c>
      <c r="AE8" s="85" t="str">
        <f t="shared" si="4"/>
        <v>3033</v>
      </c>
      <c r="AF8" s="85" t="str">
        <f t="shared" si="5"/>
        <v>0192</v>
      </c>
      <c r="AG8" s="85" t="str">
        <f t="shared" si="6"/>
        <v>0330</v>
      </c>
      <c r="AH8" s="85" t="str">
        <f t="shared" si="7"/>
        <v>AT20 2050 3033 0192 0330</v>
      </c>
    </row>
    <row r="9" spans="1:34" x14ac:dyDescent="0.25">
      <c r="A9" s="86">
        <v>701019</v>
      </c>
      <c r="B9" s="86" t="s">
        <v>1534</v>
      </c>
      <c r="C9" s="86" t="str">
        <f t="shared" si="0"/>
        <v>Andechsstraße 65; 6020 Pradl</v>
      </c>
      <c r="D9" s="86" t="s">
        <v>1919</v>
      </c>
      <c r="E9" s="86" t="s">
        <v>1919</v>
      </c>
      <c r="F9" s="86">
        <v>70101</v>
      </c>
      <c r="G9" s="86">
        <v>6020</v>
      </c>
      <c r="H9" s="86" t="s">
        <v>2426</v>
      </c>
      <c r="I9" s="86" t="s">
        <v>2443</v>
      </c>
      <c r="J9" s="86" t="s">
        <v>2444</v>
      </c>
      <c r="K9" s="86" t="s">
        <v>2412</v>
      </c>
      <c r="L9" s="86" t="s">
        <v>1</v>
      </c>
      <c r="M9" s="86" t="s">
        <v>2445</v>
      </c>
      <c r="N9" s="86" t="s">
        <v>2446</v>
      </c>
      <c r="O9" s="86" t="s">
        <v>1978</v>
      </c>
      <c r="P9" s="87">
        <v>36770</v>
      </c>
      <c r="Q9" s="87">
        <v>401768</v>
      </c>
      <c r="R9" s="86" t="s">
        <v>2416</v>
      </c>
      <c r="S9" s="86" t="s">
        <v>1747</v>
      </c>
      <c r="T9" s="86">
        <v>406050</v>
      </c>
      <c r="U9" s="86">
        <v>6020</v>
      </c>
      <c r="V9" s="86" t="s">
        <v>1009</v>
      </c>
      <c r="W9" s="86" t="s">
        <v>2443</v>
      </c>
      <c r="X9" s="86" t="s">
        <v>2444</v>
      </c>
      <c r="Y9" s="86" t="s">
        <v>2</v>
      </c>
      <c r="Z9" s="86" t="str">
        <f t="shared" si="1"/>
        <v>Andechsstraße 65; 6020 Innsbruck</v>
      </c>
      <c r="AB9" s="85" t="s">
        <v>2447</v>
      </c>
      <c r="AC9" s="85" t="str">
        <f t="shared" si="2"/>
        <v>AT41</v>
      </c>
      <c r="AD9" s="85" t="str">
        <f t="shared" si="3"/>
        <v>2050</v>
      </c>
      <c r="AE9" s="85" t="str">
        <f t="shared" si="4"/>
        <v>3033</v>
      </c>
      <c r="AF9" s="85" t="str">
        <f t="shared" si="5"/>
        <v>0194</v>
      </c>
      <c r="AG9" s="85" t="str">
        <f t="shared" si="6"/>
        <v>9925</v>
      </c>
      <c r="AH9" s="85" t="str">
        <f t="shared" si="7"/>
        <v>AT41 2050 3033 0194 9925</v>
      </c>
    </row>
    <row r="10" spans="1:34" x14ac:dyDescent="0.25">
      <c r="A10" s="86">
        <v>701546</v>
      </c>
      <c r="B10" s="86" t="s">
        <v>1544</v>
      </c>
      <c r="C10" s="86" t="str">
        <f t="shared" si="0"/>
        <v>Anichstraße 26; 6020 Innsbruck</v>
      </c>
      <c r="D10" s="86" t="s">
        <v>1919</v>
      </c>
      <c r="E10" s="86" t="s">
        <v>1919</v>
      </c>
      <c r="F10" s="86">
        <v>70101</v>
      </c>
      <c r="G10" s="86">
        <v>6020</v>
      </c>
      <c r="H10" s="86" t="s">
        <v>1009</v>
      </c>
      <c r="I10" s="86" t="s">
        <v>2448</v>
      </c>
      <c r="J10" s="86" t="s">
        <v>2449</v>
      </c>
      <c r="K10" s="86" t="s">
        <v>2412</v>
      </c>
      <c r="L10" s="86" t="s">
        <v>1</v>
      </c>
      <c r="M10" s="86" t="s">
        <v>1230</v>
      </c>
      <c r="N10" s="86" t="s">
        <v>2450</v>
      </c>
      <c r="O10" s="86" t="s">
        <v>2014</v>
      </c>
      <c r="P10" s="87">
        <v>36770</v>
      </c>
      <c r="Q10" s="87">
        <v>401768</v>
      </c>
      <c r="R10" s="86" t="s">
        <v>2416</v>
      </c>
      <c r="S10" s="86" t="s">
        <v>1771</v>
      </c>
      <c r="T10" s="86">
        <v>400401</v>
      </c>
      <c r="U10" s="86">
        <v>6020</v>
      </c>
      <c r="V10" s="86" t="s">
        <v>1009</v>
      </c>
      <c r="W10" s="86" t="s">
        <v>2448</v>
      </c>
      <c r="X10" s="86" t="s">
        <v>2452</v>
      </c>
      <c r="Y10" s="86" t="s">
        <v>1230</v>
      </c>
      <c r="Z10" s="86" t="str">
        <f t="shared" si="1"/>
        <v>Anichstraße 26-28; 6020 Innsbruck</v>
      </c>
      <c r="AB10" s="85" t="s">
        <v>2451</v>
      </c>
      <c r="AC10" s="85" t="str">
        <f t="shared" si="2"/>
        <v>AT30</v>
      </c>
      <c r="AD10" s="85" t="str">
        <f t="shared" si="3"/>
        <v>1600</v>
      </c>
      <c r="AE10" s="85" t="str">
        <f t="shared" si="4"/>
        <v>0001</v>
      </c>
      <c r="AF10" s="85" t="str">
        <f t="shared" si="5"/>
        <v>0063</v>
      </c>
      <c r="AG10" s="85" t="str">
        <f t="shared" si="6"/>
        <v>9831</v>
      </c>
      <c r="AH10" s="85" t="str">
        <f t="shared" si="7"/>
        <v>AT30 1600 0001 0063 9831</v>
      </c>
    </row>
    <row r="11" spans="1:34" x14ac:dyDescent="0.25">
      <c r="A11" s="86">
        <v>701196</v>
      </c>
      <c r="B11" s="86" t="s">
        <v>1880</v>
      </c>
      <c r="C11" s="86" t="str">
        <f t="shared" si="0"/>
        <v>Bachlechnerstraße 26; 6020 Hötting</v>
      </c>
      <c r="D11" s="86" t="s">
        <v>1920</v>
      </c>
      <c r="E11" s="86" t="s">
        <v>1920</v>
      </c>
      <c r="F11" s="86">
        <v>70101</v>
      </c>
      <c r="G11" s="86">
        <v>6020</v>
      </c>
      <c r="H11" s="86" t="s">
        <v>2419</v>
      </c>
      <c r="I11" s="86" t="s">
        <v>2453</v>
      </c>
      <c r="J11" s="86" t="s">
        <v>2449</v>
      </c>
      <c r="K11" s="86" t="s">
        <v>2412</v>
      </c>
      <c r="L11" s="86" t="s">
        <v>3</v>
      </c>
      <c r="M11" s="86" t="s">
        <v>2454</v>
      </c>
      <c r="N11" s="86" t="s">
        <v>2455</v>
      </c>
      <c r="O11" s="86" t="s">
        <v>1975</v>
      </c>
      <c r="P11" s="87">
        <v>36770</v>
      </c>
      <c r="Q11" s="87">
        <v>401768</v>
      </c>
      <c r="R11" s="86" t="s">
        <v>2416</v>
      </c>
      <c r="S11" s="86" t="s">
        <v>2439</v>
      </c>
      <c r="T11" s="86">
        <v>970101</v>
      </c>
      <c r="U11" s="86">
        <v>6020</v>
      </c>
      <c r="V11" s="86" t="s">
        <v>1009</v>
      </c>
      <c r="W11" s="86" t="s">
        <v>2440</v>
      </c>
      <c r="X11" s="86" t="s">
        <v>2421</v>
      </c>
      <c r="Y11" s="86" t="s">
        <v>1341</v>
      </c>
      <c r="Z11" s="86" t="str">
        <f t="shared" si="1"/>
        <v>Maria-Theresien-Straße 18; 6020 Innsbruck</v>
      </c>
      <c r="AB11" s="85" t="s">
        <v>2438</v>
      </c>
      <c r="AC11" s="85" t="str">
        <f t="shared" si="2"/>
        <v>AT20</v>
      </c>
      <c r="AD11" s="85" t="str">
        <f t="shared" si="3"/>
        <v>2050</v>
      </c>
      <c r="AE11" s="85" t="str">
        <f t="shared" si="4"/>
        <v>3033</v>
      </c>
      <c r="AF11" s="85" t="str">
        <f t="shared" si="5"/>
        <v>0192</v>
      </c>
      <c r="AG11" s="85" t="str">
        <f t="shared" si="6"/>
        <v>0330</v>
      </c>
      <c r="AH11" s="85" t="str">
        <f t="shared" si="7"/>
        <v>AT20 2050 3033 0192 0330</v>
      </c>
    </row>
    <row r="12" spans="1:34" x14ac:dyDescent="0.25">
      <c r="A12" s="86">
        <v>701436</v>
      </c>
      <c r="B12" s="86" t="s">
        <v>1488</v>
      </c>
      <c r="C12" s="86" t="str">
        <f t="shared" si="0"/>
        <v>Blasius-Hueber-Straße 12; 6020 Innsbruck</v>
      </c>
      <c r="D12" s="86" t="s">
        <v>1919</v>
      </c>
      <c r="E12" s="86" t="s">
        <v>1919</v>
      </c>
      <c r="F12" s="86">
        <v>70101</v>
      </c>
      <c r="G12" s="86">
        <v>6020</v>
      </c>
      <c r="H12" s="86" t="s">
        <v>1009</v>
      </c>
      <c r="I12" s="86" t="s">
        <v>2456</v>
      </c>
      <c r="J12" s="86" t="s">
        <v>2457</v>
      </c>
      <c r="K12" s="86" t="s">
        <v>2412</v>
      </c>
      <c r="L12" s="86" t="s">
        <v>1</v>
      </c>
      <c r="M12" s="86" t="s">
        <v>2458</v>
      </c>
      <c r="N12" s="86" t="s">
        <v>2459</v>
      </c>
      <c r="O12" s="86" t="s">
        <v>2012</v>
      </c>
      <c r="P12" s="87">
        <v>36770</v>
      </c>
      <c r="Q12" s="87">
        <v>401768</v>
      </c>
      <c r="R12" s="86" t="s">
        <v>2416</v>
      </c>
      <c r="S12" s="86" t="s">
        <v>1769</v>
      </c>
      <c r="T12" s="86">
        <v>400422</v>
      </c>
      <c r="U12" s="86">
        <v>6020</v>
      </c>
      <c r="V12" s="86" t="s">
        <v>1009</v>
      </c>
      <c r="W12" s="86" t="s">
        <v>2456</v>
      </c>
      <c r="X12" s="86" t="s">
        <v>2457</v>
      </c>
      <c r="Y12" s="86" t="s">
        <v>1489</v>
      </c>
      <c r="Z12" s="86" t="str">
        <f t="shared" si="1"/>
        <v>Blasius-Hueber-Straße 12; 6020 Innsbruck</v>
      </c>
      <c r="AB12" s="85" t="s">
        <v>2460</v>
      </c>
      <c r="AC12" s="85" t="str">
        <f t="shared" si="2"/>
        <v>AT34</v>
      </c>
      <c r="AD12" s="85" t="str">
        <f t="shared" si="3"/>
        <v>5700</v>
      </c>
      <c r="AE12" s="85" t="str">
        <f t="shared" si="4"/>
        <v>0300</v>
      </c>
      <c r="AF12" s="85" t="str">
        <f t="shared" si="5"/>
        <v>5549</v>
      </c>
      <c r="AG12" s="85" t="str">
        <f t="shared" si="6"/>
        <v>3542</v>
      </c>
      <c r="AH12" s="85" t="str">
        <f t="shared" si="7"/>
        <v>AT34 5700 0300 5549 3542</v>
      </c>
    </row>
    <row r="13" spans="1:34" x14ac:dyDescent="0.25">
      <c r="A13" s="86">
        <v>701566</v>
      </c>
      <c r="B13" s="86" t="s">
        <v>2461</v>
      </c>
      <c r="C13" s="86" t="str">
        <f t="shared" si="0"/>
        <v>Burghard-Breitner-Straße 20; 6020 Pradl</v>
      </c>
      <c r="D13" s="86" t="s">
        <v>1920</v>
      </c>
      <c r="E13" s="86" t="s">
        <v>1920</v>
      </c>
      <c r="F13" s="86">
        <v>70101</v>
      </c>
      <c r="G13" s="86">
        <v>6020</v>
      </c>
      <c r="H13" s="86" t="s">
        <v>2426</v>
      </c>
      <c r="I13" s="86" t="s">
        <v>2462</v>
      </c>
      <c r="J13" s="86" t="s">
        <v>2435</v>
      </c>
      <c r="K13" s="86" t="s">
        <v>2412</v>
      </c>
      <c r="L13" s="86" t="s">
        <v>3</v>
      </c>
      <c r="M13" s="86" t="s">
        <v>2463</v>
      </c>
      <c r="N13" s="86" t="s">
        <v>2464</v>
      </c>
      <c r="O13" s="86" t="s">
        <v>1975</v>
      </c>
      <c r="P13" s="87">
        <v>36770</v>
      </c>
      <c r="Q13" s="87">
        <v>401768</v>
      </c>
      <c r="R13" s="86" t="s">
        <v>2416</v>
      </c>
      <c r="S13" s="86" t="s">
        <v>2439</v>
      </c>
      <c r="T13" s="86">
        <v>970101</v>
      </c>
      <c r="U13" s="86">
        <v>6020</v>
      </c>
      <c r="V13" s="86" t="s">
        <v>1009</v>
      </c>
      <c r="W13" s="86" t="s">
        <v>2440</v>
      </c>
      <c r="X13" s="86" t="s">
        <v>2421</v>
      </c>
      <c r="Y13" s="86" t="s">
        <v>1341</v>
      </c>
      <c r="Z13" s="86" t="str">
        <f t="shared" si="1"/>
        <v>Maria-Theresien-Straße 18; 6020 Innsbruck</v>
      </c>
      <c r="AB13" s="85" t="s">
        <v>2438</v>
      </c>
      <c r="AC13" s="85" t="str">
        <f t="shared" si="2"/>
        <v>AT20</v>
      </c>
      <c r="AD13" s="85" t="str">
        <f t="shared" si="3"/>
        <v>2050</v>
      </c>
      <c r="AE13" s="85" t="str">
        <f t="shared" si="4"/>
        <v>3033</v>
      </c>
      <c r="AF13" s="85" t="str">
        <f t="shared" si="5"/>
        <v>0192</v>
      </c>
      <c r="AG13" s="85" t="str">
        <f t="shared" si="6"/>
        <v>0330</v>
      </c>
      <c r="AH13" s="85" t="str">
        <f t="shared" si="7"/>
        <v>AT20 2050 3033 0192 0330</v>
      </c>
    </row>
    <row r="14" spans="1:34" x14ac:dyDescent="0.25">
      <c r="A14" s="86">
        <v>701496</v>
      </c>
      <c r="B14" s="86" t="s">
        <v>2465</v>
      </c>
      <c r="C14" s="86" t="str">
        <f t="shared" si="0"/>
        <v>Burghard-Breitner-Straße 20; 6020 Pradl</v>
      </c>
      <c r="D14" s="86" t="s">
        <v>1922</v>
      </c>
      <c r="E14" s="86" t="s">
        <v>1922</v>
      </c>
      <c r="F14" s="86">
        <v>70101</v>
      </c>
      <c r="G14" s="86">
        <v>6020</v>
      </c>
      <c r="H14" s="86" t="s">
        <v>2426</v>
      </c>
      <c r="I14" s="86" t="s">
        <v>2462</v>
      </c>
      <c r="J14" s="86" t="s">
        <v>2435</v>
      </c>
      <c r="K14" s="86" t="s">
        <v>2412</v>
      </c>
      <c r="L14" s="86" t="s">
        <v>3</v>
      </c>
      <c r="M14" s="86" t="s">
        <v>2466</v>
      </c>
      <c r="N14" s="86" t="s">
        <v>2467</v>
      </c>
      <c r="O14" s="86" t="s">
        <v>1975</v>
      </c>
      <c r="P14" s="87">
        <v>36770</v>
      </c>
      <c r="Q14" s="87">
        <v>401768</v>
      </c>
      <c r="R14" s="86" t="s">
        <v>2416</v>
      </c>
      <c r="S14" s="86" t="s">
        <v>2439</v>
      </c>
      <c r="T14" s="86">
        <v>970101</v>
      </c>
      <c r="U14" s="86">
        <v>6020</v>
      </c>
      <c r="V14" s="86" t="s">
        <v>1009</v>
      </c>
      <c r="W14" s="86" t="s">
        <v>2440</v>
      </c>
      <c r="X14" s="86" t="s">
        <v>2421</v>
      </c>
      <c r="Y14" s="86" t="s">
        <v>1341</v>
      </c>
      <c r="Z14" s="86" t="str">
        <f t="shared" si="1"/>
        <v>Maria-Theresien-Straße 18; 6020 Innsbruck</v>
      </c>
      <c r="AB14" s="85" t="s">
        <v>2438</v>
      </c>
      <c r="AC14" s="85" t="str">
        <f t="shared" si="2"/>
        <v>AT20</v>
      </c>
      <c r="AD14" s="85" t="str">
        <f t="shared" si="3"/>
        <v>2050</v>
      </c>
      <c r="AE14" s="85" t="str">
        <f t="shared" si="4"/>
        <v>3033</v>
      </c>
      <c r="AF14" s="85" t="str">
        <f t="shared" si="5"/>
        <v>0192</v>
      </c>
      <c r="AG14" s="85" t="str">
        <f t="shared" si="6"/>
        <v>0330</v>
      </c>
      <c r="AH14" s="85" t="str">
        <f t="shared" si="7"/>
        <v>AT20 2050 3033 0192 0330</v>
      </c>
    </row>
    <row r="15" spans="1:34" x14ac:dyDescent="0.25">
      <c r="A15" s="86">
        <v>701246</v>
      </c>
      <c r="B15" s="86" t="s">
        <v>1560</v>
      </c>
      <c r="C15" s="86" t="str">
        <f t="shared" si="0"/>
        <v>Domanigweg 3; 6020 Amras</v>
      </c>
      <c r="D15" s="86" t="s">
        <v>1922</v>
      </c>
      <c r="E15" s="86" t="s">
        <v>1922</v>
      </c>
      <c r="F15" s="86">
        <v>70101</v>
      </c>
      <c r="G15" s="86">
        <v>6020</v>
      </c>
      <c r="H15" s="86" t="s">
        <v>2468</v>
      </c>
      <c r="I15" s="86" t="s">
        <v>2469</v>
      </c>
      <c r="J15" s="86" t="s">
        <v>2470</v>
      </c>
      <c r="K15" s="86" t="s">
        <v>2412</v>
      </c>
      <c r="L15" s="86" t="s">
        <v>3</v>
      </c>
      <c r="M15" s="86" t="s">
        <v>2471</v>
      </c>
      <c r="N15" s="86" t="s">
        <v>2472</v>
      </c>
      <c r="O15" s="86" t="s">
        <v>1975</v>
      </c>
      <c r="P15" s="87">
        <v>36770</v>
      </c>
      <c r="Q15" s="87">
        <v>401768</v>
      </c>
      <c r="R15" s="86" t="s">
        <v>2416</v>
      </c>
      <c r="S15" s="86" t="s">
        <v>2439</v>
      </c>
      <c r="T15" s="86">
        <v>970101</v>
      </c>
      <c r="U15" s="86">
        <v>6020</v>
      </c>
      <c r="V15" s="86" t="s">
        <v>1009</v>
      </c>
      <c r="W15" s="86" t="s">
        <v>2440</v>
      </c>
      <c r="X15" s="86" t="s">
        <v>2421</v>
      </c>
      <c r="Y15" s="86" t="s">
        <v>1341</v>
      </c>
      <c r="Z15" s="86" t="str">
        <f t="shared" si="1"/>
        <v>Maria-Theresien-Straße 18; 6020 Innsbruck</v>
      </c>
      <c r="AB15" s="85" t="s">
        <v>2438</v>
      </c>
      <c r="AC15" s="85" t="str">
        <f t="shared" si="2"/>
        <v>AT20</v>
      </c>
      <c r="AD15" s="85" t="str">
        <f t="shared" si="3"/>
        <v>2050</v>
      </c>
      <c r="AE15" s="85" t="str">
        <f t="shared" si="4"/>
        <v>3033</v>
      </c>
      <c r="AF15" s="85" t="str">
        <f t="shared" si="5"/>
        <v>0192</v>
      </c>
      <c r="AG15" s="85" t="str">
        <f t="shared" si="6"/>
        <v>0330</v>
      </c>
      <c r="AH15" s="85" t="str">
        <f t="shared" si="7"/>
        <v>AT20 2050 3033 0192 0330</v>
      </c>
    </row>
    <row r="16" spans="1:34" x14ac:dyDescent="0.25">
      <c r="A16" s="86">
        <v>701099</v>
      </c>
      <c r="B16" s="86" t="s">
        <v>1550</v>
      </c>
      <c r="C16" s="86" t="str">
        <f t="shared" si="0"/>
        <v>Dreiheiligenstraße 27; 6020 Innsbruck</v>
      </c>
      <c r="D16" s="86" t="s">
        <v>1919</v>
      </c>
      <c r="E16" s="86" t="s">
        <v>1919</v>
      </c>
      <c r="F16" s="86">
        <v>70101</v>
      </c>
      <c r="G16" s="86">
        <v>6020</v>
      </c>
      <c r="H16" s="86" t="s">
        <v>1009</v>
      </c>
      <c r="I16" s="86" t="s">
        <v>2473</v>
      </c>
      <c r="J16" s="86" t="s">
        <v>2474</v>
      </c>
      <c r="K16" s="86" t="s">
        <v>2412</v>
      </c>
      <c r="L16" s="86" t="s">
        <v>1</v>
      </c>
      <c r="M16" s="86" t="s">
        <v>2475</v>
      </c>
      <c r="N16" s="86" t="s">
        <v>2476</v>
      </c>
      <c r="O16" s="86" t="s">
        <v>1971</v>
      </c>
      <c r="P16" s="87">
        <v>36770</v>
      </c>
      <c r="Q16" s="87">
        <v>401768</v>
      </c>
      <c r="R16" s="86" t="s">
        <v>2416</v>
      </c>
      <c r="S16" s="86" t="s">
        <v>1744</v>
      </c>
      <c r="T16" s="86">
        <v>401762</v>
      </c>
      <c r="U16" s="86">
        <v>6020</v>
      </c>
      <c r="V16" s="86" t="s">
        <v>1009</v>
      </c>
      <c r="W16" s="86" t="s">
        <v>2473</v>
      </c>
      <c r="X16" s="86" t="s">
        <v>2474</v>
      </c>
      <c r="Y16" s="86" t="s">
        <v>4</v>
      </c>
      <c r="Z16" s="86" t="str">
        <f t="shared" si="1"/>
        <v>Dreiheiligenstraße 27; 6020 Innsbruck</v>
      </c>
      <c r="AB16" s="85" t="s">
        <v>2477</v>
      </c>
      <c r="AC16" s="85" t="str">
        <f t="shared" si="2"/>
        <v>AT08</v>
      </c>
      <c r="AD16" s="85" t="str">
        <f t="shared" si="3"/>
        <v>3600</v>
      </c>
      <c r="AE16" s="85" t="str">
        <f t="shared" si="4"/>
        <v>0000</v>
      </c>
      <c r="AF16" s="85" t="str">
        <f t="shared" si="5"/>
        <v>0063</v>
      </c>
      <c r="AG16" s="85" t="str">
        <f t="shared" si="6"/>
        <v>2943</v>
      </c>
      <c r="AH16" s="85" t="str">
        <f t="shared" si="7"/>
        <v>AT08 3600 0000 0063 2943</v>
      </c>
    </row>
    <row r="17" spans="1:34" x14ac:dyDescent="0.25">
      <c r="A17" s="86">
        <v>701746</v>
      </c>
      <c r="B17" s="86" t="s">
        <v>2478</v>
      </c>
      <c r="C17" s="86" t="str">
        <f t="shared" si="0"/>
        <v>Falkstraße 1; 6020 Innsbruck</v>
      </c>
      <c r="D17" s="86" t="s">
        <v>1920</v>
      </c>
      <c r="E17" s="86" t="s">
        <v>1920</v>
      </c>
      <c r="F17" s="86">
        <v>70101</v>
      </c>
      <c r="G17" s="86">
        <v>6020</v>
      </c>
      <c r="H17" s="86" t="s">
        <v>1009</v>
      </c>
      <c r="I17" s="86" t="s">
        <v>2479</v>
      </c>
      <c r="J17" s="86" t="s">
        <v>2480</v>
      </c>
      <c r="K17" s="86" t="s">
        <v>2412</v>
      </c>
      <c r="L17" s="86" t="s">
        <v>1</v>
      </c>
      <c r="M17" s="86" t="s">
        <v>2481</v>
      </c>
      <c r="N17" s="86" t="s">
        <v>2482</v>
      </c>
      <c r="O17" s="86" t="s">
        <v>1974</v>
      </c>
      <c r="P17" s="87">
        <v>36770</v>
      </c>
      <c r="Q17" s="87">
        <v>401768</v>
      </c>
      <c r="R17" s="86" t="s">
        <v>2416</v>
      </c>
      <c r="S17" s="86" t="s">
        <v>1746</v>
      </c>
      <c r="T17" s="86">
        <v>400101</v>
      </c>
      <c r="U17" s="86">
        <v>6020</v>
      </c>
      <c r="V17" s="86" t="s">
        <v>1009</v>
      </c>
      <c r="W17" s="86" t="s">
        <v>2484</v>
      </c>
      <c r="X17" s="86" t="s">
        <v>2485</v>
      </c>
      <c r="Y17" s="86" t="s">
        <v>5</v>
      </c>
      <c r="Z17" s="86" t="str">
        <f t="shared" si="1"/>
        <v>Rennweg 29; 6020 Innsbruck</v>
      </c>
      <c r="AB17" s="85" t="s">
        <v>2483</v>
      </c>
      <c r="AC17" s="85" t="str">
        <f t="shared" si="2"/>
        <v>AT98</v>
      </c>
      <c r="AD17" s="85" t="str">
        <f t="shared" si="3"/>
        <v>2050</v>
      </c>
      <c r="AE17" s="85" t="str">
        <f t="shared" si="4"/>
        <v>3033</v>
      </c>
      <c r="AF17" s="85" t="str">
        <f t="shared" si="5"/>
        <v>0224</v>
      </c>
      <c r="AG17" s="85" t="str">
        <f t="shared" si="6"/>
        <v>2130</v>
      </c>
      <c r="AH17" s="85" t="str">
        <f t="shared" si="7"/>
        <v>AT98 2050 3033 0224 2130</v>
      </c>
    </row>
    <row r="18" spans="1:34" x14ac:dyDescent="0.25">
      <c r="A18" s="86">
        <v>701556</v>
      </c>
      <c r="B18" s="86" t="s">
        <v>2486</v>
      </c>
      <c r="C18" s="86" t="str">
        <f t="shared" si="0"/>
        <v>Falkstraße 1; 6020 Innsbruck</v>
      </c>
      <c r="D18" s="86" t="s">
        <v>1919</v>
      </c>
      <c r="E18" s="86" t="s">
        <v>1919</v>
      </c>
      <c r="F18" s="86">
        <v>70101</v>
      </c>
      <c r="G18" s="86">
        <v>6020</v>
      </c>
      <c r="H18" s="86" t="s">
        <v>1009</v>
      </c>
      <c r="I18" s="86" t="s">
        <v>2479</v>
      </c>
      <c r="J18" s="86" t="s">
        <v>2480</v>
      </c>
      <c r="K18" s="86" t="s">
        <v>2412</v>
      </c>
      <c r="L18" s="86" t="s">
        <v>1</v>
      </c>
      <c r="M18" s="86" t="s">
        <v>2487</v>
      </c>
      <c r="N18" s="86" t="s">
        <v>2482</v>
      </c>
      <c r="O18" s="86" t="s">
        <v>1974</v>
      </c>
      <c r="P18" s="87">
        <v>36770</v>
      </c>
      <c r="Q18" s="87">
        <v>401768</v>
      </c>
      <c r="R18" s="86" t="s">
        <v>2416</v>
      </c>
      <c r="S18" s="86" t="s">
        <v>1746</v>
      </c>
      <c r="T18" s="86">
        <v>400101</v>
      </c>
      <c r="U18" s="86">
        <v>6020</v>
      </c>
      <c r="V18" s="86" t="s">
        <v>1009</v>
      </c>
      <c r="W18" s="86" t="s">
        <v>2484</v>
      </c>
      <c r="X18" s="86" t="s">
        <v>2485</v>
      </c>
      <c r="Y18" s="86" t="s">
        <v>5</v>
      </c>
      <c r="Z18" s="86" t="str">
        <f t="shared" si="1"/>
        <v>Rennweg 29; 6020 Innsbruck</v>
      </c>
      <c r="AB18" s="85" t="s">
        <v>2483</v>
      </c>
      <c r="AC18" s="85" t="str">
        <f t="shared" si="2"/>
        <v>AT98</v>
      </c>
      <c r="AD18" s="85" t="str">
        <f t="shared" si="3"/>
        <v>2050</v>
      </c>
      <c r="AE18" s="85" t="str">
        <f t="shared" si="4"/>
        <v>3033</v>
      </c>
      <c r="AF18" s="85" t="str">
        <f t="shared" si="5"/>
        <v>0224</v>
      </c>
      <c r="AG18" s="85" t="str">
        <f t="shared" si="6"/>
        <v>2130</v>
      </c>
      <c r="AH18" s="85" t="str">
        <f t="shared" si="7"/>
        <v>AT98 2050 3033 0224 2130</v>
      </c>
    </row>
    <row r="19" spans="1:34" x14ac:dyDescent="0.25">
      <c r="A19" s="86">
        <v>701048</v>
      </c>
      <c r="B19" s="86" t="s">
        <v>1663</v>
      </c>
      <c r="C19" s="86" t="str">
        <f t="shared" si="0"/>
        <v>Falkstraße 28; 6020 Innsbruck</v>
      </c>
      <c r="D19" s="86" t="s">
        <v>1920</v>
      </c>
      <c r="E19" s="86" t="s">
        <v>1920</v>
      </c>
      <c r="F19" s="86">
        <v>70101</v>
      </c>
      <c r="G19" s="86">
        <v>6020</v>
      </c>
      <c r="H19" s="86" t="s">
        <v>1009</v>
      </c>
      <c r="I19" s="86" t="s">
        <v>2479</v>
      </c>
      <c r="J19" s="86" t="s">
        <v>2488</v>
      </c>
      <c r="K19" s="86" t="s">
        <v>2412</v>
      </c>
      <c r="L19" s="86" t="s">
        <v>1</v>
      </c>
      <c r="M19" s="86" t="s">
        <v>2489</v>
      </c>
      <c r="N19" s="86" t="s">
        <v>2490</v>
      </c>
      <c r="O19" s="86" t="s">
        <v>1973</v>
      </c>
      <c r="P19" s="87">
        <v>36770</v>
      </c>
      <c r="Q19" s="87">
        <v>401768</v>
      </c>
      <c r="R19" s="86" t="s">
        <v>2416</v>
      </c>
      <c r="S19" s="86" t="s">
        <v>1457</v>
      </c>
      <c r="T19" s="86">
        <v>900656</v>
      </c>
      <c r="U19" s="86">
        <v>6020</v>
      </c>
      <c r="V19" s="86" t="s">
        <v>1009</v>
      </c>
      <c r="W19" s="86" t="s">
        <v>2484</v>
      </c>
      <c r="X19" s="86" t="s">
        <v>2492</v>
      </c>
      <c r="Y19" s="86" t="s">
        <v>1342</v>
      </c>
      <c r="Z19" s="86" t="str">
        <f t="shared" si="1"/>
        <v>Rennweg 40; 6020 Innsbruck</v>
      </c>
      <c r="AB19" s="85" t="s">
        <v>2491</v>
      </c>
      <c r="AC19" s="85" t="str">
        <f t="shared" si="2"/>
        <v>AT31</v>
      </c>
      <c r="AD19" s="85" t="str">
        <f t="shared" si="3"/>
        <v>1200</v>
      </c>
      <c r="AE19" s="85" t="str">
        <f t="shared" si="4"/>
        <v>0518</v>
      </c>
      <c r="AF19" s="85" t="str">
        <f t="shared" si="5"/>
        <v>8202</v>
      </c>
      <c r="AG19" s="85" t="str">
        <f t="shared" si="6"/>
        <v>4701</v>
      </c>
      <c r="AH19" s="85" t="str">
        <f t="shared" si="7"/>
        <v>AT31 1200 0518 8202 4701</v>
      </c>
    </row>
    <row r="20" spans="1:34" x14ac:dyDescent="0.25">
      <c r="A20" s="86">
        <v>701376</v>
      </c>
      <c r="B20" s="86" t="s">
        <v>1468</v>
      </c>
      <c r="C20" s="86" t="str">
        <f t="shared" si="0"/>
        <v>Falkstraße 28; 6020 Innsbruck</v>
      </c>
      <c r="D20" s="86" t="s">
        <v>1920</v>
      </c>
      <c r="E20" s="86" t="s">
        <v>1938</v>
      </c>
      <c r="F20" s="86">
        <v>70101</v>
      </c>
      <c r="G20" s="86">
        <v>6020</v>
      </c>
      <c r="H20" s="86" t="s">
        <v>1009</v>
      </c>
      <c r="I20" s="86" t="s">
        <v>2479</v>
      </c>
      <c r="J20" s="86" t="s">
        <v>2488</v>
      </c>
      <c r="K20" s="86" t="s">
        <v>2412</v>
      </c>
      <c r="L20" s="86" t="s">
        <v>3</v>
      </c>
      <c r="M20" s="86" t="s">
        <v>2493</v>
      </c>
      <c r="N20" s="86" t="s">
        <v>2494</v>
      </c>
      <c r="O20" s="86" t="s">
        <v>1973</v>
      </c>
      <c r="P20" s="87">
        <v>36770</v>
      </c>
      <c r="Q20" s="87">
        <v>401768</v>
      </c>
      <c r="R20" s="86" t="s">
        <v>2416</v>
      </c>
      <c r="S20" s="86" t="s">
        <v>1457</v>
      </c>
      <c r="T20" s="86">
        <v>900656</v>
      </c>
      <c r="U20" s="86">
        <v>6020</v>
      </c>
      <c r="V20" s="86" t="s">
        <v>1009</v>
      </c>
      <c r="W20" s="86" t="s">
        <v>2484</v>
      </c>
      <c r="X20" s="86" t="s">
        <v>2492</v>
      </c>
      <c r="Y20" s="86" t="s">
        <v>1342</v>
      </c>
      <c r="Z20" s="86" t="str">
        <f t="shared" si="1"/>
        <v>Rennweg 40; 6020 Innsbruck</v>
      </c>
      <c r="AB20" s="85" t="s">
        <v>2491</v>
      </c>
      <c r="AC20" s="85" t="str">
        <f t="shared" si="2"/>
        <v>AT31</v>
      </c>
      <c r="AD20" s="85" t="str">
        <f t="shared" si="3"/>
        <v>1200</v>
      </c>
      <c r="AE20" s="85" t="str">
        <f t="shared" si="4"/>
        <v>0518</v>
      </c>
      <c r="AF20" s="85" t="str">
        <f t="shared" si="5"/>
        <v>8202</v>
      </c>
      <c r="AG20" s="85" t="str">
        <f t="shared" si="6"/>
        <v>4701</v>
      </c>
      <c r="AH20" s="85" t="str">
        <f t="shared" si="7"/>
        <v>AT31 1200 0518 8202 4701</v>
      </c>
    </row>
    <row r="21" spans="1:34" x14ac:dyDescent="0.25">
      <c r="A21" s="86">
        <v>701636</v>
      </c>
      <c r="B21" s="86" t="s">
        <v>1647</v>
      </c>
      <c r="C21" s="86" t="str">
        <f t="shared" si="0"/>
        <v>Falkstraße 28; 6020 Innsbruck</v>
      </c>
      <c r="D21" s="86" t="s">
        <v>1919</v>
      </c>
      <c r="E21" s="86" t="s">
        <v>1919</v>
      </c>
      <c r="F21" s="86">
        <v>70101</v>
      </c>
      <c r="G21" s="86">
        <v>6020</v>
      </c>
      <c r="H21" s="86" t="s">
        <v>1009</v>
      </c>
      <c r="I21" s="86" t="s">
        <v>2479</v>
      </c>
      <c r="J21" s="86" t="s">
        <v>2488</v>
      </c>
      <c r="K21" s="86" t="s">
        <v>2412</v>
      </c>
      <c r="L21" s="86" t="s">
        <v>1</v>
      </c>
      <c r="M21" s="86" t="s">
        <v>2495</v>
      </c>
      <c r="N21" s="86" t="s">
        <v>2496</v>
      </c>
      <c r="O21" s="86" t="s">
        <v>1973</v>
      </c>
      <c r="P21" s="87">
        <v>36770</v>
      </c>
      <c r="Q21" s="87">
        <v>401768</v>
      </c>
      <c r="R21" s="86" t="s">
        <v>2416</v>
      </c>
      <c r="S21" s="86" t="s">
        <v>1457</v>
      </c>
      <c r="T21" s="86">
        <v>900656</v>
      </c>
      <c r="U21" s="86">
        <v>6020</v>
      </c>
      <c r="V21" s="86" t="s">
        <v>1009</v>
      </c>
      <c r="W21" s="86" t="s">
        <v>2484</v>
      </c>
      <c r="X21" s="86" t="s">
        <v>2492</v>
      </c>
      <c r="Y21" s="86" t="s">
        <v>1342</v>
      </c>
      <c r="Z21" s="86" t="str">
        <f t="shared" si="1"/>
        <v>Rennweg 40; 6020 Innsbruck</v>
      </c>
      <c r="AB21" s="85" t="s">
        <v>2491</v>
      </c>
      <c r="AC21" s="85" t="str">
        <f t="shared" si="2"/>
        <v>AT31</v>
      </c>
      <c r="AD21" s="85" t="str">
        <f t="shared" si="3"/>
        <v>1200</v>
      </c>
      <c r="AE21" s="85" t="str">
        <f t="shared" si="4"/>
        <v>0518</v>
      </c>
      <c r="AF21" s="85" t="str">
        <f t="shared" si="5"/>
        <v>8202</v>
      </c>
      <c r="AG21" s="85" t="str">
        <f t="shared" si="6"/>
        <v>4701</v>
      </c>
      <c r="AH21" s="85" t="str">
        <f t="shared" si="7"/>
        <v>AT31 1200 0518 8202 4701</v>
      </c>
    </row>
    <row r="22" spans="1:34" x14ac:dyDescent="0.25">
      <c r="A22" s="86">
        <v>701005</v>
      </c>
      <c r="B22" s="86" t="s">
        <v>1584</v>
      </c>
      <c r="C22" s="86" t="str">
        <f t="shared" si="0"/>
        <v>Falkstraße 28; 6020 Innsbruck</v>
      </c>
      <c r="D22" s="86" t="s">
        <v>1922</v>
      </c>
      <c r="E22" s="86" t="s">
        <v>1921</v>
      </c>
      <c r="F22" s="86">
        <v>70101</v>
      </c>
      <c r="G22" s="86">
        <v>6020</v>
      </c>
      <c r="H22" s="86" t="s">
        <v>1009</v>
      </c>
      <c r="I22" s="86" t="s">
        <v>2479</v>
      </c>
      <c r="J22" s="86" t="s">
        <v>2488</v>
      </c>
      <c r="K22" s="86" t="s">
        <v>2412</v>
      </c>
      <c r="L22" s="86" t="s">
        <v>3</v>
      </c>
      <c r="M22" s="86" t="s">
        <v>2497</v>
      </c>
      <c r="N22" s="86" t="s">
        <v>2490</v>
      </c>
      <c r="O22" s="86" t="s">
        <v>1973</v>
      </c>
      <c r="P22" s="87">
        <v>36770</v>
      </c>
      <c r="Q22" s="87">
        <v>401768</v>
      </c>
      <c r="R22" s="86" t="s">
        <v>2416</v>
      </c>
      <c r="S22" s="86" t="s">
        <v>1457</v>
      </c>
      <c r="T22" s="86">
        <v>900656</v>
      </c>
      <c r="U22" s="86">
        <v>6020</v>
      </c>
      <c r="V22" s="86" t="s">
        <v>1009</v>
      </c>
      <c r="W22" s="86" t="s">
        <v>2484</v>
      </c>
      <c r="X22" s="86" t="s">
        <v>2492</v>
      </c>
      <c r="Y22" s="86" t="s">
        <v>1342</v>
      </c>
      <c r="Z22" s="86" t="str">
        <f t="shared" si="1"/>
        <v>Rennweg 40; 6020 Innsbruck</v>
      </c>
      <c r="AB22" s="85" t="s">
        <v>2491</v>
      </c>
      <c r="AC22" s="85" t="str">
        <f t="shared" si="2"/>
        <v>AT31</v>
      </c>
      <c r="AD22" s="85" t="str">
        <f t="shared" si="3"/>
        <v>1200</v>
      </c>
      <c r="AE22" s="85" t="str">
        <f t="shared" si="4"/>
        <v>0518</v>
      </c>
      <c r="AF22" s="85" t="str">
        <f t="shared" si="5"/>
        <v>8202</v>
      </c>
      <c r="AG22" s="85" t="str">
        <f t="shared" si="6"/>
        <v>4701</v>
      </c>
      <c r="AH22" s="85" t="str">
        <f t="shared" si="7"/>
        <v>AT31 1200 0518 8202 4701</v>
      </c>
    </row>
    <row r="23" spans="1:34" x14ac:dyDescent="0.25">
      <c r="A23" s="86">
        <v>701061</v>
      </c>
      <c r="B23" s="86" t="s">
        <v>1551</v>
      </c>
      <c r="C23" s="86" t="str">
        <f t="shared" si="0"/>
        <v>Fallmerayerstraße 2; 6020 Innsbruck</v>
      </c>
      <c r="D23" s="86" t="s">
        <v>1919</v>
      </c>
      <c r="E23" s="86" t="s">
        <v>1919</v>
      </c>
      <c r="F23" s="86">
        <v>70101</v>
      </c>
      <c r="G23" s="86">
        <v>6020</v>
      </c>
      <c r="H23" s="86" t="s">
        <v>1009</v>
      </c>
      <c r="I23" s="86" t="s">
        <v>2498</v>
      </c>
      <c r="J23" s="86" t="s">
        <v>2499</v>
      </c>
      <c r="K23" s="86" t="s">
        <v>2412</v>
      </c>
      <c r="L23" s="86" t="s">
        <v>1</v>
      </c>
      <c r="M23" s="86" t="s">
        <v>2500</v>
      </c>
      <c r="N23" s="86" t="s">
        <v>2501</v>
      </c>
      <c r="O23" s="86" t="s">
        <v>1970</v>
      </c>
      <c r="P23" s="87">
        <v>36770</v>
      </c>
      <c r="Q23" s="87">
        <v>401768</v>
      </c>
      <c r="R23" s="86" t="s">
        <v>2416</v>
      </c>
      <c r="S23" s="86" t="s">
        <v>1743</v>
      </c>
      <c r="T23" s="86">
        <v>900300</v>
      </c>
      <c r="U23" s="86">
        <v>6020</v>
      </c>
      <c r="V23" s="86" t="s">
        <v>1009</v>
      </c>
      <c r="W23" s="86" t="s">
        <v>2417</v>
      </c>
      <c r="X23" s="86" t="s">
        <v>2418</v>
      </c>
      <c r="Y23" s="86" t="s">
        <v>6</v>
      </c>
      <c r="Z23" s="86" t="str">
        <f t="shared" si="1"/>
        <v>Innrain 25/3; 6020 Innsbruck</v>
      </c>
      <c r="AB23" s="85" t="s">
        <v>2415</v>
      </c>
      <c r="AC23" s="85" t="str">
        <f t="shared" si="2"/>
        <v>AT93</v>
      </c>
      <c r="AD23" s="85" t="str">
        <f t="shared" si="3"/>
        <v>1400</v>
      </c>
      <c r="AE23" s="85" t="str">
        <f t="shared" si="4"/>
        <v>0668</v>
      </c>
      <c r="AF23" s="85" t="str">
        <f t="shared" si="5"/>
        <v>1006</v>
      </c>
      <c r="AG23" s="85" t="str">
        <f t="shared" si="6"/>
        <v>3131</v>
      </c>
      <c r="AH23" s="85" t="str">
        <f t="shared" si="7"/>
        <v>AT93 1400 0668 1006 3131</v>
      </c>
    </row>
    <row r="24" spans="1:34" x14ac:dyDescent="0.25">
      <c r="A24" s="86">
        <v>701126</v>
      </c>
      <c r="B24" s="86" t="s">
        <v>1523</v>
      </c>
      <c r="C24" s="86" t="str">
        <f t="shared" si="0"/>
        <v>Franz-Fischer-Straße 38; 6020 Wilten</v>
      </c>
      <c r="D24" s="86" t="s">
        <v>1920</v>
      </c>
      <c r="E24" s="86" t="s">
        <v>1920</v>
      </c>
      <c r="F24" s="86">
        <v>70101</v>
      </c>
      <c r="G24" s="86">
        <v>6020</v>
      </c>
      <c r="H24" s="86" t="s">
        <v>2502</v>
      </c>
      <c r="I24" s="86" t="s">
        <v>2503</v>
      </c>
      <c r="J24" s="86" t="s">
        <v>2504</v>
      </c>
      <c r="K24" s="86" t="s">
        <v>2412</v>
      </c>
      <c r="L24" s="86" t="s">
        <v>3</v>
      </c>
      <c r="M24" s="86" t="s">
        <v>2505</v>
      </c>
      <c r="N24" s="86" t="s">
        <v>2506</v>
      </c>
      <c r="O24" s="86" t="s">
        <v>1975</v>
      </c>
      <c r="P24" s="87">
        <v>36770</v>
      </c>
      <c r="Q24" s="87">
        <v>401768</v>
      </c>
      <c r="R24" s="86" t="s">
        <v>2416</v>
      </c>
      <c r="S24" s="86" t="s">
        <v>2439</v>
      </c>
      <c r="T24" s="86">
        <v>970101</v>
      </c>
      <c r="U24" s="86">
        <v>6020</v>
      </c>
      <c r="V24" s="86" t="s">
        <v>1009</v>
      </c>
      <c r="W24" s="86" t="s">
        <v>2440</v>
      </c>
      <c r="X24" s="86" t="s">
        <v>2421</v>
      </c>
      <c r="Y24" s="86" t="s">
        <v>1341</v>
      </c>
      <c r="Z24" s="86" t="str">
        <f t="shared" si="1"/>
        <v>Maria-Theresien-Straße 18; 6020 Innsbruck</v>
      </c>
      <c r="AB24" s="85" t="s">
        <v>2438</v>
      </c>
      <c r="AC24" s="85" t="str">
        <f t="shared" si="2"/>
        <v>AT20</v>
      </c>
      <c r="AD24" s="85" t="str">
        <f t="shared" si="3"/>
        <v>2050</v>
      </c>
      <c r="AE24" s="85" t="str">
        <f t="shared" si="4"/>
        <v>3033</v>
      </c>
      <c r="AF24" s="85" t="str">
        <f t="shared" si="5"/>
        <v>0192</v>
      </c>
      <c r="AG24" s="85" t="str">
        <f t="shared" si="6"/>
        <v>0330</v>
      </c>
      <c r="AH24" s="85" t="str">
        <f t="shared" si="7"/>
        <v>AT20 2050 3033 0192 0330</v>
      </c>
    </row>
    <row r="25" spans="1:34" x14ac:dyDescent="0.25">
      <c r="A25" s="86">
        <v>701236</v>
      </c>
      <c r="B25" s="86" t="s">
        <v>1627</v>
      </c>
      <c r="C25" s="86" t="str">
        <f t="shared" si="0"/>
        <v>Fernkreuzweg 7; 6080 Igls</v>
      </c>
      <c r="D25" s="86" t="s">
        <v>1920</v>
      </c>
      <c r="E25" s="86" t="s">
        <v>1920</v>
      </c>
      <c r="F25" s="86">
        <v>70101</v>
      </c>
      <c r="G25" s="86">
        <v>6080</v>
      </c>
      <c r="H25" s="86" t="s">
        <v>2507</v>
      </c>
      <c r="I25" s="86" t="s">
        <v>2508</v>
      </c>
      <c r="J25" s="86" t="s">
        <v>2509</v>
      </c>
      <c r="K25" s="86" t="s">
        <v>2412</v>
      </c>
      <c r="L25" s="86" t="s">
        <v>3</v>
      </c>
      <c r="M25" s="86" t="s">
        <v>2510</v>
      </c>
      <c r="N25" s="86" t="s">
        <v>2511</v>
      </c>
      <c r="O25" s="86" t="s">
        <v>1975</v>
      </c>
      <c r="P25" s="87">
        <v>36770</v>
      </c>
      <c r="Q25" s="87">
        <v>401768</v>
      </c>
      <c r="R25" s="86" t="s">
        <v>2416</v>
      </c>
      <c r="S25" s="86" t="s">
        <v>2439</v>
      </c>
      <c r="T25" s="86">
        <v>970101</v>
      </c>
      <c r="U25" s="86">
        <v>6020</v>
      </c>
      <c r="V25" s="86" t="s">
        <v>1009</v>
      </c>
      <c r="W25" s="86" t="s">
        <v>2440</v>
      </c>
      <c r="X25" s="86" t="s">
        <v>2421</v>
      </c>
      <c r="Y25" s="86" t="s">
        <v>1341</v>
      </c>
      <c r="Z25" s="86" t="str">
        <f t="shared" si="1"/>
        <v>Maria-Theresien-Straße 18; 6020 Innsbruck</v>
      </c>
      <c r="AB25" s="85" t="s">
        <v>2438</v>
      </c>
      <c r="AC25" s="85" t="str">
        <f t="shared" si="2"/>
        <v>AT20</v>
      </c>
      <c r="AD25" s="85" t="str">
        <f t="shared" si="3"/>
        <v>2050</v>
      </c>
      <c r="AE25" s="85" t="str">
        <f t="shared" si="4"/>
        <v>3033</v>
      </c>
      <c r="AF25" s="85" t="str">
        <f t="shared" si="5"/>
        <v>0192</v>
      </c>
      <c r="AG25" s="85" t="str">
        <f t="shared" si="6"/>
        <v>0330</v>
      </c>
      <c r="AH25" s="85" t="str">
        <f t="shared" si="7"/>
        <v>AT20 2050 3033 0192 0330</v>
      </c>
    </row>
    <row r="26" spans="1:34" x14ac:dyDescent="0.25">
      <c r="A26" s="86">
        <v>701186</v>
      </c>
      <c r="B26" s="86" t="s">
        <v>1517</v>
      </c>
      <c r="C26" s="86" t="str">
        <f t="shared" si="0"/>
        <v>Framsweg 19; 6020 Arzl</v>
      </c>
      <c r="D26" s="86" t="s">
        <v>1920</v>
      </c>
      <c r="E26" s="86" t="s">
        <v>1920</v>
      </c>
      <c r="F26" s="86">
        <v>70101</v>
      </c>
      <c r="G26" s="86">
        <v>6020</v>
      </c>
      <c r="H26" s="86" t="s">
        <v>2512</v>
      </c>
      <c r="I26" s="86" t="s">
        <v>2513</v>
      </c>
      <c r="J26" s="86" t="s">
        <v>2514</v>
      </c>
      <c r="K26" s="86" t="s">
        <v>2412</v>
      </c>
      <c r="L26" s="86" t="s">
        <v>3</v>
      </c>
      <c r="M26" s="86" t="s">
        <v>2515</v>
      </c>
      <c r="N26" s="86" t="s">
        <v>2516</v>
      </c>
      <c r="O26" s="86" t="s">
        <v>1975</v>
      </c>
      <c r="P26" s="87">
        <v>36770</v>
      </c>
      <c r="Q26" s="87">
        <v>401768</v>
      </c>
      <c r="R26" s="86" t="s">
        <v>2416</v>
      </c>
      <c r="S26" s="86" t="s">
        <v>2439</v>
      </c>
      <c r="T26" s="86">
        <v>970101</v>
      </c>
      <c r="U26" s="86">
        <v>6020</v>
      </c>
      <c r="V26" s="86" t="s">
        <v>1009</v>
      </c>
      <c r="W26" s="86" t="s">
        <v>2440</v>
      </c>
      <c r="X26" s="86" t="s">
        <v>2421</v>
      </c>
      <c r="Y26" s="86" t="s">
        <v>1341</v>
      </c>
      <c r="Z26" s="86" t="str">
        <f t="shared" si="1"/>
        <v>Maria-Theresien-Straße 18; 6020 Innsbruck</v>
      </c>
      <c r="AB26" s="85" t="s">
        <v>2438</v>
      </c>
      <c r="AC26" s="85" t="str">
        <f t="shared" si="2"/>
        <v>AT20</v>
      </c>
      <c r="AD26" s="85" t="str">
        <f t="shared" si="3"/>
        <v>2050</v>
      </c>
      <c r="AE26" s="85" t="str">
        <f t="shared" si="4"/>
        <v>3033</v>
      </c>
      <c r="AF26" s="85" t="str">
        <f t="shared" si="5"/>
        <v>0192</v>
      </c>
      <c r="AG26" s="85" t="str">
        <f t="shared" si="6"/>
        <v>0330</v>
      </c>
      <c r="AH26" s="85" t="str">
        <f t="shared" si="7"/>
        <v>AT20 2050 3033 0192 0330</v>
      </c>
    </row>
    <row r="27" spans="1:34" x14ac:dyDescent="0.25">
      <c r="A27" s="86">
        <v>701042</v>
      </c>
      <c r="B27" s="86" t="s">
        <v>1539</v>
      </c>
      <c r="C27" s="86" t="str">
        <f t="shared" si="0"/>
        <v>Franz-Fischer-Straße 7; 6020 Wilten</v>
      </c>
      <c r="D27" s="86" t="s">
        <v>1919</v>
      </c>
      <c r="E27" s="86" t="s">
        <v>1919</v>
      </c>
      <c r="F27" s="86">
        <v>70101</v>
      </c>
      <c r="G27" s="86">
        <v>6020</v>
      </c>
      <c r="H27" s="86" t="s">
        <v>2502</v>
      </c>
      <c r="I27" s="86" t="s">
        <v>2503</v>
      </c>
      <c r="J27" s="86" t="s">
        <v>2509</v>
      </c>
      <c r="K27" s="86" t="s">
        <v>2412</v>
      </c>
      <c r="L27" s="86" t="s">
        <v>1</v>
      </c>
      <c r="M27" s="86" t="s">
        <v>2517</v>
      </c>
      <c r="N27" s="86" t="s">
        <v>2518</v>
      </c>
      <c r="O27" s="86" t="s">
        <v>1986</v>
      </c>
      <c r="P27" s="87">
        <v>36770</v>
      </c>
      <c r="Q27" s="87">
        <v>401768</v>
      </c>
      <c r="R27" s="86" t="s">
        <v>2416</v>
      </c>
      <c r="S27" s="86" t="s">
        <v>2520</v>
      </c>
      <c r="T27" s="86">
        <v>400892</v>
      </c>
      <c r="U27" s="86">
        <v>6020</v>
      </c>
      <c r="V27" s="86" t="s">
        <v>2502</v>
      </c>
      <c r="W27" s="86" t="s">
        <v>2503</v>
      </c>
      <c r="X27" s="86" t="s">
        <v>2509</v>
      </c>
      <c r="Y27" s="86" t="s">
        <v>1338</v>
      </c>
      <c r="Z27" s="86" t="str">
        <f t="shared" si="1"/>
        <v>Franz-Fischer-Straße 7; 6020 Wilten</v>
      </c>
      <c r="AB27" s="85" t="s">
        <v>2519</v>
      </c>
      <c r="AC27" s="85" t="str">
        <f t="shared" si="2"/>
        <v>AT93</v>
      </c>
      <c r="AD27" s="85" t="str">
        <f t="shared" si="3"/>
        <v>5700</v>
      </c>
      <c r="AE27" s="85" t="str">
        <f t="shared" si="4"/>
        <v>0540</v>
      </c>
      <c r="AF27" s="85" t="str">
        <f t="shared" si="5"/>
        <v>1100</v>
      </c>
      <c r="AG27" s="85" t="str">
        <f t="shared" si="6"/>
        <v>4166</v>
      </c>
      <c r="AH27" s="85" t="str">
        <f t="shared" si="7"/>
        <v>AT93 5700 0540 1100 4166</v>
      </c>
    </row>
    <row r="28" spans="1:34" x14ac:dyDescent="0.25">
      <c r="A28" s="86">
        <v>701386</v>
      </c>
      <c r="B28" s="86" t="s">
        <v>1686</v>
      </c>
      <c r="C28" s="86" t="str">
        <f t="shared" si="0"/>
        <v>Geyrstraße 35; 6020 Amras</v>
      </c>
      <c r="D28" s="86" t="s">
        <v>1920</v>
      </c>
      <c r="E28" s="86" t="s">
        <v>1920</v>
      </c>
      <c r="F28" s="86">
        <v>70101</v>
      </c>
      <c r="G28" s="86">
        <v>6020</v>
      </c>
      <c r="H28" s="86" t="s">
        <v>2468</v>
      </c>
      <c r="I28" s="86" t="s">
        <v>2521</v>
      </c>
      <c r="J28" s="86" t="s">
        <v>2522</v>
      </c>
      <c r="K28" s="86" t="s">
        <v>2412</v>
      </c>
      <c r="L28" s="86" t="s">
        <v>1</v>
      </c>
      <c r="M28" s="86" t="s">
        <v>2523</v>
      </c>
      <c r="N28" s="86" t="s">
        <v>2524</v>
      </c>
      <c r="O28" s="86" t="s">
        <v>2011</v>
      </c>
      <c r="P28" s="87">
        <v>36770</v>
      </c>
      <c r="Q28" s="87">
        <v>401768</v>
      </c>
      <c r="R28" s="86" t="s">
        <v>2416</v>
      </c>
      <c r="S28" s="86" t="s">
        <v>2526</v>
      </c>
      <c r="T28" s="86">
        <v>900799</v>
      </c>
      <c r="U28" s="86">
        <v>6020</v>
      </c>
      <c r="V28" s="86" t="s">
        <v>1009</v>
      </c>
      <c r="W28" s="86" t="s">
        <v>2521</v>
      </c>
      <c r="X28" s="86" t="s">
        <v>2522</v>
      </c>
      <c r="Y28" s="86" t="s">
        <v>7</v>
      </c>
      <c r="Z28" s="86" t="str">
        <f t="shared" si="1"/>
        <v>Geyrstraße 35; 6020 Innsbruck</v>
      </c>
      <c r="AB28" s="85" t="s">
        <v>2525</v>
      </c>
      <c r="AC28" s="85" t="str">
        <f t="shared" si="2"/>
        <v>AT04</v>
      </c>
      <c r="AD28" s="85" t="str">
        <f t="shared" si="3"/>
        <v>3600</v>
      </c>
      <c r="AE28" s="85" t="str">
        <f t="shared" si="4"/>
        <v>0000</v>
      </c>
      <c r="AF28" s="85" t="str">
        <f t="shared" si="5"/>
        <v>0089</v>
      </c>
      <c r="AG28" s="85" t="str">
        <f t="shared" si="6"/>
        <v>9377</v>
      </c>
      <c r="AH28" s="85" t="str">
        <f t="shared" si="7"/>
        <v>AT04 3600 0000 0089 9377</v>
      </c>
    </row>
    <row r="29" spans="1:34" x14ac:dyDescent="0.25">
      <c r="A29" s="86">
        <v>701387</v>
      </c>
      <c r="B29" s="86" t="s">
        <v>2527</v>
      </c>
      <c r="C29" s="86" t="str">
        <f t="shared" si="0"/>
        <v>Geyrstraße 35; 6020 Amras</v>
      </c>
      <c r="D29" s="86" t="s">
        <v>1919</v>
      </c>
      <c r="E29" s="86" t="s">
        <v>1919</v>
      </c>
      <c r="F29" s="86">
        <v>70101</v>
      </c>
      <c r="G29" s="86">
        <v>6020</v>
      </c>
      <c r="H29" s="86" t="s">
        <v>2468</v>
      </c>
      <c r="I29" s="86" t="s">
        <v>2521</v>
      </c>
      <c r="J29" s="86" t="s">
        <v>2522</v>
      </c>
      <c r="K29" s="86" t="s">
        <v>2412</v>
      </c>
      <c r="L29" s="86" t="s">
        <v>1</v>
      </c>
      <c r="M29" s="86" t="s">
        <v>2528</v>
      </c>
      <c r="N29" s="86" t="s">
        <v>2529</v>
      </c>
      <c r="O29" s="86" t="s">
        <v>5736</v>
      </c>
      <c r="P29" s="87">
        <v>44075</v>
      </c>
      <c r="Q29" s="87">
        <v>401768</v>
      </c>
      <c r="R29" s="86" t="s">
        <v>2416</v>
      </c>
      <c r="S29" s="86" t="s">
        <v>2526</v>
      </c>
      <c r="T29" s="86">
        <v>900799</v>
      </c>
      <c r="U29" s="86">
        <v>6020</v>
      </c>
      <c r="V29" s="86" t="s">
        <v>1009</v>
      </c>
      <c r="W29" s="86" t="s">
        <v>2521</v>
      </c>
      <c r="X29" s="86" t="s">
        <v>2522</v>
      </c>
      <c r="Y29" s="86" t="s">
        <v>7</v>
      </c>
      <c r="Z29" s="86" t="str">
        <f t="shared" si="1"/>
        <v>Geyrstraße 35; 6020 Innsbruck</v>
      </c>
      <c r="AB29" s="85" t="s">
        <v>2530</v>
      </c>
      <c r="AC29" s="85" t="str">
        <f t="shared" si="2"/>
        <v>AT71</v>
      </c>
      <c r="AD29" s="85" t="str">
        <f t="shared" si="3"/>
        <v>3600</v>
      </c>
      <c r="AE29" s="85" t="str">
        <f t="shared" si="4"/>
        <v>0000</v>
      </c>
      <c r="AF29" s="85" t="str">
        <f t="shared" si="5"/>
        <v>0092</v>
      </c>
      <c r="AG29" s="85" t="str">
        <f t="shared" si="6"/>
        <v>4167</v>
      </c>
      <c r="AH29" s="85" t="str">
        <f t="shared" si="7"/>
        <v>AT71 3600 0000 0092 4167</v>
      </c>
    </row>
    <row r="30" spans="1:34" x14ac:dyDescent="0.25">
      <c r="A30" s="86">
        <v>701116</v>
      </c>
      <c r="B30" s="86" t="s">
        <v>1558</v>
      </c>
      <c r="C30" s="86" t="str">
        <f t="shared" si="0"/>
        <v>Innstraße 97; 6020 Innsbruck</v>
      </c>
      <c r="D30" s="86" t="s">
        <v>1920</v>
      </c>
      <c r="E30" s="86" t="s">
        <v>1920</v>
      </c>
      <c r="F30" s="86">
        <v>70101</v>
      </c>
      <c r="G30" s="86">
        <v>6020</v>
      </c>
      <c r="H30" s="86" t="s">
        <v>1009</v>
      </c>
      <c r="I30" s="86" t="s">
        <v>2531</v>
      </c>
      <c r="J30" s="86" t="s">
        <v>2532</v>
      </c>
      <c r="K30" s="86" t="s">
        <v>2412</v>
      </c>
      <c r="L30" s="86" t="s">
        <v>3</v>
      </c>
      <c r="M30" s="86" t="s">
        <v>2533</v>
      </c>
      <c r="N30" s="86" t="s">
        <v>2534</v>
      </c>
      <c r="O30" s="86" t="s">
        <v>1975</v>
      </c>
      <c r="P30" s="87">
        <v>36770</v>
      </c>
      <c r="Q30" s="87">
        <v>401768</v>
      </c>
      <c r="R30" s="86" t="s">
        <v>2416</v>
      </c>
      <c r="S30" s="86" t="s">
        <v>2439</v>
      </c>
      <c r="T30" s="86">
        <v>970101</v>
      </c>
      <c r="U30" s="86">
        <v>6020</v>
      </c>
      <c r="V30" s="86" t="s">
        <v>1009</v>
      </c>
      <c r="W30" s="86" t="s">
        <v>2440</v>
      </c>
      <c r="X30" s="86" t="s">
        <v>2421</v>
      </c>
      <c r="Y30" s="86" t="s">
        <v>1341</v>
      </c>
      <c r="Z30" s="86" t="str">
        <f t="shared" si="1"/>
        <v>Maria-Theresien-Straße 18; 6020 Innsbruck</v>
      </c>
      <c r="AB30" s="85" t="s">
        <v>2438</v>
      </c>
      <c r="AC30" s="85" t="str">
        <f t="shared" si="2"/>
        <v>AT20</v>
      </c>
      <c r="AD30" s="85" t="str">
        <f t="shared" si="3"/>
        <v>2050</v>
      </c>
      <c r="AE30" s="85" t="str">
        <f t="shared" si="4"/>
        <v>3033</v>
      </c>
      <c r="AF30" s="85" t="str">
        <f t="shared" si="5"/>
        <v>0192</v>
      </c>
      <c r="AG30" s="85" t="str">
        <f t="shared" si="6"/>
        <v>0330</v>
      </c>
      <c r="AH30" s="85" t="str">
        <f t="shared" si="7"/>
        <v>AT20 2050 3033 0192 0330</v>
      </c>
    </row>
    <row r="31" spans="1:34" x14ac:dyDescent="0.25">
      <c r="A31" s="86">
        <v>701266</v>
      </c>
      <c r="B31" s="86" t="s">
        <v>1510</v>
      </c>
      <c r="C31" s="86" t="str">
        <f t="shared" si="0"/>
        <v>Innstraße 113 a; 6020 Innsbruck</v>
      </c>
      <c r="D31" s="86" t="s">
        <v>1922</v>
      </c>
      <c r="E31" s="86" t="s">
        <v>1922</v>
      </c>
      <c r="F31" s="86">
        <v>70101</v>
      </c>
      <c r="G31" s="86">
        <v>6020</v>
      </c>
      <c r="H31" s="86" t="s">
        <v>1009</v>
      </c>
      <c r="I31" s="86" t="s">
        <v>2531</v>
      </c>
      <c r="J31" s="86" t="s">
        <v>2535</v>
      </c>
      <c r="K31" s="86" t="s">
        <v>2412</v>
      </c>
      <c r="L31" s="86" t="s">
        <v>3</v>
      </c>
      <c r="M31" s="86" t="s">
        <v>2536</v>
      </c>
      <c r="N31" s="86" t="s">
        <v>2537</v>
      </c>
      <c r="O31" s="86" t="s">
        <v>1975</v>
      </c>
      <c r="P31" s="87">
        <v>36770</v>
      </c>
      <c r="Q31" s="87">
        <v>401768</v>
      </c>
      <c r="R31" s="86" t="s">
        <v>2416</v>
      </c>
      <c r="S31" s="86" t="s">
        <v>2439</v>
      </c>
      <c r="T31" s="86">
        <v>970101</v>
      </c>
      <c r="U31" s="86">
        <v>6020</v>
      </c>
      <c r="V31" s="86" t="s">
        <v>1009</v>
      </c>
      <c r="W31" s="86" t="s">
        <v>2440</v>
      </c>
      <c r="X31" s="86" t="s">
        <v>2421</v>
      </c>
      <c r="Y31" s="86" t="s">
        <v>1341</v>
      </c>
      <c r="Z31" s="86" t="str">
        <f t="shared" si="1"/>
        <v>Maria-Theresien-Straße 18; 6020 Innsbruck</v>
      </c>
      <c r="AB31" s="85" t="s">
        <v>2438</v>
      </c>
      <c r="AC31" s="85" t="str">
        <f t="shared" si="2"/>
        <v>AT20</v>
      </c>
      <c r="AD31" s="85" t="str">
        <f t="shared" si="3"/>
        <v>2050</v>
      </c>
      <c r="AE31" s="85" t="str">
        <f t="shared" si="4"/>
        <v>3033</v>
      </c>
      <c r="AF31" s="85" t="str">
        <f t="shared" si="5"/>
        <v>0192</v>
      </c>
      <c r="AG31" s="85" t="str">
        <f t="shared" si="6"/>
        <v>0330</v>
      </c>
      <c r="AH31" s="85" t="str">
        <f t="shared" si="7"/>
        <v>AT20 2050 3033 0192 0330</v>
      </c>
    </row>
    <row r="32" spans="1:34" x14ac:dyDescent="0.25">
      <c r="A32" s="86">
        <v>701043</v>
      </c>
      <c r="B32" s="86" t="s">
        <v>1679</v>
      </c>
      <c r="C32" s="86" t="str">
        <f t="shared" si="0"/>
        <v>Jahnstraße 1; 6020 Innsbruck</v>
      </c>
      <c r="D32" s="86" t="s">
        <v>1920</v>
      </c>
      <c r="E32" s="86" t="s">
        <v>1920</v>
      </c>
      <c r="F32" s="86">
        <v>70101</v>
      </c>
      <c r="G32" s="86">
        <v>6020</v>
      </c>
      <c r="H32" s="86" t="s">
        <v>1009</v>
      </c>
      <c r="I32" s="86" t="s">
        <v>2538</v>
      </c>
      <c r="J32" s="86" t="s">
        <v>2480</v>
      </c>
      <c r="K32" s="86" t="s">
        <v>2412</v>
      </c>
      <c r="L32" s="86" t="s">
        <v>1</v>
      </c>
      <c r="M32" s="86" t="s">
        <v>2539</v>
      </c>
      <c r="N32" s="86" t="s">
        <v>2540</v>
      </c>
      <c r="O32" s="86" t="s">
        <v>1987</v>
      </c>
      <c r="P32" s="87">
        <v>36770</v>
      </c>
      <c r="Q32" s="87">
        <v>401768</v>
      </c>
      <c r="R32" s="86" t="s">
        <v>2416</v>
      </c>
      <c r="S32" s="86" t="s">
        <v>13</v>
      </c>
      <c r="T32" s="86">
        <v>400049</v>
      </c>
      <c r="U32" s="86">
        <v>6020</v>
      </c>
      <c r="V32" s="86" t="s">
        <v>1009</v>
      </c>
      <c r="W32" s="86" t="s">
        <v>2538</v>
      </c>
      <c r="X32" s="86" t="s">
        <v>2428</v>
      </c>
      <c r="Y32" s="86" t="s">
        <v>14</v>
      </c>
      <c r="Z32" s="86" t="str">
        <f t="shared" si="1"/>
        <v>Jahnstraße 5; 6020 Innsbruck</v>
      </c>
      <c r="AB32" s="85" t="s">
        <v>2541</v>
      </c>
      <c r="AC32" s="85" t="str">
        <f t="shared" si="2"/>
        <v>AT40</v>
      </c>
      <c r="AD32" s="85" t="str">
        <f t="shared" si="3"/>
        <v>5700</v>
      </c>
      <c r="AE32" s="85" t="str">
        <f t="shared" si="4"/>
        <v>0002</v>
      </c>
      <c r="AF32" s="85" t="str">
        <f t="shared" si="5"/>
        <v>0008</v>
      </c>
      <c r="AG32" s="85" t="str">
        <f t="shared" si="6"/>
        <v>6146</v>
      </c>
      <c r="AH32" s="85" t="str">
        <f t="shared" si="7"/>
        <v>AT40 5700 0002 0008 6146</v>
      </c>
    </row>
    <row r="33" spans="1:34" x14ac:dyDescent="0.25">
      <c r="A33" s="86">
        <v>701756</v>
      </c>
      <c r="B33" s="86" t="s">
        <v>2542</v>
      </c>
      <c r="C33" s="86" t="str">
        <f t="shared" si="0"/>
        <v>Jahnstraße 1; 6020 Innsbruck</v>
      </c>
      <c r="D33" s="86" t="s">
        <v>1919</v>
      </c>
      <c r="E33" s="86" t="s">
        <v>1919</v>
      </c>
      <c r="F33" s="86">
        <v>70101</v>
      </c>
      <c r="G33" s="86">
        <v>6020</v>
      </c>
      <c r="H33" s="86" t="s">
        <v>1009</v>
      </c>
      <c r="I33" s="86" t="s">
        <v>2538</v>
      </c>
      <c r="J33" s="86" t="s">
        <v>2480</v>
      </c>
      <c r="K33" s="86" t="s">
        <v>2412</v>
      </c>
      <c r="L33" s="86" t="s">
        <v>1</v>
      </c>
      <c r="M33" s="86" t="s">
        <v>2543</v>
      </c>
      <c r="N33" s="86" t="s">
        <v>2544</v>
      </c>
      <c r="O33" s="86" t="s">
        <v>1987</v>
      </c>
      <c r="P33" s="87">
        <v>36770</v>
      </c>
      <c r="Q33" s="87">
        <v>401768</v>
      </c>
      <c r="R33" s="86" t="s">
        <v>2416</v>
      </c>
      <c r="S33" s="86" t="s">
        <v>13</v>
      </c>
      <c r="T33" s="86">
        <v>400049</v>
      </c>
      <c r="U33" s="86">
        <v>6020</v>
      </c>
      <c r="V33" s="86" t="s">
        <v>1009</v>
      </c>
      <c r="W33" s="86" t="s">
        <v>2538</v>
      </c>
      <c r="X33" s="86" t="s">
        <v>2428</v>
      </c>
      <c r="Y33" s="86" t="s">
        <v>14</v>
      </c>
      <c r="Z33" s="86" t="str">
        <f t="shared" si="1"/>
        <v>Jahnstraße 5; 6020 Innsbruck</v>
      </c>
      <c r="AB33" s="85" t="s">
        <v>2541</v>
      </c>
      <c r="AC33" s="85" t="str">
        <f t="shared" si="2"/>
        <v>AT40</v>
      </c>
      <c r="AD33" s="85" t="str">
        <f t="shared" si="3"/>
        <v>5700</v>
      </c>
      <c r="AE33" s="85" t="str">
        <f t="shared" si="4"/>
        <v>0002</v>
      </c>
      <c r="AF33" s="85" t="str">
        <f t="shared" si="5"/>
        <v>0008</v>
      </c>
      <c r="AG33" s="85" t="str">
        <f t="shared" si="6"/>
        <v>6146</v>
      </c>
      <c r="AH33" s="85" t="str">
        <f t="shared" si="7"/>
        <v>AT40 5700 0002 0008 6146</v>
      </c>
    </row>
    <row r="34" spans="1:34" x14ac:dyDescent="0.25">
      <c r="A34" s="86">
        <v>701044</v>
      </c>
      <c r="B34" s="86" t="s">
        <v>1592</v>
      </c>
      <c r="C34" s="86" t="str">
        <f t="shared" si="0"/>
        <v>Jahnstraße 1; 6020 Innsbruck</v>
      </c>
      <c r="D34" s="86" t="s">
        <v>1922</v>
      </c>
      <c r="E34" s="86" t="s">
        <v>1922</v>
      </c>
      <c r="F34" s="86">
        <v>70101</v>
      </c>
      <c r="G34" s="86">
        <v>6020</v>
      </c>
      <c r="H34" s="86" t="s">
        <v>1009</v>
      </c>
      <c r="I34" s="86" t="s">
        <v>2538</v>
      </c>
      <c r="J34" s="86" t="s">
        <v>2480</v>
      </c>
      <c r="K34" s="86" t="s">
        <v>2412</v>
      </c>
      <c r="L34" s="86" t="s">
        <v>1</v>
      </c>
      <c r="M34" s="86" t="s">
        <v>2545</v>
      </c>
      <c r="N34" s="86" t="s">
        <v>2546</v>
      </c>
      <c r="O34" s="86" t="s">
        <v>1987</v>
      </c>
      <c r="P34" s="87">
        <v>36770</v>
      </c>
      <c r="Q34" s="87">
        <v>401768</v>
      </c>
      <c r="R34" s="86" t="s">
        <v>2416</v>
      </c>
      <c r="S34" s="86" t="s">
        <v>13</v>
      </c>
      <c r="T34" s="86">
        <v>400049</v>
      </c>
      <c r="U34" s="86">
        <v>6020</v>
      </c>
      <c r="V34" s="86" t="s">
        <v>1009</v>
      </c>
      <c r="W34" s="86" t="s">
        <v>2538</v>
      </c>
      <c r="X34" s="86" t="s">
        <v>2428</v>
      </c>
      <c r="Y34" s="86" t="s">
        <v>14</v>
      </c>
      <c r="Z34" s="86" t="str">
        <f t="shared" si="1"/>
        <v>Jahnstraße 5; 6020 Innsbruck</v>
      </c>
      <c r="AB34" s="85" t="s">
        <v>2541</v>
      </c>
      <c r="AC34" s="85" t="str">
        <f t="shared" si="2"/>
        <v>AT40</v>
      </c>
      <c r="AD34" s="85" t="str">
        <f t="shared" si="3"/>
        <v>5700</v>
      </c>
      <c r="AE34" s="85" t="str">
        <f t="shared" si="4"/>
        <v>0002</v>
      </c>
      <c r="AF34" s="85" t="str">
        <f t="shared" si="5"/>
        <v>0008</v>
      </c>
      <c r="AG34" s="85" t="str">
        <f t="shared" si="6"/>
        <v>6146</v>
      </c>
      <c r="AH34" s="85" t="str">
        <f t="shared" si="7"/>
        <v>AT40 5700 0002 0008 6146</v>
      </c>
    </row>
    <row r="35" spans="1:34" x14ac:dyDescent="0.25">
      <c r="A35" s="86">
        <v>701056</v>
      </c>
      <c r="B35" s="86" t="s">
        <v>1516</v>
      </c>
      <c r="C35" s="86" t="str">
        <f t="shared" si="0"/>
        <v>Jahnstraße 5; 6020 Innsbruck</v>
      </c>
      <c r="D35" s="86" t="s">
        <v>1920</v>
      </c>
      <c r="E35" s="86" t="s">
        <v>1920</v>
      </c>
      <c r="F35" s="86">
        <v>70101</v>
      </c>
      <c r="G35" s="86">
        <v>6020</v>
      </c>
      <c r="H35" s="86" t="s">
        <v>1009</v>
      </c>
      <c r="I35" s="86" t="s">
        <v>2538</v>
      </c>
      <c r="J35" s="86" t="s">
        <v>2428</v>
      </c>
      <c r="K35" s="86" t="s">
        <v>2412</v>
      </c>
      <c r="L35" s="86" t="s">
        <v>3</v>
      </c>
      <c r="M35" s="86" t="s">
        <v>2547</v>
      </c>
      <c r="N35" s="86" t="s">
        <v>2548</v>
      </c>
      <c r="O35" s="86" t="s">
        <v>1975</v>
      </c>
      <c r="P35" s="87">
        <v>36770</v>
      </c>
      <c r="Q35" s="87">
        <v>401768</v>
      </c>
      <c r="R35" s="86" t="s">
        <v>2416</v>
      </c>
      <c r="S35" s="86" t="s">
        <v>2439</v>
      </c>
      <c r="T35" s="86">
        <v>970101</v>
      </c>
      <c r="U35" s="86">
        <v>6020</v>
      </c>
      <c r="V35" s="86" t="s">
        <v>1009</v>
      </c>
      <c r="W35" s="86" t="s">
        <v>2440</v>
      </c>
      <c r="X35" s="86" t="s">
        <v>2421</v>
      </c>
      <c r="Y35" s="86" t="s">
        <v>1341</v>
      </c>
      <c r="Z35" s="86" t="str">
        <f t="shared" si="1"/>
        <v>Maria-Theresien-Straße 18; 6020 Innsbruck</v>
      </c>
      <c r="AB35" s="85" t="s">
        <v>2438</v>
      </c>
      <c r="AC35" s="85" t="str">
        <f t="shared" si="2"/>
        <v>AT20</v>
      </c>
      <c r="AD35" s="85" t="str">
        <f t="shared" si="3"/>
        <v>2050</v>
      </c>
      <c r="AE35" s="85" t="str">
        <f t="shared" si="4"/>
        <v>3033</v>
      </c>
      <c r="AF35" s="85" t="str">
        <f t="shared" si="5"/>
        <v>0192</v>
      </c>
      <c r="AG35" s="85" t="str">
        <f t="shared" si="6"/>
        <v>0330</v>
      </c>
      <c r="AH35" s="85" t="str">
        <f t="shared" si="7"/>
        <v>AT20 2050 3033 0192 0330</v>
      </c>
    </row>
    <row r="36" spans="1:34" x14ac:dyDescent="0.25">
      <c r="A36" s="86">
        <v>701057</v>
      </c>
      <c r="B36" s="86" t="s">
        <v>1521</v>
      </c>
      <c r="C36" s="86" t="str">
        <f t="shared" si="0"/>
        <v>Jahnstraße 5; 6020 Innsbruck</v>
      </c>
      <c r="D36" s="86" t="s">
        <v>1922</v>
      </c>
      <c r="E36" s="86" t="s">
        <v>1922</v>
      </c>
      <c r="F36" s="86">
        <v>70101</v>
      </c>
      <c r="G36" s="86">
        <v>6020</v>
      </c>
      <c r="H36" s="86" t="s">
        <v>1009</v>
      </c>
      <c r="I36" s="86" t="s">
        <v>2538</v>
      </c>
      <c r="J36" s="86" t="s">
        <v>2428</v>
      </c>
      <c r="K36" s="86" t="s">
        <v>2412</v>
      </c>
      <c r="L36" s="86" t="s">
        <v>3</v>
      </c>
      <c r="M36" s="86" t="s">
        <v>2549</v>
      </c>
      <c r="N36" s="86" t="s">
        <v>2550</v>
      </c>
      <c r="O36" s="86" t="s">
        <v>1975</v>
      </c>
      <c r="P36" s="87">
        <v>36770</v>
      </c>
      <c r="Q36" s="87">
        <v>401768</v>
      </c>
      <c r="R36" s="86" t="s">
        <v>2416</v>
      </c>
      <c r="S36" s="86" t="s">
        <v>2439</v>
      </c>
      <c r="T36" s="86">
        <v>970101</v>
      </c>
      <c r="U36" s="86">
        <v>6020</v>
      </c>
      <c r="V36" s="86" t="s">
        <v>1009</v>
      </c>
      <c r="W36" s="86" t="s">
        <v>2440</v>
      </c>
      <c r="X36" s="86" t="s">
        <v>2421</v>
      </c>
      <c r="Y36" s="86" t="s">
        <v>1341</v>
      </c>
      <c r="Z36" s="86" t="str">
        <f t="shared" si="1"/>
        <v>Maria-Theresien-Straße 18; 6020 Innsbruck</v>
      </c>
      <c r="AB36" s="85" t="s">
        <v>2438</v>
      </c>
      <c r="AC36" s="85" t="str">
        <f t="shared" si="2"/>
        <v>AT20</v>
      </c>
      <c r="AD36" s="85" t="str">
        <f t="shared" si="3"/>
        <v>2050</v>
      </c>
      <c r="AE36" s="85" t="str">
        <f t="shared" si="4"/>
        <v>3033</v>
      </c>
      <c r="AF36" s="85" t="str">
        <f t="shared" si="5"/>
        <v>0192</v>
      </c>
      <c r="AG36" s="85" t="str">
        <f t="shared" si="6"/>
        <v>0330</v>
      </c>
      <c r="AH36" s="85" t="str">
        <f t="shared" si="7"/>
        <v>AT20 2050 3033 0192 0330</v>
      </c>
    </row>
    <row r="37" spans="1:34" x14ac:dyDescent="0.25">
      <c r="A37" s="86">
        <v>701029</v>
      </c>
      <c r="B37" s="86" t="s">
        <v>1681</v>
      </c>
      <c r="C37" s="86" t="str">
        <f t="shared" si="0"/>
        <v>Johannesgasse 5; 6020 Arzl</v>
      </c>
      <c r="D37" s="86" t="s">
        <v>1919</v>
      </c>
      <c r="E37" s="86" t="s">
        <v>1919</v>
      </c>
      <c r="F37" s="86">
        <v>70101</v>
      </c>
      <c r="G37" s="86">
        <v>6020</v>
      </c>
      <c r="H37" s="86" t="s">
        <v>2512</v>
      </c>
      <c r="I37" s="86" t="s">
        <v>2551</v>
      </c>
      <c r="J37" s="86" t="s">
        <v>2428</v>
      </c>
      <c r="K37" s="86" t="s">
        <v>2412</v>
      </c>
      <c r="L37" s="86" t="s">
        <v>1</v>
      </c>
      <c r="M37" s="86" t="s">
        <v>2552</v>
      </c>
      <c r="N37" s="86" t="s">
        <v>2553</v>
      </c>
      <c r="O37" s="86" t="s">
        <v>1983</v>
      </c>
      <c r="P37" s="87">
        <v>36770</v>
      </c>
      <c r="Q37" s="87">
        <v>401768</v>
      </c>
      <c r="R37" s="86" t="s">
        <v>2416</v>
      </c>
      <c r="S37" s="86" t="s">
        <v>1752</v>
      </c>
      <c r="T37" s="86">
        <v>405490</v>
      </c>
      <c r="U37" s="86">
        <v>6020</v>
      </c>
      <c r="V37" s="86" t="s">
        <v>2512</v>
      </c>
      <c r="W37" s="86" t="s">
        <v>2551</v>
      </c>
      <c r="X37" s="86" t="s">
        <v>2428</v>
      </c>
      <c r="Y37" s="86" t="s">
        <v>1857</v>
      </c>
      <c r="Z37" s="86" t="str">
        <f t="shared" si="1"/>
        <v>Johannesgasse 5; 6020 Arzl</v>
      </c>
      <c r="AB37" s="85" t="s">
        <v>2554</v>
      </c>
      <c r="AC37" s="85" t="str">
        <f t="shared" si="2"/>
        <v>AT21</v>
      </c>
      <c r="AD37" s="85" t="str">
        <f t="shared" si="3"/>
        <v>3631</v>
      </c>
      <c r="AE37" s="85" t="str">
        <f t="shared" si="4"/>
        <v>0000</v>
      </c>
      <c r="AF37" s="85" t="str">
        <f t="shared" si="5"/>
        <v>0021</v>
      </c>
      <c r="AG37" s="85" t="str">
        <f t="shared" si="6"/>
        <v>7745</v>
      </c>
      <c r="AH37" s="85" t="str">
        <f t="shared" si="7"/>
        <v>AT21 3631 0000 0021 7745</v>
      </c>
    </row>
    <row r="38" spans="1:34" x14ac:dyDescent="0.25">
      <c r="A38" s="86">
        <v>701257</v>
      </c>
      <c r="B38" s="86" t="s">
        <v>1561</v>
      </c>
      <c r="C38" s="86" t="str">
        <f t="shared" si="0"/>
        <v>Höhenstraße 143; 6020 Hötting</v>
      </c>
      <c r="D38" s="86" t="s">
        <v>1920</v>
      </c>
      <c r="E38" s="86" t="s">
        <v>1920</v>
      </c>
      <c r="F38" s="86">
        <v>70101</v>
      </c>
      <c r="G38" s="86">
        <v>6020</v>
      </c>
      <c r="H38" s="86" t="s">
        <v>2419</v>
      </c>
      <c r="I38" s="86" t="s">
        <v>2555</v>
      </c>
      <c r="J38" s="86" t="s">
        <v>2556</v>
      </c>
      <c r="K38" s="86" t="s">
        <v>2412</v>
      </c>
      <c r="L38" s="86" t="s">
        <v>3</v>
      </c>
      <c r="M38" s="86" t="s">
        <v>2557</v>
      </c>
      <c r="N38" s="86" t="s">
        <v>2558</v>
      </c>
      <c r="O38" s="86" t="s">
        <v>1975</v>
      </c>
      <c r="P38" s="87">
        <v>36770</v>
      </c>
      <c r="Q38" s="87">
        <v>401768</v>
      </c>
      <c r="R38" s="86" t="s">
        <v>2416</v>
      </c>
      <c r="S38" s="86" t="s">
        <v>2439</v>
      </c>
      <c r="T38" s="86">
        <v>970101</v>
      </c>
      <c r="U38" s="86">
        <v>6020</v>
      </c>
      <c r="V38" s="86" t="s">
        <v>1009</v>
      </c>
      <c r="W38" s="86" t="s">
        <v>2440</v>
      </c>
      <c r="X38" s="86" t="s">
        <v>2421</v>
      </c>
      <c r="Y38" s="86" t="s">
        <v>1341</v>
      </c>
      <c r="Z38" s="86" t="str">
        <f t="shared" si="1"/>
        <v>Maria-Theresien-Straße 18; 6020 Innsbruck</v>
      </c>
      <c r="AB38" s="85" t="s">
        <v>2438</v>
      </c>
      <c r="AC38" s="85" t="str">
        <f t="shared" si="2"/>
        <v>AT20</v>
      </c>
      <c r="AD38" s="85" t="str">
        <f t="shared" si="3"/>
        <v>2050</v>
      </c>
      <c r="AE38" s="85" t="str">
        <f t="shared" si="4"/>
        <v>3033</v>
      </c>
      <c r="AF38" s="85" t="str">
        <f t="shared" si="5"/>
        <v>0192</v>
      </c>
      <c r="AG38" s="85" t="str">
        <f t="shared" si="6"/>
        <v>0330</v>
      </c>
      <c r="AH38" s="85" t="str">
        <f t="shared" si="7"/>
        <v>AT20 2050 3033 0192 0330</v>
      </c>
    </row>
    <row r="39" spans="1:34" x14ac:dyDescent="0.25">
      <c r="A39" s="86">
        <v>701466</v>
      </c>
      <c r="B39" s="86" t="s">
        <v>1549</v>
      </c>
      <c r="C39" s="86" t="str">
        <f t="shared" si="0"/>
        <v>Höttinger Au 30; 6020 Hötting</v>
      </c>
      <c r="D39" s="86" t="s">
        <v>1920</v>
      </c>
      <c r="E39" s="86" t="s">
        <v>1932</v>
      </c>
      <c r="F39" s="86">
        <v>70101</v>
      </c>
      <c r="G39" s="86">
        <v>6020</v>
      </c>
      <c r="H39" s="86" t="s">
        <v>2419</v>
      </c>
      <c r="I39" s="86" t="s">
        <v>2559</v>
      </c>
      <c r="J39" s="86" t="s">
        <v>2560</v>
      </c>
      <c r="K39" s="86" t="s">
        <v>2412</v>
      </c>
      <c r="L39" s="86" t="s">
        <v>1</v>
      </c>
      <c r="M39" s="86" t="s">
        <v>2561</v>
      </c>
      <c r="N39" s="86" t="s">
        <v>2562</v>
      </c>
      <c r="O39" s="86" t="s">
        <v>2013</v>
      </c>
      <c r="P39" s="87">
        <v>36770</v>
      </c>
      <c r="Q39" s="87">
        <v>401768</v>
      </c>
      <c r="R39" s="86" t="s">
        <v>2416</v>
      </c>
      <c r="S39" s="86" t="s">
        <v>1770</v>
      </c>
      <c r="T39" s="86">
        <v>900139</v>
      </c>
      <c r="U39" s="86">
        <v>6020</v>
      </c>
      <c r="V39" s="86" t="s">
        <v>2419</v>
      </c>
      <c r="W39" s="86" t="s">
        <v>2559</v>
      </c>
      <c r="X39" s="86" t="s">
        <v>2560</v>
      </c>
      <c r="Y39" s="86" t="s">
        <v>11</v>
      </c>
      <c r="Z39" s="86" t="str">
        <f t="shared" si="1"/>
        <v>Höttinger Au 30; 6020 Hötting</v>
      </c>
      <c r="AB39" s="85" t="s">
        <v>2563</v>
      </c>
      <c r="AC39" s="85" t="str">
        <f t="shared" si="2"/>
        <v>AT74</v>
      </c>
      <c r="AD39" s="85" t="str">
        <f t="shared" si="3"/>
        <v>2050</v>
      </c>
      <c r="AE39" s="85" t="str">
        <f t="shared" si="4"/>
        <v>3016</v>
      </c>
      <c r="AF39" s="85" t="str">
        <f t="shared" si="5"/>
        <v>0000</v>
      </c>
      <c r="AG39" s="85" t="str">
        <f t="shared" si="6"/>
        <v>1687</v>
      </c>
      <c r="AH39" s="85" t="str">
        <f t="shared" si="7"/>
        <v>AT74 2050 3016 0000 1687</v>
      </c>
    </row>
    <row r="40" spans="1:34" x14ac:dyDescent="0.25">
      <c r="A40" s="86">
        <v>701326</v>
      </c>
      <c r="B40" s="86" t="s">
        <v>1478</v>
      </c>
      <c r="C40" s="86" t="str">
        <f t="shared" si="0"/>
        <v>Kravoglstraße 16; 6020 Pradl</v>
      </c>
      <c r="D40" s="86" t="s">
        <v>1920</v>
      </c>
      <c r="E40" s="86" t="s">
        <v>1920</v>
      </c>
      <c r="F40" s="86">
        <v>70101</v>
      </c>
      <c r="G40" s="86">
        <v>6020</v>
      </c>
      <c r="H40" s="86" t="s">
        <v>2426</v>
      </c>
      <c r="I40" s="86" t="s">
        <v>2564</v>
      </c>
      <c r="J40" s="86" t="s">
        <v>2565</v>
      </c>
      <c r="K40" s="86" t="s">
        <v>2412</v>
      </c>
      <c r="L40" s="86" t="s">
        <v>1</v>
      </c>
      <c r="M40" s="86" t="s">
        <v>2566</v>
      </c>
      <c r="N40" s="86" t="s">
        <v>2567</v>
      </c>
      <c r="O40" s="86" t="s">
        <v>2007</v>
      </c>
      <c r="P40" s="87">
        <v>36770</v>
      </c>
      <c r="Q40" s="87">
        <v>401768</v>
      </c>
      <c r="R40" s="86" t="s">
        <v>2416</v>
      </c>
      <c r="S40" s="86" t="s">
        <v>2569</v>
      </c>
      <c r="T40" s="86">
        <v>400394</v>
      </c>
      <c r="U40" s="86">
        <v>6020</v>
      </c>
      <c r="V40" s="86" t="s">
        <v>1009</v>
      </c>
      <c r="W40" s="86" t="s">
        <v>2570</v>
      </c>
      <c r="X40" s="86" t="s">
        <v>2571</v>
      </c>
      <c r="Y40" s="86" t="s">
        <v>1855</v>
      </c>
      <c r="Z40" s="86" t="str">
        <f t="shared" si="1"/>
        <v>Museumstr 32 A; 6020 Innsbruck</v>
      </c>
      <c r="AB40" s="85" t="s">
        <v>2568</v>
      </c>
      <c r="AC40" s="85" t="str">
        <f t="shared" si="2"/>
        <v>AT76</v>
      </c>
      <c r="AD40" s="85" t="str">
        <f t="shared" si="3"/>
        <v>2050</v>
      </c>
      <c r="AE40" s="85" t="str">
        <f t="shared" si="4"/>
        <v>3000</v>
      </c>
      <c r="AF40" s="85" t="str">
        <f t="shared" si="5"/>
        <v>0007</v>
      </c>
      <c r="AG40" s="85" t="str">
        <f t="shared" si="6"/>
        <v>6182</v>
      </c>
      <c r="AH40" s="85" t="str">
        <f t="shared" si="7"/>
        <v>AT76 2050 3000 0007 6182</v>
      </c>
    </row>
    <row r="41" spans="1:34" x14ac:dyDescent="0.25">
      <c r="A41" s="86">
        <v>701325</v>
      </c>
      <c r="B41" s="86" t="s">
        <v>1493</v>
      </c>
      <c r="C41" s="86" t="str">
        <f t="shared" si="0"/>
        <v>Kravoglstraße 16; 6020 Pradl</v>
      </c>
      <c r="D41" s="86" t="s">
        <v>1919</v>
      </c>
      <c r="E41" s="86" t="s">
        <v>1919</v>
      </c>
      <c r="F41" s="86">
        <v>70101</v>
      </c>
      <c r="G41" s="86">
        <v>6020</v>
      </c>
      <c r="H41" s="86" t="s">
        <v>2426</v>
      </c>
      <c r="I41" s="86" t="s">
        <v>2564</v>
      </c>
      <c r="J41" s="86" t="s">
        <v>2565</v>
      </c>
      <c r="K41" s="86" t="s">
        <v>2412</v>
      </c>
      <c r="L41" s="86" t="s">
        <v>1</v>
      </c>
      <c r="M41" s="86" t="s">
        <v>2572</v>
      </c>
      <c r="N41" s="86" t="s">
        <v>2567</v>
      </c>
      <c r="O41" s="86" t="s">
        <v>2007</v>
      </c>
      <c r="P41" s="87">
        <v>36770</v>
      </c>
      <c r="Q41" s="87">
        <v>401768</v>
      </c>
      <c r="R41" s="86" t="s">
        <v>2416</v>
      </c>
      <c r="S41" s="86" t="s">
        <v>2569</v>
      </c>
      <c r="T41" s="86">
        <v>400394</v>
      </c>
      <c r="U41" s="86">
        <v>6020</v>
      </c>
      <c r="V41" s="86" t="s">
        <v>1009</v>
      </c>
      <c r="W41" s="86" t="s">
        <v>2570</v>
      </c>
      <c r="X41" s="86" t="s">
        <v>2571</v>
      </c>
      <c r="Y41" s="86" t="s">
        <v>1855</v>
      </c>
      <c r="Z41" s="86" t="str">
        <f t="shared" si="1"/>
        <v>Museumstr 32 A; 6020 Innsbruck</v>
      </c>
      <c r="AB41" s="85" t="s">
        <v>2568</v>
      </c>
      <c r="AC41" s="85" t="str">
        <f t="shared" si="2"/>
        <v>AT76</v>
      </c>
      <c r="AD41" s="85" t="str">
        <f t="shared" si="3"/>
        <v>2050</v>
      </c>
      <c r="AE41" s="85" t="str">
        <f t="shared" si="4"/>
        <v>3000</v>
      </c>
      <c r="AF41" s="85" t="str">
        <f t="shared" si="5"/>
        <v>0007</v>
      </c>
      <c r="AG41" s="85" t="str">
        <f t="shared" si="6"/>
        <v>6182</v>
      </c>
      <c r="AH41" s="85" t="str">
        <f t="shared" si="7"/>
        <v>AT76 2050 3000 0007 6182</v>
      </c>
    </row>
    <row r="42" spans="1:34" x14ac:dyDescent="0.25">
      <c r="A42" s="86">
        <v>701327</v>
      </c>
      <c r="B42" s="86" t="s">
        <v>1535</v>
      </c>
      <c r="C42" s="86" t="str">
        <f t="shared" si="0"/>
        <v>Kravoglstraße 16; 6020 Pradl</v>
      </c>
      <c r="D42" s="86" t="s">
        <v>1922</v>
      </c>
      <c r="E42" s="86" t="s">
        <v>1922</v>
      </c>
      <c r="F42" s="86">
        <v>70101</v>
      </c>
      <c r="G42" s="86">
        <v>6020</v>
      </c>
      <c r="H42" s="86" t="s">
        <v>2426</v>
      </c>
      <c r="I42" s="86" t="s">
        <v>2564</v>
      </c>
      <c r="J42" s="86" t="s">
        <v>2565</v>
      </c>
      <c r="K42" s="86" t="s">
        <v>2412</v>
      </c>
      <c r="L42" s="86" t="s">
        <v>1</v>
      </c>
      <c r="M42" s="86" t="s">
        <v>2573</v>
      </c>
      <c r="N42" s="86" t="s">
        <v>2574</v>
      </c>
      <c r="O42" s="86" t="s">
        <v>2007</v>
      </c>
      <c r="P42" s="87">
        <v>36770</v>
      </c>
      <c r="Q42" s="87">
        <v>401768</v>
      </c>
      <c r="R42" s="86" t="s">
        <v>2416</v>
      </c>
      <c r="S42" s="86" t="s">
        <v>2569</v>
      </c>
      <c r="T42" s="86">
        <v>400394</v>
      </c>
      <c r="U42" s="86">
        <v>6020</v>
      </c>
      <c r="V42" s="86" t="s">
        <v>1009</v>
      </c>
      <c r="W42" s="86" t="s">
        <v>2570</v>
      </c>
      <c r="X42" s="86" t="s">
        <v>2571</v>
      </c>
      <c r="Y42" s="86" t="s">
        <v>1855</v>
      </c>
      <c r="Z42" s="86" t="str">
        <f t="shared" si="1"/>
        <v>Museumstr 32 A; 6020 Innsbruck</v>
      </c>
      <c r="AB42" s="85" t="s">
        <v>2568</v>
      </c>
      <c r="AC42" s="85" t="str">
        <f t="shared" si="2"/>
        <v>AT76</v>
      </c>
      <c r="AD42" s="85" t="str">
        <f t="shared" si="3"/>
        <v>2050</v>
      </c>
      <c r="AE42" s="85" t="str">
        <f t="shared" si="4"/>
        <v>3000</v>
      </c>
      <c r="AF42" s="85" t="str">
        <f t="shared" si="5"/>
        <v>0007</v>
      </c>
      <c r="AG42" s="85" t="str">
        <f t="shared" si="6"/>
        <v>6182</v>
      </c>
      <c r="AH42" s="85" t="str">
        <f t="shared" si="7"/>
        <v>AT76 2050 3000 0007 6182</v>
      </c>
    </row>
    <row r="43" spans="1:34" x14ac:dyDescent="0.25">
      <c r="A43" s="86">
        <v>701003</v>
      </c>
      <c r="B43" s="86" t="s">
        <v>1634</v>
      </c>
      <c r="C43" s="86" t="str">
        <f t="shared" si="0"/>
        <v>Grillparzerstraße 4; 6020 Innsbruck</v>
      </c>
      <c r="D43" s="86" t="s">
        <v>1920</v>
      </c>
      <c r="E43" s="86" t="s">
        <v>1920</v>
      </c>
      <c r="F43" s="86">
        <v>70101</v>
      </c>
      <c r="G43" s="86">
        <v>6020</v>
      </c>
      <c r="H43" s="86" t="s">
        <v>1009</v>
      </c>
      <c r="I43" s="86" t="s">
        <v>2575</v>
      </c>
      <c r="J43" s="86" t="s">
        <v>2576</v>
      </c>
      <c r="K43" s="86" t="s">
        <v>2412</v>
      </c>
      <c r="L43" s="86" t="s">
        <v>1</v>
      </c>
      <c r="M43" s="86" t="s">
        <v>2577</v>
      </c>
      <c r="N43" s="86" t="s">
        <v>2578</v>
      </c>
      <c r="O43" s="86" t="s">
        <v>1971</v>
      </c>
      <c r="P43" s="87">
        <v>36770</v>
      </c>
      <c r="Q43" s="87">
        <v>401768</v>
      </c>
      <c r="R43" s="86" t="s">
        <v>2416</v>
      </c>
      <c r="S43" s="86" t="s">
        <v>1744</v>
      </c>
      <c r="T43" s="86">
        <v>401762</v>
      </c>
      <c r="U43" s="86">
        <v>6020</v>
      </c>
      <c r="V43" s="86" t="s">
        <v>1009</v>
      </c>
      <c r="W43" s="86" t="s">
        <v>2473</v>
      </c>
      <c r="X43" s="86" t="s">
        <v>2474</v>
      </c>
      <c r="Y43" s="86" t="s">
        <v>4</v>
      </c>
      <c r="Z43" s="86" t="str">
        <f t="shared" si="1"/>
        <v>Dreiheiligenstraße 27; 6020 Innsbruck</v>
      </c>
      <c r="AB43" s="85" t="s">
        <v>2477</v>
      </c>
      <c r="AC43" s="85" t="str">
        <f t="shared" si="2"/>
        <v>AT08</v>
      </c>
      <c r="AD43" s="85" t="str">
        <f t="shared" si="3"/>
        <v>3600</v>
      </c>
      <c r="AE43" s="85" t="str">
        <f t="shared" si="4"/>
        <v>0000</v>
      </c>
      <c r="AF43" s="85" t="str">
        <f t="shared" si="5"/>
        <v>0063</v>
      </c>
      <c r="AG43" s="85" t="str">
        <f t="shared" si="6"/>
        <v>2943</v>
      </c>
      <c r="AH43" s="85" t="str">
        <f t="shared" si="7"/>
        <v>AT08 3600 0000 0063 2943</v>
      </c>
    </row>
    <row r="44" spans="1:34" x14ac:dyDescent="0.25">
      <c r="A44" s="86">
        <v>701045</v>
      </c>
      <c r="B44" s="86" t="s">
        <v>1638</v>
      </c>
      <c r="C44" s="86" t="str">
        <f t="shared" si="0"/>
        <v>Langer Weg 11; 6020 Pradl</v>
      </c>
      <c r="D44" s="86" t="s">
        <v>1920</v>
      </c>
      <c r="E44" s="86" t="s">
        <v>1920</v>
      </c>
      <c r="F44" s="86">
        <v>70101</v>
      </c>
      <c r="G44" s="86">
        <v>6020</v>
      </c>
      <c r="H44" s="86" t="s">
        <v>2426</v>
      </c>
      <c r="I44" s="86" t="s">
        <v>2579</v>
      </c>
      <c r="J44" s="86" t="s">
        <v>2580</v>
      </c>
      <c r="K44" s="86" t="s">
        <v>2412</v>
      </c>
      <c r="L44" s="86" t="s">
        <v>1</v>
      </c>
      <c r="M44" s="86" t="s">
        <v>2581</v>
      </c>
      <c r="N44" s="86" t="s">
        <v>2582</v>
      </c>
      <c r="O44" s="86" t="s">
        <v>1988</v>
      </c>
      <c r="P44" s="87">
        <v>36770</v>
      </c>
      <c r="Q44" s="87">
        <v>401768</v>
      </c>
      <c r="R44" s="86" t="s">
        <v>2416</v>
      </c>
      <c r="S44" s="86" t="s">
        <v>794</v>
      </c>
      <c r="T44" s="86">
        <v>900339</v>
      </c>
      <c r="U44" s="86">
        <v>6020</v>
      </c>
      <c r="V44" s="86" t="s">
        <v>1009</v>
      </c>
      <c r="W44" s="86" t="s">
        <v>2584</v>
      </c>
      <c r="X44" s="86" t="s">
        <v>2457</v>
      </c>
      <c r="Y44" s="86" t="s">
        <v>795</v>
      </c>
      <c r="Z44" s="86" t="str">
        <f t="shared" si="1"/>
        <v>Schönblickweg 12; 6020 Innsbruck</v>
      </c>
      <c r="AB44" s="85" t="s">
        <v>2583</v>
      </c>
      <c r="AC44" s="85" t="str">
        <f t="shared" si="2"/>
        <v>AT32</v>
      </c>
      <c r="AD44" s="85" t="str">
        <f t="shared" si="3"/>
        <v>1600</v>
      </c>
      <c r="AE44" s="85" t="str">
        <f t="shared" si="4"/>
        <v>0001</v>
      </c>
      <c r="AF44" s="85" t="str">
        <f t="shared" si="5"/>
        <v>1104</v>
      </c>
      <c r="AG44" s="85" t="str">
        <f t="shared" si="6"/>
        <v>7022</v>
      </c>
      <c r="AH44" s="85" t="str">
        <f t="shared" si="7"/>
        <v>AT32 1600 0001 1104 7022</v>
      </c>
    </row>
    <row r="45" spans="1:34" x14ac:dyDescent="0.25">
      <c r="A45" s="86">
        <v>701053</v>
      </c>
      <c r="B45" s="86" t="s">
        <v>1552</v>
      </c>
      <c r="C45" s="86" t="str">
        <f t="shared" si="0"/>
        <v>Langer Weg 11; 6020 Pradl</v>
      </c>
      <c r="D45" s="86" t="s">
        <v>1919</v>
      </c>
      <c r="E45" s="86" t="s">
        <v>1919</v>
      </c>
      <c r="F45" s="86">
        <v>70101</v>
      </c>
      <c r="G45" s="86">
        <v>6020</v>
      </c>
      <c r="H45" s="86" t="s">
        <v>2426</v>
      </c>
      <c r="I45" s="86" t="s">
        <v>2579</v>
      </c>
      <c r="J45" s="86" t="s">
        <v>2580</v>
      </c>
      <c r="K45" s="86" t="s">
        <v>2412</v>
      </c>
      <c r="L45" s="86" t="s">
        <v>1</v>
      </c>
      <c r="M45" s="86" t="s">
        <v>2585</v>
      </c>
      <c r="N45" s="86" t="s">
        <v>2586</v>
      </c>
      <c r="O45" s="86" t="s">
        <v>1988</v>
      </c>
      <c r="P45" s="87">
        <v>36770</v>
      </c>
      <c r="Q45" s="87">
        <v>401768</v>
      </c>
      <c r="R45" s="86" t="s">
        <v>2416</v>
      </c>
      <c r="S45" s="86" t="s">
        <v>794</v>
      </c>
      <c r="T45" s="86">
        <v>900339</v>
      </c>
      <c r="U45" s="86">
        <v>6020</v>
      </c>
      <c r="V45" s="86" t="s">
        <v>1009</v>
      </c>
      <c r="W45" s="86" t="s">
        <v>2584</v>
      </c>
      <c r="X45" s="86" t="s">
        <v>2457</v>
      </c>
      <c r="Y45" s="86" t="s">
        <v>795</v>
      </c>
      <c r="Z45" s="86" t="str">
        <f t="shared" si="1"/>
        <v>Schönblickweg 12; 6020 Innsbruck</v>
      </c>
      <c r="AB45" s="85" t="s">
        <v>2583</v>
      </c>
      <c r="AC45" s="85" t="str">
        <f t="shared" si="2"/>
        <v>AT32</v>
      </c>
      <c r="AD45" s="85" t="str">
        <f t="shared" si="3"/>
        <v>1600</v>
      </c>
      <c r="AE45" s="85" t="str">
        <f t="shared" si="4"/>
        <v>0001</v>
      </c>
      <c r="AF45" s="85" t="str">
        <f t="shared" si="5"/>
        <v>1104</v>
      </c>
      <c r="AG45" s="85" t="str">
        <f t="shared" si="6"/>
        <v>7022</v>
      </c>
      <c r="AH45" s="85" t="str">
        <f t="shared" si="7"/>
        <v>AT32 1600 0001 1104 7022</v>
      </c>
    </row>
    <row r="46" spans="1:34" x14ac:dyDescent="0.25">
      <c r="A46" s="86">
        <v>701197</v>
      </c>
      <c r="B46" s="86" t="s">
        <v>2587</v>
      </c>
      <c r="C46" s="86" t="str">
        <f t="shared" si="0"/>
        <v>Langer Weg 15; 6020 Pradl</v>
      </c>
      <c r="D46" s="86" t="s">
        <v>1919</v>
      </c>
      <c r="E46" s="86" t="s">
        <v>1919</v>
      </c>
      <c r="F46" s="86">
        <v>70101</v>
      </c>
      <c r="G46" s="86">
        <v>6020</v>
      </c>
      <c r="H46" s="86" t="s">
        <v>2426</v>
      </c>
      <c r="I46" s="86" t="s">
        <v>2579</v>
      </c>
      <c r="J46" s="86" t="s">
        <v>2588</v>
      </c>
      <c r="K46" s="86" t="s">
        <v>2412</v>
      </c>
      <c r="L46" s="86" t="s">
        <v>1</v>
      </c>
      <c r="M46" s="86" t="s">
        <v>2589</v>
      </c>
      <c r="N46" s="86" t="s">
        <v>2590</v>
      </c>
      <c r="O46" s="86" t="s">
        <v>5737</v>
      </c>
      <c r="P46" s="87">
        <v>43381</v>
      </c>
      <c r="Q46" s="87">
        <v>43854</v>
      </c>
      <c r="R46" s="86" t="s">
        <v>2592</v>
      </c>
      <c r="S46" s="86" t="s">
        <v>2593</v>
      </c>
      <c r="T46" s="86">
        <v>406521</v>
      </c>
      <c r="U46" s="86">
        <v>6020</v>
      </c>
      <c r="V46" s="86" t="s">
        <v>2426</v>
      </c>
      <c r="W46" s="86" t="s">
        <v>2579</v>
      </c>
      <c r="X46" s="86" t="s">
        <v>2588</v>
      </c>
      <c r="Y46" s="86" t="s">
        <v>2594</v>
      </c>
      <c r="Z46" s="86" t="str">
        <f t="shared" si="1"/>
        <v>Langer Weg 15; 6020 Pradl</v>
      </c>
      <c r="AB46" s="85" t="s">
        <v>2591</v>
      </c>
      <c r="AC46" s="85" t="str">
        <f t="shared" si="2"/>
        <v>AT40</v>
      </c>
      <c r="AD46" s="85" t="str">
        <f t="shared" si="3"/>
        <v>3620</v>
      </c>
      <c r="AE46" s="85" t="str">
        <f t="shared" si="4"/>
        <v>0000</v>
      </c>
      <c r="AF46" s="85" t="str">
        <f t="shared" si="5"/>
        <v>0003</v>
      </c>
      <c r="AG46" s="85" t="str">
        <f t="shared" si="6"/>
        <v>7630</v>
      </c>
      <c r="AH46" s="85" t="str">
        <f t="shared" si="7"/>
        <v>AT40 3620 0000 0003 7630</v>
      </c>
    </row>
    <row r="47" spans="1:34" x14ac:dyDescent="0.25">
      <c r="A47" s="86">
        <v>701108</v>
      </c>
      <c r="B47" s="86" t="s">
        <v>2595</v>
      </c>
      <c r="C47" s="86" t="str">
        <f t="shared" si="0"/>
        <v>Langer Weg 15; 6020 Pradl</v>
      </c>
      <c r="D47" s="86" t="s">
        <v>1920</v>
      </c>
      <c r="E47" s="86" t="s">
        <v>1920</v>
      </c>
      <c r="F47" s="86">
        <v>70101</v>
      </c>
      <c r="G47" s="86">
        <v>6020</v>
      </c>
      <c r="H47" s="86" t="s">
        <v>2426</v>
      </c>
      <c r="I47" s="86" t="s">
        <v>2579</v>
      </c>
      <c r="J47" s="86" t="s">
        <v>2588</v>
      </c>
      <c r="K47" s="86" t="s">
        <v>2412</v>
      </c>
      <c r="L47" s="86" t="s">
        <v>1</v>
      </c>
      <c r="M47" s="86" t="s">
        <v>2596</v>
      </c>
      <c r="N47" s="86"/>
      <c r="O47" s="86" t="s">
        <v>5738</v>
      </c>
      <c r="P47" s="87">
        <v>44317</v>
      </c>
      <c r="Q47" s="87">
        <v>401768</v>
      </c>
      <c r="R47" s="86" t="s">
        <v>2416</v>
      </c>
      <c r="S47" s="86" t="s">
        <v>1931</v>
      </c>
      <c r="T47" s="86">
        <v>406341</v>
      </c>
      <c r="U47" s="86">
        <v>6020</v>
      </c>
      <c r="V47" s="86" t="s">
        <v>2468</v>
      </c>
      <c r="W47" s="86" t="s">
        <v>2598</v>
      </c>
      <c r="X47" s="86" t="s">
        <v>2480</v>
      </c>
      <c r="Y47" s="86" t="s">
        <v>2599</v>
      </c>
      <c r="Z47" s="86" t="str">
        <f t="shared" si="1"/>
        <v>Eduard-Bodem-Gasse 1; 6020 Amras</v>
      </c>
      <c r="AB47" s="85" t="s">
        <v>2597</v>
      </c>
      <c r="AC47" s="85" t="str">
        <f t="shared" si="2"/>
        <v>AT32</v>
      </c>
      <c r="AD47" s="85" t="str">
        <f t="shared" si="3"/>
        <v>2050</v>
      </c>
      <c r="AE47" s="85" t="str">
        <f t="shared" si="4"/>
        <v>3033</v>
      </c>
      <c r="AF47" s="85" t="str">
        <f t="shared" si="5"/>
        <v>0224</v>
      </c>
      <c r="AG47" s="85" t="str">
        <f t="shared" si="6"/>
        <v>4482</v>
      </c>
      <c r="AH47" s="85" t="str">
        <f t="shared" si="7"/>
        <v>AT32 2050 3033 0224 4482</v>
      </c>
    </row>
    <row r="48" spans="1:34" x14ac:dyDescent="0.25">
      <c r="A48" s="86">
        <v>701109</v>
      </c>
      <c r="B48" s="86" t="s">
        <v>2600</v>
      </c>
      <c r="C48" s="86" t="str">
        <f t="shared" si="0"/>
        <v>Langer Weg 15; 6020 Pradl</v>
      </c>
      <c r="D48" s="86" t="s">
        <v>1919</v>
      </c>
      <c r="E48" s="86" t="s">
        <v>1919</v>
      </c>
      <c r="F48" s="86">
        <v>70101</v>
      </c>
      <c r="G48" s="86">
        <v>6020</v>
      </c>
      <c r="H48" s="86" t="s">
        <v>2426</v>
      </c>
      <c r="I48" s="86" t="s">
        <v>2579</v>
      </c>
      <c r="J48" s="86" t="s">
        <v>2588</v>
      </c>
      <c r="K48" s="86" t="s">
        <v>2412</v>
      </c>
      <c r="L48" s="86" t="s">
        <v>1</v>
      </c>
      <c r="M48" s="86" t="s">
        <v>2601</v>
      </c>
      <c r="N48" s="86"/>
      <c r="O48" s="86" t="s">
        <v>5738</v>
      </c>
      <c r="P48" s="87">
        <v>44317</v>
      </c>
      <c r="Q48" s="87">
        <v>401768</v>
      </c>
      <c r="R48" s="86" t="s">
        <v>2416</v>
      </c>
      <c r="S48" s="86" t="s">
        <v>1931</v>
      </c>
      <c r="T48" s="86">
        <v>406341</v>
      </c>
      <c r="U48" s="86">
        <v>6020</v>
      </c>
      <c r="V48" s="86" t="s">
        <v>2468</v>
      </c>
      <c r="W48" s="86" t="s">
        <v>2598</v>
      </c>
      <c r="X48" s="86" t="s">
        <v>2480</v>
      </c>
      <c r="Y48" s="86" t="s">
        <v>2599</v>
      </c>
      <c r="Z48" s="86" t="str">
        <f t="shared" si="1"/>
        <v>Eduard-Bodem-Gasse 1; 6020 Amras</v>
      </c>
      <c r="AB48" s="85" t="s">
        <v>2597</v>
      </c>
      <c r="AC48" s="85" t="str">
        <f t="shared" si="2"/>
        <v>AT32</v>
      </c>
      <c r="AD48" s="85" t="str">
        <f t="shared" si="3"/>
        <v>2050</v>
      </c>
      <c r="AE48" s="85" t="str">
        <f t="shared" si="4"/>
        <v>3033</v>
      </c>
      <c r="AF48" s="85" t="str">
        <f t="shared" si="5"/>
        <v>0224</v>
      </c>
      <c r="AG48" s="85" t="str">
        <f t="shared" si="6"/>
        <v>4482</v>
      </c>
      <c r="AH48" s="85" t="str">
        <f t="shared" si="7"/>
        <v>AT32 2050 3033 0224 4482</v>
      </c>
    </row>
    <row r="49" spans="1:34" x14ac:dyDescent="0.25">
      <c r="A49" s="86">
        <v>701103</v>
      </c>
      <c r="B49" s="86" t="s">
        <v>1877</v>
      </c>
      <c r="C49" s="86" t="str">
        <f t="shared" si="0"/>
        <v>Gumppstraße 47; 6020 Pradl</v>
      </c>
      <c r="D49" s="86" t="s">
        <v>1919</v>
      </c>
      <c r="E49" s="86" t="s">
        <v>1919</v>
      </c>
      <c r="F49" s="86">
        <v>70101</v>
      </c>
      <c r="G49" s="86">
        <v>6020</v>
      </c>
      <c r="H49" s="86" t="s">
        <v>2426</v>
      </c>
      <c r="I49" s="86" t="s">
        <v>2602</v>
      </c>
      <c r="J49" s="86" t="s">
        <v>2603</v>
      </c>
      <c r="K49" s="86" t="s">
        <v>2412</v>
      </c>
      <c r="L49" s="86" t="s">
        <v>1</v>
      </c>
      <c r="M49" s="86" t="s">
        <v>2604</v>
      </c>
      <c r="N49" s="86" t="s">
        <v>2605</v>
      </c>
      <c r="O49" s="86" t="s">
        <v>2002</v>
      </c>
      <c r="P49" s="87">
        <v>43444</v>
      </c>
      <c r="Q49" s="87">
        <v>401768</v>
      </c>
      <c r="R49" s="86" t="s">
        <v>2416</v>
      </c>
      <c r="S49" s="86" t="s">
        <v>1929</v>
      </c>
      <c r="T49" s="86">
        <v>406407</v>
      </c>
      <c r="U49" s="86">
        <v>6161</v>
      </c>
      <c r="V49" s="86" t="s">
        <v>1062</v>
      </c>
      <c r="W49" s="86" t="s">
        <v>2607</v>
      </c>
      <c r="X49" s="86" t="s">
        <v>2425</v>
      </c>
      <c r="Y49" s="86" t="s">
        <v>1930</v>
      </c>
      <c r="Z49" s="86" t="str">
        <f t="shared" si="1"/>
        <v>Seestraße 24; 6161 Natters</v>
      </c>
      <c r="AB49" s="85" t="s">
        <v>2606</v>
      </c>
      <c r="AC49" s="85" t="str">
        <f t="shared" si="2"/>
        <v>AT70</v>
      </c>
      <c r="AD49" s="85" t="str">
        <f t="shared" si="3"/>
        <v>2050</v>
      </c>
      <c r="AE49" s="85" t="str">
        <f t="shared" si="4"/>
        <v>3033</v>
      </c>
      <c r="AF49" s="85" t="str">
        <f t="shared" si="5"/>
        <v>0226</v>
      </c>
      <c r="AG49" s="85" t="str">
        <f t="shared" si="6"/>
        <v>8242</v>
      </c>
      <c r="AH49" s="85" t="str">
        <f t="shared" si="7"/>
        <v>AT70 2050 3033 0226 8242</v>
      </c>
    </row>
    <row r="50" spans="1:34" x14ac:dyDescent="0.25">
      <c r="A50" s="86">
        <v>701028</v>
      </c>
      <c r="B50" s="86" t="s">
        <v>1474</v>
      </c>
      <c r="C50" s="86" t="str">
        <f t="shared" si="0"/>
        <v>Gutenbergstraße 9; 6020 Innsbruck</v>
      </c>
      <c r="D50" s="86" t="s">
        <v>1919</v>
      </c>
      <c r="E50" s="86" t="s">
        <v>1919</v>
      </c>
      <c r="F50" s="86">
        <v>70101</v>
      </c>
      <c r="G50" s="86">
        <v>6020</v>
      </c>
      <c r="H50" s="86" t="s">
        <v>1009</v>
      </c>
      <c r="I50" s="86" t="s">
        <v>2608</v>
      </c>
      <c r="J50" s="86" t="s">
        <v>2609</v>
      </c>
      <c r="K50" s="86" t="s">
        <v>2412</v>
      </c>
      <c r="L50" s="86" t="s">
        <v>1</v>
      </c>
      <c r="M50" s="86" t="s">
        <v>8</v>
      </c>
      <c r="N50" s="86" t="s">
        <v>2610</v>
      </c>
      <c r="O50" s="86" t="s">
        <v>1982</v>
      </c>
      <c r="P50" s="87">
        <v>36770</v>
      </c>
      <c r="Q50" s="87">
        <v>401768</v>
      </c>
      <c r="R50" s="86" t="s">
        <v>2416</v>
      </c>
      <c r="S50" s="86" t="s">
        <v>1751</v>
      </c>
      <c r="T50" s="86">
        <v>405177</v>
      </c>
      <c r="U50" s="86">
        <v>6020</v>
      </c>
      <c r="V50" s="86" t="s">
        <v>1009</v>
      </c>
      <c r="W50" s="86" t="s">
        <v>2608</v>
      </c>
      <c r="X50" s="86" t="s">
        <v>2609</v>
      </c>
      <c r="Y50" s="86" t="s">
        <v>8</v>
      </c>
      <c r="Z50" s="86" t="str">
        <f t="shared" si="1"/>
        <v>Gutenbergstraße 9; 6020 Innsbruck</v>
      </c>
      <c r="AB50" s="85" t="s">
        <v>2611</v>
      </c>
      <c r="AC50" s="85" t="str">
        <f t="shared" si="2"/>
        <v>AT70</v>
      </c>
      <c r="AD50" s="85" t="str">
        <f t="shared" si="3"/>
        <v>3600</v>
      </c>
      <c r="AE50" s="85" t="str">
        <f t="shared" si="4"/>
        <v>0000</v>
      </c>
      <c r="AF50" s="85" t="str">
        <f t="shared" si="5"/>
        <v>0062</v>
      </c>
      <c r="AG50" s="85" t="str">
        <f t="shared" si="6"/>
        <v>4940</v>
      </c>
      <c r="AH50" s="85" t="str">
        <f t="shared" si="7"/>
        <v>AT70 3600 0000 0062 4940</v>
      </c>
    </row>
    <row r="51" spans="1:34" x14ac:dyDescent="0.25">
      <c r="A51" s="86">
        <v>701708</v>
      </c>
      <c r="B51" s="86" t="s">
        <v>1881</v>
      </c>
      <c r="C51" s="86" t="str">
        <f t="shared" si="0"/>
        <v>Habichtstraße 9; 6080 Igls</v>
      </c>
      <c r="D51" s="86" t="s">
        <v>1919</v>
      </c>
      <c r="E51" s="86" t="s">
        <v>1919</v>
      </c>
      <c r="F51" s="86">
        <v>70101</v>
      </c>
      <c r="G51" s="86">
        <v>6080</v>
      </c>
      <c r="H51" s="86" t="s">
        <v>2507</v>
      </c>
      <c r="I51" s="86" t="s">
        <v>2612</v>
      </c>
      <c r="J51" s="86" t="s">
        <v>2609</v>
      </c>
      <c r="K51" s="86" t="s">
        <v>2412</v>
      </c>
      <c r="L51" s="86" t="s">
        <v>1</v>
      </c>
      <c r="M51" s="86" t="s">
        <v>2613</v>
      </c>
      <c r="N51" s="86" t="s">
        <v>2614</v>
      </c>
      <c r="O51" s="86" t="s">
        <v>2017</v>
      </c>
      <c r="P51" s="87">
        <v>36770</v>
      </c>
      <c r="Q51" s="87">
        <v>401768</v>
      </c>
      <c r="R51" s="86" t="s">
        <v>2416</v>
      </c>
      <c r="S51" s="86" t="s">
        <v>1773</v>
      </c>
      <c r="T51" s="86">
        <v>405047</v>
      </c>
      <c r="U51" s="86">
        <v>6080</v>
      </c>
      <c r="V51" s="86" t="s">
        <v>2507</v>
      </c>
      <c r="W51" s="86" t="s">
        <v>2612</v>
      </c>
      <c r="X51" s="86" t="s">
        <v>2609</v>
      </c>
      <c r="Y51" s="86" t="s">
        <v>949</v>
      </c>
      <c r="Z51" s="86" t="str">
        <f t="shared" si="1"/>
        <v>Habichtstraße 9; 6080 Igls</v>
      </c>
      <c r="AB51" s="85" t="s">
        <v>2615</v>
      </c>
      <c r="AC51" s="85" t="str">
        <f t="shared" si="2"/>
        <v>AT43</v>
      </c>
      <c r="AD51" s="85" t="str">
        <f t="shared" si="3"/>
        <v>2050</v>
      </c>
      <c r="AE51" s="85" t="str">
        <f t="shared" si="4"/>
        <v>3033</v>
      </c>
      <c r="AF51" s="85" t="str">
        <f t="shared" si="5"/>
        <v>0066</v>
      </c>
      <c r="AG51" s="85" t="str">
        <f t="shared" si="6"/>
        <v>2602</v>
      </c>
      <c r="AH51" s="85" t="str">
        <f t="shared" si="7"/>
        <v>AT43 2050 3033 0066 2602</v>
      </c>
    </row>
    <row r="52" spans="1:34" x14ac:dyDescent="0.25">
      <c r="A52" s="86">
        <v>701396</v>
      </c>
      <c r="B52" s="86" t="s">
        <v>1513</v>
      </c>
      <c r="C52" s="86" t="str">
        <f t="shared" si="0"/>
        <v>Franz-Baumann-Weg 10; 6020 Hötting</v>
      </c>
      <c r="D52" s="86" t="s">
        <v>1920</v>
      </c>
      <c r="E52" s="86" t="s">
        <v>1920</v>
      </c>
      <c r="F52" s="86">
        <v>70101</v>
      </c>
      <c r="G52" s="86">
        <v>6020</v>
      </c>
      <c r="H52" s="86" t="s">
        <v>2419</v>
      </c>
      <c r="I52" s="86" t="s">
        <v>2616</v>
      </c>
      <c r="J52" s="86" t="s">
        <v>2617</v>
      </c>
      <c r="K52" s="86" t="s">
        <v>2412</v>
      </c>
      <c r="L52" s="86" t="s">
        <v>3</v>
      </c>
      <c r="M52" s="86" t="s">
        <v>2618</v>
      </c>
      <c r="N52" s="86" t="s">
        <v>2619</v>
      </c>
      <c r="O52" s="86" t="s">
        <v>1975</v>
      </c>
      <c r="P52" s="87">
        <v>36770</v>
      </c>
      <c r="Q52" s="87">
        <v>401768</v>
      </c>
      <c r="R52" s="86" t="s">
        <v>2416</v>
      </c>
      <c r="S52" s="86" t="s">
        <v>2439</v>
      </c>
      <c r="T52" s="86">
        <v>970101</v>
      </c>
      <c r="U52" s="86">
        <v>6020</v>
      </c>
      <c r="V52" s="86" t="s">
        <v>1009</v>
      </c>
      <c r="W52" s="86" t="s">
        <v>2440</v>
      </c>
      <c r="X52" s="86" t="s">
        <v>2421</v>
      </c>
      <c r="Y52" s="86" t="s">
        <v>1341</v>
      </c>
      <c r="Z52" s="86" t="str">
        <f t="shared" si="1"/>
        <v>Maria-Theresien-Straße 18; 6020 Innsbruck</v>
      </c>
      <c r="AB52" s="85" t="s">
        <v>2438</v>
      </c>
      <c r="AC52" s="85" t="str">
        <f t="shared" si="2"/>
        <v>AT20</v>
      </c>
      <c r="AD52" s="85" t="str">
        <f t="shared" si="3"/>
        <v>2050</v>
      </c>
      <c r="AE52" s="85" t="str">
        <f t="shared" si="4"/>
        <v>3033</v>
      </c>
      <c r="AF52" s="85" t="str">
        <f t="shared" si="5"/>
        <v>0192</v>
      </c>
      <c r="AG52" s="85" t="str">
        <f t="shared" si="6"/>
        <v>0330</v>
      </c>
      <c r="AH52" s="85" t="str">
        <f t="shared" si="7"/>
        <v>AT20 2050 3033 0192 0330</v>
      </c>
    </row>
    <row r="53" spans="1:34" x14ac:dyDescent="0.25">
      <c r="A53" s="86">
        <v>701536</v>
      </c>
      <c r="B53" s="86" t="s">
        <v>1511</v>
      </c>
      <c r="C53" s="86" t="str">
        <f t="shared" si="0"/>
        <v>Franz-Baumann-Weg 10; 6020 Hötting</v>
      </c>
      <c r="D53" s="86" t="s">
        <v>1922</v>
      </c>
      <c r="E53" s="86" t="s">
        <v>1922</v>
      </c>
      <c r="F53" s="86">
        <v>70101</v>
      </c>
      <c r="G53" s="86">
        <v>6020</v>
      </c>
      <c r="H53" s="86" t="s">
        <v>2419</v>
      </c>
      <c r="I53" s="86" t="s">
        <v>2616</v>
      </c>
      <c r="J53" s="86" t="s">
        <v>2617</v>
      </c>
      <c r="K53" s="86" t="s">
        <v>2412</v>
      </c>
      <c r="L53" s="86" t="s">
        <v>3</v>
      </c>
      <c r="M53" s="86" t="s">
        <v>2620</v>
      </c>
      <c r="N53" s="86" t="s">
        <v>2621</v>
      </c>
      <c r="O53" s="86" t="s">
        <v>1975</v>
      </c>
      <c r="P53" s="87">
        <v>36770</v>
      </c>
      <c r="Q53" s="87">
        <v>401768</v>
      </c>
      <c r="R53" s="86" t="s">
        <v>2416</v>
      </c>
      <c r="S53" s="86" t="s">
        <v>2439</v>
      </c>
      <c r="T53" s="86">
        <v>970101</v>
      </c>
      <c r="U53" s="86">
        <v>6020</v>
      </c>
      <c r="V53" s="86" t="s">
        <v>1009</v>
      </c>
      <c r="W53" s="86" t="s">
        <v>2440</v>
      </c>
      <c r="X53" s="86" t="s">
        <v>2421</v>
      </c>
      <c r="Y53" s="86" t="s">
        <v>1341</v>
      </c>
      <c r="Z53" s="86" t="str">
        <f t="shared" si="1"/>
        <v>Maria-Theresien-Straße 18; 6020 Innsbruck</v>
      </c>
      <c r="AB53" s="85" t="s">
        <v>2438</v>
      </c>
      <c r="AC53" s="85" t="str">
        <f t="shared" si="2"/>
        <v>AT20</v>
      </c>
      <c r="AD53" s="85" t="str">
        <f t="shared" si="3"/>
        <v>2050</v>
      </c>
      <c r="AE53" s="85" t="str">
        <f t="shared" si="4"/>
        <v>3033</v>
      </c>
      <c r="AF53" s="85" t="str">
        <f t="shared" si="5"/>
        <v>0192</v>
      </c>
      <c r="AG53" s="85" t="str">
        <f t="shared" si="6"/>
        <v>0330</v>
      </c>
      <c r="AH53" s="85" t="str">
        <f t="shared" si="7"/>
        <v>AT20 2050 3033 0192 0330</v>
      </c>
    </row>
    <row r="54" spans="1:34" x14ac:dyDescent="0.25">
      <c r="A54" s="86">
        <v>701447</v>
      </c>
      <c r="B54" s="86" t="s">
        <v>1479</v>
      </c>
      <c r="C54" s="86" t="str">
        <f t="shared" si="0"/>
        <v>Leopoldstraße 43; 6020 Wilten</v>
      </c>
      <c r="D54" s="86" t="s">
        <v>1920</v>
      </c>
      <c r="E54" s="86" t="s">
        <v>1920</v>
      </c>
      <c r="F54" s="86">
        <v>70101</v>
      </c>
      <c r="G54" s="86">
        <v>6020</v>
      </c>
      <c r="H54" s="86" t="s">
        <v>2502</v>
      </c>
      <c r="I54" s="86" t="s">
        <v>2622</v>
      </c>
      <c r="J54" s="86" t="s">
        <v>2623</v>
      </c>
      <c r="K54" s="86" t="s">
        <v>2412</v>
      </c>
      <c r="L54" s="86" t="s">
        <v>1</v>
      </c>
      <c r="M54" s="86" t="s">
        <v>2624</v>
      </c>
      <c r="N54" s="86" t="s">
        <v>2625</v>
      </c>
      <c r="O54" s="86" t="s">
        <v>1990</v>
      </c>
      <c r="P54" s="87">
        <v>36770</v>
      </c>
      <c r="Q54" s="87">
        <v>401768</v>
      </c>
      <c r="R54" s="86" t="s">
        <v>2416</v>
      </c>
      <c r="S54" s="86" t="s">
        <v>19</v>
      </c>
      <c r="T54" s="86">
        <v>900244</v>
      </c>
      <c r="U54" s="86">
        <v>6020</v>
      </c>
      <c r="V54" s="86" t="s">
        <v>1009</v>
      </c>
      <c r="W54" s="86" t="s">
        <v>2417</v>
      </c>
      <c r="X54" s="86" t="s">
        <v>2425</v>
      </c>
      <c r="Y54" s="86" t="s">
        <v>1603</v>
      </c>
      <c r="Z54" s="86" t="str">
        <f t="shared" si="1"/>
        <v>Innrain 24; 6020 Innsbruck</v>
      </c>
      <c r="AB54" s="85" t="s">
        <v>2424</v>
      </c>
      <c r="AC54" s="85" t="str">
        <f t="shared" si="2"/>
        <v>AT18</v>
      </c>
      <c r="AD54" s="85" t="str">
        <f t="shared" si="3"/>
        <v>4239</v>
      </c>
      <c r="AE54" s="85" t="str">
        <f t="shared" si="4"/>
        <v>0009</v>
      </c>
      <c r="AF54" s="85" t="str">
        <f t="shared" si="5"/>
        <v>0008</v>
      </c>
      <c r="AG54" s="85" t="str">
        <f t="shared" si="6"/>
        <v>1813</v>
      </c>
      <c r="AH54" s="85" t="str">
        <f t="shared" si="7"/>
        <v>AT18 4239 0009 0008 1813</v>
      </c>
    </row>
    <row r="55" spans="1:34" x14ac:dyDescent="0.25">
      <c r="A55" s="86">
        <v>701606</v>
      </c>
      <c r="B55" s="86" t="s">
        <v>1547</v>
      </c>
      <c r="C55" s="86" t="str">
        <f t="shared" si="0"/>
        <v>Leopoldstraße 43; 6020 Wilten</v>
      </c>
      <c r="D55" s="86" t="s">
        <v>1919</v>
      </c>
      <c r="E55" s="86" t="s">
        <v>1919</v>
      </c>
      <c r="F55" s="86">
        <v>70101</v>
      </c>
      <c r="G55" s="86">
        <v>6020</v>
      </c>
      <c r="H55" s="86" t="s">
        <v>2502</v>
      </c>
      <c r="I55" s="86" t="s">
        <v>2622</v>
      </c>
      <c r="J55" s="86" t="s">
        <v>2623</v>
      </c>
      <c r="K55" s="86" t="s">
        <v>2412</v>
      </c>
      <c r="L55" s="86" t="s">
        <v>1</v>
      </c>
      <c r="M55" s="86" t="s">
        <v>2626</v>
      </c>
      <c r="N55" s="86" t="s">
        <v>2627</v>
      </c>
      <c r="O55" s="86" t="s">
        <v>1990</v>
      </c>
      <c r="P55" s="87">
        <v>36770</v>
      </c>
      <c r="Q55" s="87">
        <v>401768</v>
      </c>
      <c r="R55" s="86" t="s">
        <v>2416</v>
      </c>
      <c r="S55" s="86" t="s">
        <v>19</v>
      </c>
      <c r="T55" s="86">
        <v>900244</v>
      </c>
      <c r="U55" s="86">
        <v>6020</v>
      </c>
      <c r="V55" s="86" t="s">
        <v>1009</v>
      </c>
      <c r="W55" s="86" t="s">
        <v>2417</v>
      </c>
      <c r="X55" s="86" t="s">
        <v>2425</v>
      </c>
      <c r="Y55" s="86" t="s">
        <v>1603</v>
      </c>
      <c r="Z55" s="86" t="str">
        <f t="shared" si="1"/>
        <v>Innrain 24; 6020 Innsbruck</v>
      </c>
      <c r="AB55" s="85" t="s">
        <v>2424</v>
      </c>
      <c r="AC55" s="85" t="str">
        <f t="shared" si="2"/>
        <v>AT18</v>
      </c>
      <c r="AD55" s="85" t="str">
        <f t="shared" si="3"/>
        <v>4239</v>
      </c>
      <c r="AE55" s="85" t="str">
        <f t="shared" si="4"/>
        <v>0009</v>
      </c>
      <c r="AF55" s="85" t="str">
        <f t="shared" si="5"/>
        <v>0008</v>
      </c>
      <c r="AG55" s="85" t="str">
        <f t="shared" si="6"/>
        <v>1813</v>
      </c>
      <c r="AH55" s="85" t="str">
        <f t="shared" si="7"/>
        <v>AT18 4239 0009 0008 1813</v>
      </c>
    </row>
    <row r="56" spans="1:34" x14ac:dyDescent="0.25">
      <c r="A56" s="86">
        <v>701446</v>
      </c>
      <c r="B56" s="86" t="s">
        <v>1546</v>
      </c>
      <c r="C56" s="86" t="str">
        <f t="shared" si="0"/>
        <v>Leopoldstraße 43; 6020 Wilten</v>
      </c>
      <c r="D56" s="86" t="s">
        <v>1922</v>
      </c>
      <c r="E56" s="86" t="s">
        <v>1922</v>
      </c>
      <c r="F56" s="86">
        <v>70101</v>
      </c>
      <c r="G56" s="86">
        <v>6020</v>
      </c>
      <c r="H56" s="86" t="s">
        <v>2502</v>
      </c>
      <c r="I56" s="86" t="s">
        <v>2622</v>
      </c>
      <c r="J56" s="86" t="s">
        <v>2623</v>
      </c>
      <c r="K56" s="86" t="s">
        <v>2412</v>
      </c>
      <c r="L56" s="86" t="s">
        <v>1</v>
      </c>
      <c r="M56" s="86" t="s">
        <v>2628</v>
      </c>
      <c r="N56" s="86" t="s">
        <v>2629</v>
      </c>
      <c r="O56" s="86" t="s">
        <v>1990</v>
      </c>
      <c r="P56" s="87">
        <v>36770</v>
      </c>
      <c r="Q56" s="87">
        <v>401768</v>
      </c>
      <c r="R56" s="86" t="s">
        <v>2416</v>
      </c>
      <c r="S56" s="86" t="s">
        <v>19</v>
      </c>
      <c r="T56" s="86">
        <v>900244</v>
      </c>
      <c r="U56" s="86">
        <v>6020</v>
      </c>
      <c r="V56" s="86" t="s">
        <v>1009</v>
      </c>
      <c r="W56" s="86" t="s">
        <v>2417</v>
      </c>
      <c r="X56" s="86" t="s">
        <v>2425</v>
      </c>
      <c r="Y56" s="86" t="s">
        <v>1603</v>
      </c>
      <c r="Z56" s="86" t="str">
        <f t="shared" si="1"/>
        <v>Innrain 24; 6020 Innsbruck</v>
      </c>
      <c r="AB56" s="85" t="s">
        <v>2424</v>
      </c>
      <c r="AC56" s="85" t="str">
        <f t="shared" si="2"/>
        <v>AT18</v>
      </c>
      <c r="AD56" s="85" t="str">
        <f t="shared" si="3"/>
        <v>4239</v>
      </c>
      <c r="AE56" s="85" t="str">
        <f t="shared" si="4"/>
        <v>0009</v>
      </c>
      <c r="AF56" s="85" t="str">
        <f t="shared" si="5"/>
        <v>0008</v>
      </c>
      <c r="AG56" s="85" t="str">
        <f t="shared" si="6"/>
        <v>1813</v>
      </c>
      <c r="AH56" s="85" t="str">
        <f t="shared" si="7"/>
        <v>AT18 4239 0009 0008 1813</v>
      </c>
    </row>
    <row r="57" spans="1:34" x14ac:dyDescent="0.25">
      <c r="A57" s="86">
        <v>701136</v>
      </c>
      <c r="B57" s="86" t="s">
        <v>1531</v>
      </c>
      <c r="C57" s="86" t="str">
        <f t="shared" si="0"/>
        <v>Leopoldstraße 43; 6020 Wilten</v>
      </c>
      <c r="D57" s="86" t="s">
        <v>1920</v>
      </c>
      <c r="E57" s="86" t="s">
        <v>1920</v>
      </c>
      <c r="F57" s="86">
        <v>70101</v>
      </c>
      <c r="G57" s="86">
        <v>6020</v>
      </c>
      <c r="H57" s="86" t="s">
        <v>2502</v>
      </c>
      <c r="I57" s="86" t="s">
        <v>2622</v>
      </c>
      <c r="J57" s="86" t="s">
        <v>2623</v>
      </c>
      <c r="K57" s="86" t="s">
        <v>2412</v>
      </c>
      <c r="L57" s="86" t="s">
        <v>3</v>
      </c>
      <c r="M57" s="86" t="s">
        <v>2630</v>
      </c>
      <c r="N57" s="86" t="s">
        <v>2631</v>
      </c>
      <c r="O57" s="86" t="s">
        <v>1975</v>
      </c>
      <c r="P57" s="87">
        <v>36770</v>
      </c>
      <c r="Q57" s="87">
        <v>401768</v>
      </c>
      <c r="R57" s="86" t="s">
        <v>2416</v>
      </c>
      <c r="S57" s="86" t="s">
        <v>2439</v>
      </c>
      <c r="T57" s="86">
        <v>970101</v>
      </c>
      <c r="U57" s="86">
        <v>6020</v>
      </c>
      <c r="V57" s="86" t="s">
        <v>1009</v>
      </c>
      <c r="W57" s="86" t="s">
        <v>2440</v>
      </c>
      <c r="X57" s="86" t="s">
        <v>2421</v>
      </c>
      <c r="Y57" s="86" t="s">
        <v>1341</v>
      </c>
      <c r="Z57" s="86" t="str">
        <f t="shared" si="1"/>
        <v>Maria-Theresien-Straße 18; 6020 Innsbruck</v>
      </c>
      <c r="AB57" s="85" t="s">
        <v>2438</v>
      </c>
      <c r="AC57" s="85" t="str">
        <f t="shared" si="2"/>
        <v>AT20</v>
      </c>
      <c r="AD57" s="85" t="str">
        <f t="shared" si="3"/>
        <v>2050</v>
      </c>
      <c r="AE57" s="85" t="str">
        <f t="shared" si="4"/>
        <v>3033</v>
      </c>
      <c r="AF57" s="85" t="str">
        <f t="shared" si="5"/>
        <v>0192</v>
      </c>
      <c r="AG57" s="85" t="str">
        <f t="shared" si="6"/>
        <v>0330</v>
      </c>
      <c r="AH57" s="85" t="str">
        <f t="shared" si="7"/>
        <v>AT20 2050 3033 0192 0330</v>
      </c>
    </row>
    <row r="58" spans="1:34" x14ac:dyDescent="0.25">
      <c r="A58" s="86">
        <v>701706</v>
      </c>
      <c r="B58" s="86" t="s">
        <v>2632</v>
      </c>
      <c r="C58" s="86" t="str">
        <f t="shared" si="0"/>
        <v>Dr.-Karl-von-Grabmayr-Straße 4; 6020 Wilten</v>
      </c>
      <c r="D58" s="86" t="s">
        <v>1920</v>
      </c>
      <c r="E58" s="86" t="s">
        <v>1920</v>
      </c>
      <c r="F58" s="86">
        <v>70101</v>
      </c>
      <c r="G58" s="86">
        <v>6020</v>
      </c>
      <c r="H58" s="86" t="s">
        <v>2502</v>
      </c>
      <c r="I58" s="86" t="s">
        <v>2633</v>
      </c>
      <c r="J58" s="86" t="s">
        <v>2576</v>
      </c>
      <c r="K58" s="86" t="s">
        <v>2412</v>
      </c>
      <c r="L58" s="86" t="s">
        <v>1</v>
      </c>
      <c r="M58" s="86" t="s">
        <v>2634</v>
      </c>
      <c r="N58" s="86" t="s">
        <v>2635</v>
      </c>
      <c r="O58" s="86" t="s">
        <v>1974</v>
      </c>
      <c r="P58" s="87">
        <v>36770</v>
      </c>
      <c r="Q58" s="87">
        <v>401768</v>
      </c>
      <c r="R58" s="86" t="s">
        <v>2416</v>
      </c>
      <c r="S58" s="86" t="s">
        <v>1746</v>
      </c>
      <c r="T58" s="86">
        <v>400101</v>
      </c>
      <c r="U58" s="86">
        <v>6020</v>
      </c>
      <c r="V58" s="86" t="s">
        <v>1009</v>
      </c>
      <c r="W58" s="86" t="s">
        <v>2484</v>
      </c>
      <c r="X58" s="86" t="s">
        <v>2485</v>
      </c>
      <c r="Y58" s="86" t="s">
        <v>5</v>
      </c>
      <c r="Z58" s="86" t="str">
        <f t="shared" si="1"/>
        <v>Rennweg 29; 6020 Innsbruck</v>
      </c>
      <c r="AB58" s="85" t="s">
        <v>2483</v>
      </c>
      <c r="AC58" s="85" t="str">
        <f t="shared" si="2"/>
        <v>AT98</v>
      </c>
      <c r="AD58" s="85" t="str">
        <f t="shared" si="3"/>
        <v>2050</v>
      </c>
      <c r="AE58" s="85" t="str">
        <f t="shared" si="4"/>
        <v>3033</v>
      </c>
      <c r="AF58" s="85" t="str">
        <f t="shared" si="5"/>
        <v>0224</v>
      </c>
      <c r="AG58" s="85" t="str">
        <f t="shared" si="6"/>
        <v>2130</v>
      </c>
      <c r="AH58" s="85" t="str">
        <f t="shared" si="7"/>
        <v>AT98 2050 3033 0224 2130</v>
      </c>
    </row>
    <row r="59" spans="1:34" x14ac:dyDescent="0.25">
      <c r="A59" s="86">
        <v>701006</v>
      </c>
      <c r="B59" s="86" t="s">
        <v>2636</v>
      </c>
      <c r="C59" s="86" t="str">
        <f t="shared" si="0"/>
        <v>Dr.-Karl-von-Grabmayr-Straße 4; 6020 Wilten</v>
      </c>
      <c r="D59" s="86" t="s">
        <v>1919</v>
      </c>
      <c r="E59" s="86" t="s">
        <v>1919</v>
      </c>
      <c r="F59" s="86">
        <v>70101</v>
      </c>
      <c r="G59" s="86">
        <v>6020</v>
      </c>
      <c r="H59" s="86" t="s">
        <v>2502</v>
      </c>
      <c r="I59" s="86" t="s">
        <v>2633</v>
      </c>
      <c r="J59" s="86" t="s">
        <v>2576</v>
      </c>
      <c r="K59" s="86" t="s">
        <v>2412</v>
      </c>
      <c r="L59" s="86" t="s">
        <v>1</v>
      </c>
      <c r="M59" s="86" t="s">
        <v>2637</v>
      </c>
      <c r="N59" s="86" t="s">
        <v>2638</v>
      </c>
      <c r="O59" s="86" t="s">
        <v>1974</v>
      </c>
      <c r="P59" s="87">
        <v>36770</v>
      </c>
      <c r="Q59" s="87">
        <v>401768</v>
      </c>
      <c r="R59" s="86" t="s">
        <v>2416</v>
      </c>
      <c r="S59" s="86" t="s">
        <v>1746</v>
      </c>
      <c r="T59" s="86">
        <v>400101</v>
      </c>
      <c r="U59" s="86">
        <v>6020</v>
      </c>
      <c r="V59" s="86" t="s">
        <v>1009</v>
      </c>
      <c r="W59" s="86" t="s">
        <v>2484</v>
      </c>
      <c r="X59" s="86" t="s">
        <v>2485</v>
      </c>
      <c r="Y59" s="86" t="s">
        <v>5</v>
      </c>
      <c r="Z59" s="86" t="str">
        <f t="shared" si="1"/>
        <v>Rennweg 29; 6020 Innsbruck</v>
      </c>
      <c r="AB59" s="85" t="s">
        <v>2483</v>
      </c>
      <c r="AC59" s="85" t="str">
        <f t="shared" si="2"/>
        <v>AT98</v>
      </c>
      <c r="AD59" s="85" t="str">
        <f t="shared" si="3"/>
        <v>2050</v>
      </c>
      <c r="AE59" s="85" t="str">
        <f t="shared" si="4"/>
        <v>3033</v>
      </c>
      <c r="AF59" s="85" t="str">
        <f t="shared" si="5"/>
        <v>0224</v>
      </c>
      <c r="AG59" s="85" t="str">
        <f t="shared" si="6"/>
        <v>2130</v>
      </c>
      <c r="AH59" s="85" t="str">
        <f t="shared" si="7"/>
        <v>AT98 2050 3033 0224 2130</v>
      </c>
    </row>
    <row r="60" spans="1:34" x14ac:dyDescent="0.25">
      <c r="A60" s="86">
        <v>701656</v>
      </c>
      <c r="B60" s="86" t="s">
        <v>1465</v>
      </c>
      <c r="C60" s="86" t="str">
        <f t="shared" si="0"/>
        <v>Ing.-Etzel-Straße 30; 6020 Innsbruck</v>
      </c>
      <c r="D60" s="86" t="s">
        <v>1920</v>
      </c>
      <c r="E60" s="86" t="s">
        <v>1920</v>
      </c>
      <c r="F60" s="86">
        <v>70101</v>
      </c>
      <c r="G60" s="86">
        <v>6020</v>
      </c>
      <c r="H60" s="86" t="s">
        <v>1009</v>
      </c>
      <c r="I60" s="86" t="s">
        <v>2639</v>
      </c>
      <c r="J60" s="86" t="s">
        <v>2560</v>
      </c>
      <c r="K60" s="86" t="s">
        <v>2412</v>
      </c>
      <c r="L60" s="86" t="s">
        <v>1</v>
      </c>
      <c r="M60" s="86" t="s">
        <v>2640</v>
      </c>
      <c r="N60" s="86" t="s">
        <v>2641</v>
      </c>
      <c r="O60" s="86" t="s">
        <v>1980</v>
      </c>
      <c r="P60" s="87">
        <v>36770</v>
      </c>
      <c r="Q60" s="87">
        <v>401768</v>
      </c>
      <c r="R60" s="86" t="s">
        <v>2416</v>
      </c>
      <c r="S60" s="86" t="s">
        <v>1748</v>
      </c>
      <c r="T60" s="86">
        <v>900190</v>
      </c>
      <c r="U60" s="86">
        <v>6063</v>
      </c>
      <c r="V60" s="86" t="s">
        <v>1056</v>
      </c>
      <c r="W60" s="86" t="s">
        <v>2643</v>
      </c>
      <c r="X60" s="86" t="s">
        <v>2644</v>
      </c>
      <c r="Y60" s="86" t="s">
        <v>1334</v>
      </c>
      <c r="Z60" s="86" t="str">
        <f t="shared" si="1"/>
        <v>Steinbockallee 13; 6063 Rum</v>
      </c>
      <c r="AB60" s="85" t="s">
        <v>2642</v>
      </c>
      <c r="AC60" s="85" t="str">
        <f t="shared" si="2"/>
        <v>AT03</v>
      </c>
      <c r="AD60" s="85" t="str">
        <f t="shared" si="3"/>
        <v>2050</v>
      </c>
      <c r="AE60" s="85" t="str">
        <f t="shared" si="4"/>
        <v>3000</v>
      </c>
      <c r="AF60" s="85" t="str">
        <f t="shared" si="5"/>
        <v>0020</v>
      </c>
      <c r="AG60" s="85" t="str">
        <f t="shared" si="6"/>
        <v>4081</v>
      </c>
      <c r="AH60" s="85" t="str">
        <f t="shared" si="7"/>
        <v>AT03 2050 3000 0020 4081</v>
      </c>
    </row>
    <row r="61" spans="1:34" x14ac:dyDescent="0.25">
      <c r="A61" s="86">
        <v>701024</v>
      </c>
      <c r="B61" s="86" t="s">
        <v>1541</v>
      </c>
      <c r="C61" s="86" t="str">
        <f t="shared" si="0"/>
        <v>Ing.-Etzel-Straße 30; 6020 Innsbruck</v>
      </c>
      <c r="D61" s="86" t="s">
        <v>1919</v>
      </c>
      <c r="E61" s="86" t="s">
        <v>1919</v>
      </c>
      <c r="F61" s="86">
        <v>70101</v>
      </c>
      <c r="G61" s="86">
        <v>6020</v>
      </c>
      <c r="H61" s="86" t="s">
        <v>1009</v>
      </c>
      <c r="I61" s="86" t="s">
        <v>2639</v>
      </c>
      <c r="J61" s="86" t="s">
        <v>2560</v>
      </c>
      <c r="K61" s="86" t="s">
        <v>2412</v>
      </c>
      <c r="L61" s="86" t="s">
        <v>1</v>
      </c>
      <c r="M61" s="86" t="s">
        <v>2645</v>
      </c>
      <c r="N61" s="86" t="s">
        <v>2641</v>
      </c>
      <c r="O61" s="86" t="s">
        <v>1980</v>
      </c>
      <c r="P61" s="87">
        <v>36770</v>
      </c>
      <c r="Q61" s="87">
        <v>401768</v>
      </c>
      <c r="R61" s="86" t="s">
        <v>2416</v>
      </c>
      <c r="S61" s="86" t="s">
        <v>1748</v>
      </c>
      <c r="T61" s="86">
        <v>900190</v>
      </c>
      <c r="U61" s="86">
        <v>6063</v>
      </c>
      <c r="V61" s="86" t="s">
        <v>1056</v>
      </c>
      <c r="W61" s="86" t="s">
        <v>2643</v>
      </c>
      <c r="X61" s="86" t="s">
        <v>2644</v>
      </c>
      <c r="Y61" s="86" t="s">
        <v>1334</v>
      </c>
      <c r="Z61" s="86" t="str">
        <f t="shared" si="1"/>
        <v>Steinbockallee 13; 6063 Rum</v>
      </c>
      <c r="AB61" s="85" t="s">
        <v>2642</v>
      </c>
      <c r="AC61" s="85" t="str">
        <f t="shared" si="2"/>
        <v>AT03</v>
      </c>
      <c r="AD61" s="85" t="str">
        <f t="shared" si="3"/>
        <v>2050</v>
      </c>
      <c r="AE61" s="85" t="str">
        <f t="shared" si="4"/>
        <v>3000</v>
      </c>
      <c r="AF61" s="85" t="str">
        <f t="shared" si="5"/>
        <v>0020</v>
      </c>
      <c r="AG61" s="85" t="str">
        <f t="shared" si="6"/>
        <v>4081</v>
      </c>
      <c r="AH61" s="85" t="str">
        <f t="shared" si="7"/>
        <v>AT03 2050 3000 0020 4081</v>
      </c>
    </row>
    <row r="62" spans="1:34" x14ac:dyDescent="0.25">
      <c r="A62" s="86">
        <v>701346</v>
      </c>
      <c r="B62" s="86" t="s">
        <v>1462</v>
      </c>
      <c r="C62" s="86" t="str">
        <f t="shared" si="0"/>
        <v>Dr.-Sigismund-Epp-Weg 6; 6020 Hötting</v>
      </c>
      <c r="D62" s="86" t="s">
        <v>1920</v>
      </c>
      <c r="E62" s="86" t="s">
        <v>1920</v>
      </c>
      <c r="F62" s="86">
        <v>70101</v>
      </c>
      <c r="G62" s="86">
        <v>6020</v>
      </c>
      <c r="H62" s="86" t="s">
        <v>2419</v>
      </c>
      <c r="I62" s="86" t="s">
        <v>2646</v>
      </c>
      <c r="J62" s="86" t="s">
        <v>2647</v>
      </c>
      <c r="K62" s="86" t="s">
        <v>2412</v>
      </c>
      <c r="L62" s="86" t="s">
        <v>1</v>
      </c>
      <c r="M62" s="86" t="s">
        <v>2648</v>
      </c>
      <c r="N62" s="86" t="s">
        <v>2649</v>
      </c>
      <c r="O62" s="86" t="s">
        <v>2008</v>
      </c>
      <c r="P62" s="87">
        <v>36770</v>
      </c>
      <c r="Q62" s="87">
        <v>401768</v>
      </c>
      <c r="R62" s="86" t="s">
        <v>2416</v>
      </c>
      <c r="S62" s="86" t="s">
        <v>1934</v>
      </c>
      <c r="T62" s="86">
        <v>900512</v>
      </c>
      <c r="U62" s="86">
        <v>6020</v>
      </c>
      <c r="V62" s="86" t="s">
        <v>1009</v>
      </c>
      <c r="W62" s="86" t="s">
        <v>2646</v>
      </c>
      <c r="X62" s="86" t="s">
        <v>2480</v>
      </c>
      <c r="Y62" s="86" t="s">
        <v>1211</v>
      </c>
      <c r="Z62" s="86" t="str">
        <f t="shared" si="1"/>
        <v>Dr.-Sigismund-Epp-Weg 1; 6020 Innsbruck</v>
      </c>
      <c r="AB62" s="85" t="s">
        <v>2650</v>
      </c>
      <c r="AC62" s="85" t="str">
        <f t="shared" si="2"/>
        <v>AT24</v>
      </c>
      <c r="AD62" s="85" t="str">
        <f t="shared" si="3"/>
        <v>5700</v>
      </c>
      <c r="AE62" s="85" t="str">
        <f t="shared" si="4"/>
        <v>0200</v>
      </c>
      <c r="AF62" s="85" t="str">
        <f t="shared" si="5"/>
        <v>1108</v>
      </c>
      <c r="AG62" s="85" t="str">
        <f t="shared" si="6"/>
        <v>0090</v>
      </c>
      <c r="AH62" s="85" t="str">
        <f t="shared" si="7"/>
        <v>AT24 5700 0200 1108 0090</v>
      </c>
    </row>
    <row r="63" spans="1:34" x14ac:dyDescent="0.25">
      <c r="A63" s="86">
        <v>701206</v>
      </c>
      <c r="B63" s="86" t="s">
        <v>1626</v>
      </c>
      <c r="C63" s="86" t="str">
        <f t="shared" si="0"/>
        <v>Ing.-Etzel-Straße 71; 6020 Innsbruck</v>
      </c>
      <c r="D63" s="86" t="s">
        <v>1920</v>
      </c>
      <c r="E63" s="86" t="s">
        <v>1932</v>
      </c>
      <c r="F63" s="86">
        <v>70101</v>
      </c>
      <c r="G63" s="86">
        <v>6020</v>
      </c>
      <c r="H63" s="86" t="s">
        <v>1009</v>
      </c>
      <c r="I63" s="86" t="s">
        <v>2639</v>
      </c>
      <c r="J63" s="86" t="s">
        <v>2651</v>
      </c>
      <c r="K63" s="86" t="s">
        <v>2412</v>
      </c>
      <c r="L63" s="86" t="s">
        <v>3</v>
      </c>
      <c r="M63" s="86" t="s">
        <v>2652</v>
      </c>
      <c r="N63" s="86" t="s">
        <v>2653</v>
      </c>
      <c r="O63" s="86" t="s">
        <v>1975</v>
      </c>
      <c r="P63" s="87">
        <v>36770</v>
      </c>
      <c r="Q63" s="87">
        <v>401768</v>
      </c>
      <c r="R63" s="86" t="s">
        <v>2416</v>
      </c>
      <c r="S63" s="86" t="s">
        <v>2439</v>
      </c>
      <c r="T63" s="86">
        <v>970101</v>
      </c>
      <c r="U63" s="86">
        <v>6020</v>
      </c>
      <c r="V63" s="86" t="s">
        <v>1009</v>
      </c>
      <c r="W63" s="86" t="s">
        <v>2440</v>
      </c>
      <c r="X63" s="86" t="s">
        <v>2421</v>
      </c>
      <c r="Y63" s="86" t="s">
        <v>1341</v>
      </c>
      <c r="Z63" s="86" t="str">
        <f t="shared" si="1"/>
        <v>Maria-Theresien-Straße 18; 6020 Innsbruck</v>
      </c>
      <c r="AB63" s="85" t="s">
        <v>2438</v>
      </c>
      <c r="AC63" s="85" t="str">
        <f t="shared" si="2"/>
        <v>AT20</v>
      </c>
      <c r="AD63" s="85" t="str">
        <f t="shared" si="3"/>
        <v>2050</v>
      </c>
      <c r="AE63" s="85" t="str">
        <f t="shared" si="4"/>
        <v>3033</v>
      </c>
      <c r="AF63" s="85" t="str">
        <f t="shared" si="5"/>
        <v>0192</v>
      </c>
      <c r="AG63" s="85" t="str">
        <f t="shared" si="6"/>
        <v>0330</v>
      </c>
      <c r="AH63" s="85" t="str">
        <f t="shared" si="7"/>
        <v>AT20 2050 3033 0192 0330</v>
      </c>
    </row>
    <row r="64" spans="1:34" x14ac:dyDescent="0.25">
      <c r="A64" s="86">
        <v>701079</v>
      </c>
      <c r="B64" s="86" t="s">
        <v>2654</v>
      </c>
      <c r="C64" s="86" t="str">
        <f t="shared" si="0"/>
        <v>Innallee 3; 6020 Innsbruck</v>
      </c>
      <c r="D64" s="86" t="s">
        <v>1919</v>
      </c>
      <c r="E64" s="86" t="s">
        <v>1919</v>
      </c>
      <c r="F64" s="86">
        <v>70101</v>
      </c>
      <c r="G64" s="86">
        <v>6020</v>
      </c>
      <c r="H64" s="86" t="s">
        <v>1009</v>
      </c>
      <c r="I64" s="86" t="s">
        <v>2655</v>
      </c>
      <c r="J64" s="86" t="s">
        <v>2470</v>
      </c>
      <c r="K64" s="86" t="s">
        <v>2412</v>
      </c>
      <c r="L64" s="86" t="s">
        <v>1</v>
      </c>
      <c r="M64" s="86" t="s">
        <v>2656</v>
      </c>
      <c r="N64" s="86" t="s">
        <v>2657</v>
      </c>
      <c r="O64" s="86" t="s">
        <v>1990</v>
      </c>
      <c r="P64" s="87">
        <v>36770</v>
      </c>
      <c r="Q64" s="87">
        <v>401768</v>
      </c>
      <c r="R64" s="86" t="s">
        <v>2416</v>
      </c>
      <c r="S64" s="86" t="s">
        <v>19</v>
      </c>
      <c r="T64" s="86">
        <v>900244</v>
      </c>
      <c r="U64" s="86">
        <v>6020</v>
      </c>
      <c r="V64" s="86" t="s">
        <v>1009</v>
      </c>
      <c r="W64" s="86" t="s">
        <v>2417</v>
      </c>
      <c r="X64" s="86" t="s">
        <v>2425</v>
      </c>
      <c r="Y64" s="86" t="s">
        <v>1603</v>
      </c>
      <c r="Z64" s="86" t="str">
        <f t="shared" si="1"/>
        <v>Innrain 24; 6020 Innsbruck</v>
      </c>
      <c r="AB64" s="85" t="s">
        <v>2424</v>
      </c>
      <c r="AC64" s="85" t="str">
        <f t="shared" si="2"/>
        <v>AT18</v>
      </c>
      <c r="AD64" s="85" t="str">
        <f t="shared" si="3"/>
        <v>4239</v>
      </c>
      <c r="AE64" s="85" t="str">
        <f t="shared" si="4"/>
        <v>0009</v>
      </c>
      <c r="AF64" s="85" t="str">
        <f t="shared" si="5"/>
        <v>0008</v>
      </c>
      <c r="AG64" s="85" t="str">
        <f t="shared" si="6"/>
        <v>1813</v>
      </c>
      <c r="AH64" s="85" t="str">
        <f t="shared" si="7"/>
        <v>AT18 4239 0009 0008 1813</v>
      </c>
    </row>
    <row r="65" spans="1:34" x14ac:dyDescent="0.25">
      <c r="A65" s="86">
        <v>701096</v>
      </c>
      <c r="B65" s="86" t="s">
        <v>1519</v>
      </c>
      <c r="C65" s="86" t="str">
        <f t="shared" si="0"/>
        <v>Innerkoflerstraße 9; 6020 Wilten</v>
      </c>
      <c r="D65" s="86" t="s">
        <v>1920</v>
      </c>
      <c r="E65" s="86" t="s">
        <v>1920</v>
      </c>
      <c r="F65" s="86">
        <v>70101</v>
      </c>
      <c r="G65" s="86">
        <v>6020</v>
      </c>
      <c r="H65" s="86" t="s">
        <v>2502</v>
      </c>
      <c r="I65" s="86" t="s">
        <v>2658</v>
      </c>
      <c r="J65" s="86" t="s">
        <v>2609</v>
      </c>
      <c r="K65" s="86" t="s">
        <v>2412</v>
      </c>
      <c r="L65" s="86" t="s">
        <v>3</v>
      </c>
      <c r="M65" s="86" t="s">
        <v>2659</v>
      </c>
      <c r="N65" s="86" t="s">
        <v>2660</v>
      </c>
      <c r="O65" s="86" t="s">
        <v>1975</v>
      </c>
      <c r="P65" s="87">
        <v>36770</v>
      </c>
      <c r="Q65" s="87">
        <v>401768</v>
      </c>
      <c r="R65" s="86" t="s">
        <v>2416</v>
      </c>
      <c r="S65" s="86" t="s">
        <v>2439</v>
      </c>
      <c r="T65" s="86">
        <v>970101</v>
      </c>
      <c r="U65" s="86">
        <v>6020</v>
      </c>
      <c r="V65" s="86" t="s">
        <v>1009</v>
      </c>
      <c r="W65" s="86" t="s">
        <v>2440</v>
      </c>
      <c r="X65" s="86" t="s">
        <v>2421</v>
      </c>
      <c r="Y65" s="86" t="s">
        <v>1341</v>
      </c>
      <c r="Z65" s="86" t="str">
        <f t="shared" si="1"/>
        <v>Maria-Theresien-Straße 18; 6020 Innsbruck</v>
      </c>
      <c r="AB65" s="85" t="s">
        <v>2438</v>
      </c>
      <c r="AC65" s="85" t="str">
        <f t="shared" si="2"/>
        <v>AT20</v>
      </c>
      <c r="AD65" s="85" t="str">
        <f t="shared" si="3"/>
        <v>2050</v>
      </c>
      <c r="AE65" s="85" t="str">
        <f t="shared" si="4"/>
        <v>3033</v>
      </c>
      <c r="AF65" s="85" t="str">
        <f t="shared" si="5"/>
        <v>0192</v>
      </c>
      <c r="AG65" s="85" t="str">
        <f t="shared" si="6"/>
        <v>0330</v>
      </c>
      <c r="AH65" s="85" t="str">
        <f t="shared" si="7"/>
        <v>AT20 2050 3033 0192 0330</v>
      </c>
    </row>
    <row r="66" spans="1:34" x14ac:dyDescent="0.25">
      <c r="A66" s="86">
        <v>701064</v>
      </c>
      <c r="B66" s="86" t="s">
        <v>1637</v>
      </c>
      <c r="C66" s="86" t="str">
        <f t="shared" si="0"/>
        <v>Lönsstraße 18; 6020 Amras</v>
      </c>
      <c r="D66" s="86" t="s">
        <v>1919</v>
      </c>
      <c r="E66" s="86" t="s">
        <v>1919</v>
      </c>
      <c r="F66" s="86">
        <v>70101</v>
      </c>
      <c r="G66" s="86">
        <v>6020</v>
      </c>
      <c r="H66" s="86" t="s">
        <v>2468</v>
      </c>
      <c r="I66" s="86" t="s">
        <v>2661</v>
      </c>
      <c r="J66" s="86" t="s">
        <v>2421</v>
      </c>
      <c r="K66" s="86" t="s">
        <v>2412</v>
      </c>
      <c r="L66" s="86" t="s">
        <v>1</v>
      </c>
      <c r="M66" s="86" t="s">
        <v>2662</v>
      </c>
      <c r="N66" s="86" t="s">
        <v>2663</v>
      </c>
      <c r="O66" s="86" t="s">
        <v>1993</v>
      </c>
      <c r="P66" s="87">
        <v>36770</v>
      </c>
      <c r="Q66" s="87">
        <v>401768</v>
      </c>
      <c r="R66" s="86" t="s">
        <v>2416</v>
      </c>
      <c r="S66" s="86" t="s">
        <v>1758</v>
      </c>
      <c r="T66" s="86">
        <v>403007</v>
      </c>
      <c r="U66" s="86">
        <v>6020</v>
      </c>
      <c r="V66" s="86" t="s">
        <v>1009</v>
      </c>
      <c r="W66" s="86" t="s">
        <v>2661</v>
      </c>
      <c r="X66" s="86" t="s">
        <v>2421</v>
      </c>
      <c r="Y66" s="86" t="s">
        <v>808</v>
      </c>
      <c r="Z66" s="86" t="str">
        <f t="shared" si="1"/>
        <v>Lönsstraße 18; 6020 Innsbruck</v>
      </c>
      <c r="AB66" s="85" t="s">
        <v>2664</v>
      </c>
      <c r="AC66" s="85" t="str">
        <f t="shared" si="2"/>
        <v>AT55</v>
      </c>
      <c r="AD66" s="85" t="str">
        <f t="shared" si="3"/>
        <v>2050</v>
      </c>
      <c r="AE66" s="85" t="str">
        <f t="shared" si="4"/>
        <v>3033</v>
      </c>
      <c r="AF66" s="85" t="str">
        <f t="shared" si="5"/>
        <v>0067</v>
      </c>
      <c r="AG66" s="85" t="str">
        <f t="shared" si="6"/>
        <v>6354</v>
      </c>
      <c r="AH66" s="85" t="str">
        <f t="shared" si="7"/>
        <v>AT55 2050 3033 0067 6354</v>
      </c>
    </row>
    <row r="67" spans="1:34" x14ac:dyDescent="0.25">
      <c r="A67" s="86">
        <v>701100</v>
      </c>
      <c r="B67" s="86" t="s">
        <v>1684</v>
      </c>
      <c r="C67" s="86" t="str">
        <f t="shared" si="0"/>
        <v>Lönsstraße 23; 6020 Amras</v>
      </c>
      <c r="D67" s="86" t="s">
        <v>1919</v>
      </c>
      <c r="E67" s="86" t="s">
        <v>1919</v>
      </c>
      <c r="F67" s="86">
        <v>70101</v>
      </c>
      <c r="G67" s="86">
        <v>6020</v>
      </c>
      <c r="H67" s="86" t="s">
        <v>2468</v>
      </c>
      <c r="I67" s="86" t="s">
        <v>2661</v>
      </c>
      <c r="J67" s="86" t="s">
        <v>2665</v>
      </c>
      <c r="K67" s="86" t="s">
        <v>2412</v>
      </c>
      <c r="L67" s="86" t="s">
        <v>1</v>
      </c>
      <c r="M67" s="86" t="s">
        <v>2666</v>
      </c>
      <c r="N67" s="86" t="s">
        <v>2667</v>
      </c>
      <c r="O67" s="86" t="s">
        <v>1990</v>
      </c>
      <c r="P67" s="87">
        <v>36770</v>
      </c>
      <c r="Q67" s="87">
        <v>401768</v>
      </c>
      <c r="R67" s="86" t="s">
        <v>2416</v>
      </c>
      <c r="S67" s="86" t="s">
        <v>19</v>
      </c>
      <c r="T67" s="86">
        <v>900244</v>
      </c>
      <c r="U67" s="86">
        <v>6020</v>
      </c>
      <c r="V67" s="86" t="s">
        <v>1009</v>
      </c>
      <c r="W67" s="86" t="s">
        <v>2417</v>
      </c>
      <c r="X67" s="86" t="s">
        <v>2425</v>
      </c>
      <c r="Y67" s="86" t="s">
        <v>1603</v>
      </c>
      <c r="Z67" s="86" t="str">
        <f t="shared" si="1"/>
        <v>Innrain 24; 6020 Innsbruck</v>
      </c>
      <c r="AB67" s="85" t="s">
        <v>2424</v>
      </c>
      <c r="AC67" s="85" t="str">
        <f t="shared" si="2"/>
        <v>AT18</v>
      </c>
      <c r="AD67" s="85" t="str">
        <f t="shared" si="3"/>
        <v>4239</v>
      </c>
      <c r="AE67" s="85" t="str">
        <f t="shared" si="4"/>
        <v>0009</v>
      </c>
      <c r="AF67" s="85" t="str">
        <f t="shared" si="5"/>
        <v>0008</v>
      </c>
      <c r="AG67" s="85" t="str">
        <f t="shared" si="6"/>
        <v>1813</v>
      </c>
      <c r="AH67" s="85" t="str">
        <f t="shared" si="7"/>
        <v>AT18 4239 0009 0008 1813</v>
      </c>
    </row>
    <row r="68" spans="1:34" x14ac:dyDescent="0.25">
      <c r="A68" s="86">
        <v>701082</v>
      </c>
      <c r="B68" s="86" t="s">
        <v>1600</v>
      </c>
      <c r="C68" s="86" t="str">
        <f t="shared" ref="C68:C131" si="8">CONCATENATE(I68," ",J68,";"," ",G68," ",H68)</f>
        <v>Lönsstraße 25; 6020 Amras</v>
      </c>
      <c r="D68" s="86" t="s">
        <v>1920</v>
      </c>
      <c r="E68" s="86" t="s">
        <v>1920</v>
      </c>
      <c r="F68" s="86">
        <v>70101</v>
      </c>
      <c r="G68" s="86">
        <v>6020</v>
      </c>
      <c r="H68" s="86" t="s">
        <v>2468</v>
      </c>
      <c r="I68" s="86" t="s">
        <v>2661</v>
      </c>
      <c r="J68" s="86" t="s">
        <v>2668</v>
      </c>
      <c r="K68" s="86" t="s">
        <v>2412</v>
      </c>
      <c r="L68" s="86" t="s">
        <v>3</v>
      </c>
      <c r="M68" s="86" t="s">
        <v>2669</v>
      </c>
      <c r="N68" s="86" t="s">
        <v>2670</v>
      </c>
      <c r="O68" s="86" t="s">
        <v>1975</v>
      </c>
      <c r="P68" s="87">
        <v>36770</v>
      </c>
      <c r="Q68" s="87">
        <v>401768</v>
      </c>
      <c r="R68" s="86" t="s">
        <v>2416</v>
      </c>
      <c r="S68" s="86" t="s">
        <v>2439</v>
      </c>
      <c r="T68" s="86">
        <v>970101</v>
      </c>
      <c r="U68" s="86">
        <v>6020</v>
      </c>
      <c r="V68" s="86" t="s">
        <v>1009</v>
      </c>
      <c r="W68" s="86" t="s">
        <v>2440</v>
      </c>
      <c r="X68" s="86" t="s">
        <v>2421</v>
      </c>
      <c r="Y68" s="86" t="s">
        <v>1341</v>
      </c>
      <c r="Z68" s="86" t="str">
        <f t="shared" ref="Z68:Z131" si="9">CONCATENATE(W68," ",X68,";"," ",U68," ",V68)</f>
        <v>Maria-Theresien-Straße 18; 6020 Innsbruck</v>
      </c>
      <c r="AB68" s="85" t="s">
        <v>2438</v>
      </c>
      <c r="AC68" s="85" t="str">
        <f t="shared" ref="AC68:AC131" si="10">LEFT(AB68,4)</f>
        <v>AT20</v>
      </c>
      <c r="AD68" s="85" t="str">
        <f t="shared" ref="AD68:AD131" si="11">MID(AB68,5,4)</f>
        <v>2050</v>
      </c>
      <c r="AE68" s="85" t="str">
        <f t="shared" ref="AE68:AE131" si="12">MID(AB68,9,4)</f>
        <v>3033</v>
      </c>
      <c r="AF68" s="85" t="str">
        <f t="shared" ref="AF68:AF131" si="13">MID(AB68,13,4)</f>
        <v>0192</v>
      </c>
      <c r="AG68" s="85" t="str">
        <f t="shared" ref="AG68:AG131" si="14">MID(AB68,17,4)</f>
        <v>0330</v>
      </c>
      <c r="AH68" s="85" t="str">
        <f t="shared" ref="AH68:AH131" si="15">AC68&amp;" "&amp;AD68&amp;" "&amp;AE68&amp;" "&amp;AF68&amp;" "&amp;AG68</f>
        <v>AT20 2050 3033 0192 0330</v>
      </c>
    </row>
    <row r="69" spans="1:34" x14ac:dyDescent="0.25">
      <c r="A69" s="86">
        <v>701626</v>
      </c>
      <c r="B69" s="86" t="s">
        <v>1585</v>
      </c>
      <c r="C69" s="86" t="str">
        <f t="shared" si="8"/>
        <v>Lönsstraße 30; 6020 Amras</v>
      </c>
      <c r="D69" s="86" t="s">
        <v>1920</v>
      </c>
      <c r="E69" s="86" t="s">
        <v>1920</v>
      </c>
      <c r="F69" s="86">
        <v>70101</v>
      </c>
      <c r="G69" s="86">
        <v>6020</v>
      </c>
      <c r="H69" s="86" t="s">
        <v>2468</v>
      </c>
      <c r="I69" s="86" t="s">
        <v>2661</v>
      </c>
      <c r="J69" s="86" t="s">
        <v>2560</v>
      </c>
      <c r="K69" s="86" t="s">
        <v>2412</v>
      </c>
      <c r="L69" s="86" t="s">
        <v>3</v>
      </c>
      <c r="M69" s="86" t="s">
        <v>2671</v>
      </c>
      <c r="N69" s="86" t="s">
        <v>2672</v>
      </c>
      <c r="O69" s="86" t="s">
        <v>1975</v>
      </c>
      <c r="P69" s="87">
        <v>36770</v>
      </c>
      <c r="Q69" s="87">
        <v>401768</v>
      </c>
      <c r="R69" s="86" t="s">
        <v>2416</v>
      </c>
      <c r="S69" s="86" t="s">
        <v>2439</v>
      </c>
      <c r="T69" s="86">
        <v>970101</v>
      </c>
      <c r="U69" s="86">
        <v>6020</v>
      </c>
      <c r="V69" s="86" t="s">
        <v>1009</v>
      </c>
      <c r="W69" s="86" t="s">
        <v>2440</v>
      </c>
      <c r="X69" s="86" t="s">
        <v>2421</v>
      </c>
      <c r="Y69" s="86" t="s">
        <v>1341</v>
      </c>
      <c r="Z69" s="86" t="str">
        <f t="shared" si="9"/>
        <v>Maria-Theresien-Straße 18; 6020 Innsbruck</v>
      </c>
      <c r="AB69" s="85" t="s">
        <v>2438</v>
      </c>
      <c r="AC69" s="85" t="str">
        <f t="shared" si="10"/>
        <v>AT20</v>
      </c>
      <c r="AD69" s="85" t="str">
        <f t="shared" si="11"/>
        <v>2050</v>
      </c>
      <c r="AE69" s="85" t="str">
        <f t="shared" si="12"/>
        <v>3033</v>
      </c>
      <c r="AF69" s="85" t="str">
        <f t="shared" si="13"/>
        <v>0192</v>
      </c>
      <c r="AG69" s="85" t="str">
        <f t="shared" si="14"/>
        <v>0330</v>
      </c>
      <c r="AH69" s="85" t="str">
        <f t="shared" si="15"/>
        <v>AT20 2050 3033 0192 0330</v>
      </c>
    </row>
    <row r="70" spans="1:34" x14ac:dyDescent="0.25">
      <c r="A70" s="86">
        <v>701166</v>
      </c>
      <c r="B70" s="86" t="s">
        <v>1522</v>
      </c>
      <c r="C70" s="86" t="str">
        <f t="shared" si="8"/>
        <v>Hauptplatz 3; 6020 Mühlau</v>
      </c>
      <c r="D70" s="86" t="s">
        <v>1920</v>
      </c>
      <c r="E70" s="86" t="s">
        <v>1920</v>
      </c>
      <c r="F70" s="86">
        <v>70101</v>
      </c>
      <c r="G70" s="86">
        <v>6020</v>
      </c>
      <c r="H70" s="86" t="s">
        <v>2673</v>
      </c>
      <c r="I70" s="86" t="s">
        <v>2674</v>
      </c>
      <c r="J70" s="86" t="s">
        <v>2470</v>
      </c>
      <c r="K70" s="86" t="s">
        <v>2412</v>
      </c>
      <c r="L70" s="86" t="s">
        <v>3</v>
      </c>
      <c r="M70" s="86" t="s">
        <v>2675</v>
      </c>
      <c r="N70" s="86" t="s">
        <v>2676</v>
      </c>
      <c r="O70" s="86" t="s">
        <v>1975</v>
      </c>
      <c r="P70" s="87">
        <v>36770</v>
      </c>
      <c r="Q70" s="87">
        <v>401768</v>
      </c>
      <c r="R70" s="86" t="s">
        <v>2416</v>
      </c>
      <c r="S70" s="86" t="s">
        <v>2439</v>
      </c>
      <c r="T70" s="86">
        <v>970101</v>
      </c>
      <c r="U70" s="86">
        <v>6020</v>
      </c>
      <c r="V70" s="86" t="s">
        <v>1009</v>
      </c>
      <c r="W70" s="86" t="s">
        <v>2440</v>
      </c>
      <c r="X70" s="86" t="s">
        <v>2421</v>
      </c>
      <c r="Y70" s="86" t="s">
        <v>1341</v>
      </c>
      <c r="Z70" s="86" t="str">
        <f t="shared" si="9"/>
        <v>Maria-Theresien-Straße 18; 6020 Innsbruck</v>
      </c>
      <c r="AB70" s="85" t="s">
        <v>2438</v>
      </c>
      <c r="AC70" s="85" t="str">
        <f t="shared" si="10"/>
        <v>AT20</v>
      </c>
      <c r="AD70" s="85" t="str">
        <f t="shared" si="11"/>
        <v>2050</v>
      </c>
      <c r="AE70" s="85" t="str">
        <f t="shared" si="12"/>
        <v>3033</v>
      </c>
      <c r="AF70" s="85" t="str">
        <f t="shared" si="13"/>
        <v>0192</v>
      </c>
      <c r="AG70" s="85" t="str">
        <f t="shared" si="14"/>
        <v>0330</v>
      </c>
      <c r="AH70" s="85" t="str">
        <f t="shared" si="15"/>
        <v>AT20 2050 3033 0192 0330</v>
      </c>
    </row>
    <row r="71" spans="1:34" x14ac:dyDescent="0.25">
      <c r="A71" s="86">
        <v>701406</v>
      </c>
      <c r="B71" s="86" t="s">
        <v>2677</v>
      </c>
      <c r="C71" s="86" t="str">
        <f t="shared" si="8"/>
        <v>Haymongasse 6 b; 6020 Wilten</v>
      </c>
      <c r="D71" s="86" t="s">
        <v>1920</v>
      </c>
      <c r="E71" s="86" t="s">
        <v>1938</v>
      </c>
      <c r="F71" s="86">
        <v>70101</v>
      </c>
      <c r="G71" s="86">
        <v>6020</v>
      </c>
      <c r="H71" s="86" t="s">
        <v>2502</v>
      </c>
      <c r="I71" s="86" t="s">
        <v>2678</v>
      </c>
      <c r="J71" s="86" t="s">
        <v>2679</v>
      </c>
      <c r="K71" s="86" t="s">
        <v>2412</v>
      </c>
      <c r="L71" s="86" t="s">
        <v>3</v>
      </c>
      <c r="M71" s="86" t="s">
        <v>2680</v>
      </c>
      <c r="N71" s="86" t="s">
        <v>2681</v>
      </c>
      <c r="O71" s="86" t="s">
        <v>2009</v>
      </c>
      <c r="P71" s="87">
        <v>36770</v>
      </c>
      <c r="Q71" s="87">
        <v>401768</v>
      </c>
      <c r="R71" s="86" t="s">
        <v>2416</v>
      </c>
      <c r="S71" s="86" t="s">
        <v>1936</v>
      </c>
      <c r="T71" s="86">
        <v>111111</v>
      </c>
      <c r="U71" s="86">
        <v>6020</v>
      </c>
      <c r="V71" s="86" t="s">
        <v>1009</v>
      </c>
      <c r="W71" s="86" t="s">
        <v>2683</v>
      </c>
      <c r="X71" s="86" t="s">
        <v>2428</v>
      </c>
      <c r="Y71" s="86" t="s">
        <v>1937</v>
      </c>
      <c r="Z71" s="86" t="str">
        <f t="shared" si="9"/>
        <v>Haspingerstr 5; 6020 Innsbruck</v>
      </c>
      <c r="AB71" s="85" t="s">
        <v>2682</v>
      </c>
      <c r="AC71" s="85" t="str">
        <f t="shared" si="10"/>
        <v>AT46</v>
      </c>
      <c r="AD71" s="85" t="str">
        <f t="shared" si="11"/>
        <v>0100</v>
      </c>
      <c r="AE71" s="85" t="str">
        <f t="shared" si="12"/>
        <v>0000</v>
      </c>
      <c r="AF71" s="85" t="str">
        <f t="shared" si="13"/>
        <v>0541</v>
      </c>
      <c r="AG71" s="85" t="str">
        <f t="shared" si="14"/>
        <v>0200</v>
      </c>
      <c r="AH71" s="85" t="str">
        <f t="shared" si="15"/>
        <v>AT46 0100 0000 0541 0200</v>
      </c>
    </row>
    <row r="72" spans="1:34" x14ac:dyDescent="0.25">
      <c r="A72" s="86">
        <v>701356</v>
      </c>
      <c r="B72" s="86" t="s">
        <v>2684</v>
      </c>
      <c r="C72" s="86" t="str">
        <f t="shared" si="8"/>
        <v>Haymongasse 6 b; 6020 Wilten</v>
      </c>
      <c r="D72" s="86" t="s">
        <v>1919</v>
      </c>
      <c r="E72" s="86" t="s">
        <v>1935</v>
      </c>
      <c r="F72" s="86">
        <v>70101</v>
      </c>
      <c r="G72" s="86">
        <v>6020</v>
      </c>
      <c r="H72" s="86" t="s">
        <v>2502</v>
      </c>
      <c r="I72" s="86" t="s">
        <v>2678</v>
      </c>
      <c r="J72" s="86" t="s">
        <v>2679</v>
      </c>
      <c r="K72" s="86" t="s">
        <v>2412</v>
      </c>
      <c r="L72" s="86" t="s">
        <v>3</v>
      </c>
      <c r="M72" s="86" t="s">
        <v>2685</v>
      </c>
      <c r="N72" s="86" t="s">
        <v>2686</v>
      </c>
      <c r="O72" s="86" t="s">
        <v>2009</v>
      </c>
      <c r="P72" s="87">
        <v>36770</v>
      </c>
      <c r="Q72" s="87">
        <v>401768</v>
      </c>
      <c r="R72" s="86" t="s">
        <v>2416</v>
      </c>
      <c r="S72" s="86" t="s">
        <v>1936</v>
      </c>
      <c r="T72" s="86">
        <v>111111</v>
      </c>
      <c r="U72" s="86">
        <v>6020</v>
      </c>
      <c r="V72" s="86" t="s">
        <v>1009</v>
      </c>
      <c r="W72" s="86" t="s">
        <v>2683</v>
      </c>
      <c r="X72" s="86" t="s">
        <v>2428</v>
      </c>
      <c r="Y72" s="86" t="s">
        <v>1937</v>
      </c>
      <c r="Z72" s="86" t="str">
        <f t="shared" si="9"/>
        <v>Haspingerstr 5; 6020 Innsbruck</v>
      </c>
      <c r="AB72" s="85" t="s">
        <v>2682</v>
      </c>
      <c r="AC72" s="85" t="str">
        <f t="shared" si="10"/>
        <v>AT46</v>
      </c>
      <c r="AD72" s="85" t="str">
        <f t="shared" si="11"/>
        <v>0100</v>
      </c>
      <c r="AE72" s="85" t="str">
        <f t="shared" si="12"/>
        <v>0000</v>
      </c>
      <c r="AF72" s="85" t="str">
        <f t="shared" si="13"/>
        <v>0541</v>
      </c>
      <c r="AG72" s="85" t="str">
        <f t="shared" si="14"/>
        <v>0200</v>
      </c>
      <c r="AH72" s="85" t="str">
        <f t="shared" si="15"/>
        <v>AT46 0100 0000 0541 0200</v>
      </c>
    </row>
    <row r="73" spans="1:34" x14ac:dyDescent="0.25">
      <c r="A73" s="86">
        <v>701516</v>
      </c>
      <c r="B73" s="86" t="s">
        <v>2687</v>
      </c>
      <c r="C73" s="86" t="str">
        <f t="shared" si="8"/>
        <v>Haymongasse 6 b; 6020 Wilten</v>
      </c>
      <c r="D73" s="86" t="s">
        <v>1922</v>
      </c>
      <c r="E73" s="86" t="s">
        <v>1921</v>
      </c>
      <c r="F73" s="86">
        <v>70101</v>
      </c>
      <c r="G73" s="86">
        <v>6020</v>
      </c>
      <c r="H73" s="86" t="s">
        <v>2502</v>
      </c>
      <c r="I73" s="86" t="s">
        <v>2678</v>
      </c>
      <c r="J73" s="86" t="s">
        <v>2679</v>
      </c>
      <c r="K73" s="86" t="s">
        <v>2412</v>
      </c>
      <c r="L73" s="86" t="s">
        <v>3</v>
      </c>
      <c r="M73" s="86" t="s">
        <v>2688</v>
      </c>
      <c r="N73" s="86" t="s">
        <v>2689</v>
      </c>
      <c r="O73" s="86" t="s">
        <v>2009</v>
      </c>
      <c r="P73" s="87">
        <v>36770</v>
      </c>
      <c r="Q73" s="87">
        <v>401768</v>
      </c>
      <c r="R73" s="86" t="s">
        <v>2416</v>
      </c>
      <c r="S73" s="86" t="s">
        <v>1936</v>
      </c>
      <c r="T73" s="86">
        <v>111111</v>
      </c>
      <c r="U73" s="86">
        <v>6020</v>
      </c>
      <c r="V73" s="86" t="s">
        <v>1009</v>
      </c>
      <c r="W73" s="86" t="s">
        <v>2683</v>
      </c>
      <c r="X73" s="86" t="s">
        <v>2428</v>
      </c>
      <c r="Y73" s="86" t="s">
        <v>1937</v>
      </c>
      <c r="Z73" s="86" t="str">
        <f t="shared" si="9"/>
        <v>Haspingerstr 5; 6020 Innsbruck</v>
      </c>
      <c r="AB73" s="85" t="s">
        <v>2682</v>
      </c>
      <c r="AC73" s="85" t="str">
        <f t="shared" si="10"/>
        <v>AT46</v>
      </c>
      <c r="AD73" s="85" t="str">
        <f t="shared" si="11"/>
        <v>0100</v>
      </c>
      <c r="AE73" s="85" t="str">
        <f t="shared" si="12"/>
        <v>0000</v>
      </c>
      <c r="AF73" s="85" t="str">
        <f t="shared" si="13"/>
        <v>0541</v>
      </c>
      <c r="AG73" s="85" t="str">
        <f t="shared" si="14"/>
        <v>0200</v>
      </c>
      <c r="AH73" s="85" t="str">
        <f t="shared" si="15"/>
        <v>AT46 0100 0000 0541 0200</v>
      </c>
    </row>
    <row r="74" spans="1:34" x14ac:dyDescent="0.25">
      <c r="A74" s="86">
        <v>701070</v>
      </c>
      <c r="B74" s="86" t="s">
        <v>1876</v>
      </c>
      <c r="C74" s="86" t="str">
        <f t="shared" si="8"/>
        <v>Heiliggeiststraße 16; 6020 Wilten</v>
      </c>
      <c r="D74" s="86" t="s">
        <v>1919</v>
      </c>
      <c r="E74" s="86" t="s">
        <v>1919</v>
      </c>
      <c r="F74" s="86">
        <v>70101</v>
      </c>
      <c r="G74" s="86">
        <v>6020</v>
      </c>
      <c r="H74" s="86" t="s">
        <v>2502</v>
      </c>
      <c r="I74" s="86" t="s">
        <v>2690</v>
      </c>
      <c r="J74" s="86" t="s">
        <v>2565</v>
      </c>
      <c r="K74" s="86" t="s">
        <v>2412</v>
      </c>
      <c r="L74" s="86" t="s">
        <v>1</v>
      </c>
      <c r="M74" s="86" t="s">
        <v>2691</v>
      </c>
      <c r="N74" s="86" t="s">
        <v>2692</v>
      </c>
      <c r="O74" s="86" t="s">
        <v>1990</v>
      </c>
      <c r="P74" s="87">
        <v>36770</v>
      </c>
      <c r="Q74" s="87">
        <v>401768</v>
      </c>
      <c r="R74" s="86" t="s">
        <v>2416</v>
      </c>
      <c r="S74" s="86" t="s">
        <v>19</v>
      </c>
      <c r="T74" s="86">
        <v>900244</v>
      </c>
      <c r="U74" s="86">
        <v>6020</v>
      </c>
      <c r="V74" s="86" t="s">
        <v>1009</v>
      </c>
      <c r="W74" s="86" t="s">
        <v>2417</v>
      </c>
      <c r="X74" s="86" t="s">
        <v>2425</v>
      </c>
      <c r="Y74" s="86" t="s">
        <v>1603</v>
      </c>
      <c r="Z74" s="86" t="str">
        <f t="shared" si="9"/>
        <v>Innrain 24; 6020 Innsbruck</v>
      </c>
      <c r="AB74" s="85" t="s">
        <v>2424</v>
      </c>
      <c r="AC74" s="85" t="str">
        <f t="shared" si="10"/>
        <v>AT18</v>
      </c>
      <c r="AD74" s="85" t="str">
        <f t="shared" si="11"/>
        <v>4239</v>
      </c>
      <c r="AE74" s="85" t="str">
        <f t="shared" si="12"/>
        <v>0009</v>
      </c>
      <c r="AF74" s="85" t="str">
        <f t="shared" si="13"/>
        <v>0008</v>
      </c>
      <c r="AG74" s="85" t="str">
        <f t="shared" si="14"/>
        <v>1813</v>
      </c>
      <c r="AH74" s="85" t="str">
        <f t="shared" si="15"/>
        <v>AT18 4239 0009 0008 1813</v>
      </c>
    </row>
    <row r="75" spans="1:34" x14ac:dyDescent="0.25">
      <c r="A75" s="86">
        <v>701576</v>
      </c>
      <c r="B75" s="86" t="s">
        <v>1499</v>
      </c>
      <c r="C75" s="86" t="str">
        <f t="shared" si="8"/>
        <v>Innrain 100; 6020 Wilten</v>
      </c>
      <c r="D75" s="86" t="s">
        <v>1920</v>
      </c>
      <c r="E75" s="86" t="s">
        <v>1920</v>
      </c>
      <c r="F75" s="86">
        <v>70101</v>
      </c>
      <c r="G75" s="86">
        <v>6020</v>
      </c>
      <c r="H75" s="86" t="s">
        <v>2502</v>
      </c>
      <c r="I75" s="86" t="s">
        <v>2417</v>
      </c>
      <c r="J75" s="86" t="s">
        <v>2693</v>
      </c>
      <c r="K75" s="86" t="s">
        <v>2412</v>
      </c>
      <c r="L75" s="86" t="s">
        <v>1</v>
      </c>
      <c r="M75" s="86" t="s">
        <v>2694</v>
      </c>
      <c r="N75" s="86" t="s">
        <v>2695</v>
      </c>
      <c r="O75" s="86" t="s">
        <v>2015</v>
      </c>
      <c r="P75" s="87">
        <v>36770</v>
      </c>
      <c r="Q75" s="87">
        <v>401768</v>
      </c>
      <c r="R75" s="86" t="s">
        <v>2416</v>
      </c>
      <c r="S75" s="86" t="s">
        <v>21</v>
      </c>
      <c r="T75" s="86">
        <v>900209</v>
      </c>
      <c r="U75" s="86">
        <v>6020</v>
      </c>
      <c r="V75" s="86" t="s">
        <v>1009</v>
      </c>
      <c r="W75" s="86" t="s">
        <v>2448</v>
      </c>
      <c r="X75" s="86" t="s">
        <v>2522</v>
      </c>
      <c r="Y75" s="86" t="s">
        <v>1343</v>
      </c>
      <c r="Z75" s="86" t="str">
        <f t="shared" si="9"/>
        <v>Anichstraße 35; 6020 Innsbruck</v>
      </c>
      <c r="AB75" s="85" t="s">
        <v>2696</v>
      </c>
      <c r="AC75" s="85" t="str">
        <f t="shared" si="10"/>
        <v>AT61</v>
      </c>
      <c r="AD75" s="85" t="str">
        <f t="shared" si="11"/>
        <v>5700</v>
      </c>
      <c r="AE75" s="85" t="str">
        <f t="shared" si="12"/>
        <v>0002</v>
      </c>
      <c r="AF75" s="85" t="str">
        <f t="shared" si="13"/>
        <v>1000</v>
      </c>
      <c r="AG75" s="85" t="str">
        <f t="shared" si="14"/>
        <v>1011</v>
      </c>
      <c r="AH75" s="85" t="str">
        <f t="shared" si="15"/>
        <v>AT61 5700 0002 1000 1011</v>
      </c>
    </row>
    <row r="76" spans="1:34" x14ac:dyDescent="0.25">
      <c r="A76" s="86">
        <v>701666</v>
      </c>
      <c r="B76" s="86" t="s">
        <v>1642</v>
      </c>
      <c r="C76" s="86" t="str">
        <f t="shared" si="8"/>
        <v>Innrain 100; 6020 Wilten</v>
      </c>
      <c r="D76" s="86" t="s">
        <v>1919</v>
      </c>
      <c r="E76" s="86" t="s">
        <v>1919</v>
      </c>
      <c r="F76" s="86">
        <v>70101</v>
      </c>
      <c r="G76" s="86">
        <v>6020</v>
      </c>
      <c r="H76" s="86" t="s">
        <v>2502</v>
      </c>
      <c r="I76" s="86" t="s">
        <v>2417</v>
      </c>
      <c r="J76" s="86" t="s">
        <v>2693</v>
      </c>
      <c r="K76" s="86" t="s">
        <v>2412</v>
      </c>
      <c r="L76" s="86" t="s">
        <v>1</v>
      </c>
      <c r="M76" s="86" t="s">
        <v>2697</v>
      </c>
      <c r="N76" s="86" t="s">
        <v>2698</v>
      </c>
      <c r="O76" s="86" t="s">
        <v>2015</v>
      </c>
      <c r="P76" s="87">
        <v>36770</v>
      </c>
      <c r="Q76" s="87">
        <v>401768</v>
      </c>
      <c r="R76" s="86" t="s">
        <v>2416</v>
      </c>
      <c r="S76" s="86" t="s">
        <v>21</v>
      </c>
      <c r="T76" s="86">
        <v>900209</v>
      </c>
      <c r="U76" s="86">
        <v>6020</v>
      </c>
      <c r="V76" s="86" t="s">
        <v>1009</v>
      </c>
      <c r="W76" s="86" t="s">
        <v>2448</v>
      </c>
      <c r="X76" s="86" t="s">
        <v>2522</v>
      </c>
      <c r="Y76" s="86" t="s">
        <v>1343</v>
      </c>
      <c r="Z76" s="86" t="str">
        <f t="shared" si="9"/>
        <v>Anichstraße 35; 6020 Innsbruck</v>
      </c>
      <c r="AB76" s="85" t="s">
        <v>2696</v>
      </c>
      <c r="AC76" s="85" t="str">
        <f t="shared" si="10"/>
        <v>AT61</v>
      </c>
      <c r="AD76" s="85" t="str">
        <f t="shared" si="11"/>
        <v>5700</v>
      </c>
      <c r="AE76" s="85" t="str">
        <f t="shared" si="12"/>
        <v>0002</v>
      </c>
      <c r="AF76" s="85" t="str">
        <f t="shared" si="13"/>
        <v>1000</v>
      </c>
      <c r="AG76" s="85" t="str">
        <f t="shared" si="14"/>
        <v>1011</v>
      </c>
      <c r="AH76" s="85" t="str">
        <f t="shared" si="15"/>
        <v>AT61 5700 0002 1000 1011</v>
      </c>
    </row>
    <row r="77" spans="1:34" x14ac:dyDescent="0.25">
      <c r="A77" s="86">
        <v>701025</v>
      </c>
      <c r="B77" s="86" t="s">
        <v>1335</v>
      </c>
      <c r="C77" s="86" t="str">
        <f t="shared" si="8"/>
        <v>Innrain 100; 6020 Wilten</v>
      </c>
      <c r="D77" s="86" t="s">
        <v>1919</v>
      </c>
      <c r="E77" s="86" t="s">
        <v>1919</v>
      </c>
      <c r="F77" s="86">
        <v>70101</v>
      </c>
      <c r="G77" s="86">
        <v>6020</v>
      </c>
      <c r="H77" s="86" t="s">
        <v>2502</v>
      </c>
      <c r="I77" s="86" t="s">
        <v>2417</v>
      </c>
      <c r="J77" s="86" t="s">
        <v>2693</v>
      </c>
      <c r="K77" s="86" t="s">
        <v>2412</v>
      </c>
      <c r="L77" s="86" t="s">
        <v>1</v>
      </c>
      <c r="M77" s="86" t="s">
        <v>2699</v>
      </c>
      <c r="N77" s="86" t="s">
        <v>2700</v>
      </c>
      <c r="O77" s="86" t="s">
        <v>1981</v>
      </c>
      <c r="P77" s="87">
        <v>36770</v>
      </c>
      <c r="Q77" s="87">
        <v>401768</v>
      </c>
      <c r="R77" s="86" t="s">
        <v>2416</v>
      </c>
      <c r="S77" s="86" t="s">
        <v>1749</v>
      </c>
      <c r="T77" s="86">
        <v>406089</v>
      </c>
      <c r="U77" s="86">
        <v>6020</v>
      </c>
      <c r="V77" s="86" t="s">
        <v>2502</v>
      </c>
      <c r="W77" s="86" t="s">
        <v>2417</v>
      </c>
      <c r="X77" s="86" t="s">
        <v>2702</v>
      </c>
      <c r="Y77" s="86" t="s">
        <v>1336</v>
      </c>
      <c r="Z77" s="86" t="str">
        <f t="shared" si="9"/>
        <v>Innrain 100/88; 6020 Wilten</v>
      </c>
      <c r="AB77" s="85" t="s">
        <v>2701</v>
      </c>
      <c r="AC77" s="85" t="str">
        <f t="shared" si="10"/>
        <v>AT76</v>
      </c>
      <c r="AD77" s="85" t="str">
        <f t="shared" si="11"/>
        <v>2050</v>
      </c>
      <c r="AE77" s="85" t="str">
        <f t="shared" si="12"/>
        <v>3033</v>
      </c>
      <c r="AF77" s="85" t="str">
        <f t="shared" si="13"/>
        <v>0169</v>
      </c>
      <c r="AG77" s="85" t="str">
        <f t="shared" si="14"/>
        <v>1469</v>
      </c>
      <c r="AH77" s="85" t="str">
        <f t="shared" si="15"/>
        <v>AT76 2050 3033 0169 1469</v>
      </c>
    </row>
    <row r="78" spans="1:34" x14ac:dyDescent="0.25">
      <c r="A78" s="86">
        <v>701097</v>
      </c>
      <c r="B78" s="86" t="s">
        <v>1441</v>
      </c>
      <c r="C78" s="86" t="str">
        <f t="shared" si="8"/>
        <v>Lutterottistraße 12; 6020 Pradl</v>
      </c>
      <c r="D78" s="86" t="s">
        <v>1919</v>
      </c>
      <c r="E78" s="86" t="s">
        <v>1919</v>
      </c>
      <c r="F78" s="86">
        <v>70101</v>
      </c>
      <c r="G78" s="86">
        <v>6020</v>
      </c>
      <c r="H78" s="86" t="s">
        <v>2426</v>
      </c>
      <c r="I78" s="86" t="s">
        <v>2703</v>
      </c>
      <c r="J78" s="86" t="s">
        <v>2457</v>
      </c>
      <c r="K78" s="86" t="s">
        <v>2412</v>
      </c>
      <c r="L78" s="86" t="s">
        <v>1</v>
      </c>
      <c r="M78" s="86" t="s">
        <v>2704</v>
      </c>
      <c r="N78" s="86" t="s">
        <v>2705</v>
      </c>
      <c r="O78" s="86" t="s">
        <v>2000</v>
      </c>
      <c r="P78" s="87">
        <v>36770</v>
      </c>
      <c r="Q78" s="87">
        <v>401768</v>
      </c>
      <c r="R78" s="86" t="s">
        <v>2416</v>
      </c>
      <c r="S78" s="86" t="s">
        <v>1763</v>
      </c>
      <c r="T78" s="86">
        <v>405345</v>
      </c>
      <c r="U78" s="86">
        <v>6020</v>
      </c>
      <c r="V78" s="86" t="s">
        <v>2426</v>
      </c>
      <c r="W78" s="86" t="s">
        <v>2703</v>
      </c>
      <c r="X78" s="86" t="s">
        <v>2457</v>
      </c>
      <c r="Y78" s="86" t="s">
        <v>20</v>
      </c>
      <c r="Z78" s="86" t="str">
        <f t="shared" si="9"/>
        <v>Lutterottistraße 12; 6020 Pradl</v>
      </c>
      <c r="AB78" s="85" t="s">
        <v>2706</v>
      </c>
      <c r="AC78" s="85" t="str">
        <f t="shared" si="10"/>
        <v>AT53</v>
      </c>
      <c r="AD78" s="85" t="str">
        <f t="shared" si="11"/>
        <v>3600</v>
      </c>
      <c r="AE78" s="85" t="str">
        <f t="shared" si="12"/>
        <v>0000</v>
      </c>
      <c r="AF78" s="85" t="str">
        <f t="shared" si="13"/>
        <v>0150</v>
      </c>
      <c r="AG78" s="85" t="str">
        <f t="shared" si="14"/>
        <v>9207</v>
      </c>
      <c r="AH78" s="85" t="str">
        <f t="shared" si="15"/>
        <v>AT53 3600 0000 0150 9207</v>
      </c>
    </row>
    <row r="79" spans="1:34" x14ac:dyDescent="0.25">
      <c r="A79" s="86">
        <v>701069</v>
      </c>
      <c r="B79" s="86" t="s">
        <v>2707</v>
      </c>
      <c r="C79" s="86" t="str">
        <f t="shared" si="8"/>
        <v>Herzog-Friedrich-Straße 7; 6020 Innsbruck</v>
      </c>
      <c r="D79" s="86" t="s">
        <v>2708</v>
      </c>
      <c r="E79" s="86" t="s">
        <v>2708</v>
      </c>
      <c r="F79" s="86">
        <v>70101</v>
      </c>
      <c r="G79" s="86">
        <v>6020</v>
      </c>
      <c r="H79" s="86" t="s">
        <v>1009</v>
      </c>
      <c r="I79" s="86" t="s">
        <v>2709</v>
      </c>
      <c r="J79" s="86" t="s">
        <v>2509</v>
      </c>
      <c r="K79" s="86" t="s">
        <v>2412</v>
      </c>
      <c r="L79" s="86" t="s">
        <v>1</v>
      </c>
      <c r="M79" s="86" t="s">
        <v>2710</v>
      </c>
      <c r="N79" s="86" t="s">
        <v>2711</v>
      </c>
      <c r="O79" s="86" t="s">
        <v>5739</v>
      </c>
      <c r="P79" s="87">
        <v>43466</v>
      </c>
      <c r="Q79" s="87">
        <v>43708</v>
      </c>
      <c r="R79" s="86" t="s">
        <v>2592</v>
      </c>
      <c r="S79" s="86" t="s">
        <v>2712</v>
      </c>
      <c r="T79" s="86"/>
      <c r="U79" s="86"/>
      <c r="V79" s="86"/>
      <c r="W79" s="86"/>
      <c r="X79" s="86"/>
      <c r="Y79" s="86" t="s">
        <v>2713</v>
      </c>
      <c r="Z79" s="86" t="str">
        <f t="shared" si="9"/>
        <v xml:space="preserve"> ;  </v>
      </c>
      <c r="AC79" s="85" t="str">
        <f t="shared" si="10"/>
        <v/>
      </c>
      <c r="AD79" s="85" t="str">
        <f t="shared" si="11"/>
        <v/>
      </c>
      <c r="AE79" s="85" t="str">
        <f t="shared" si="12"/>
        <v/>
      </c>
      <c r="AF79" s="85" t="str">
        <f t="shared" si="13"/>
        <v/>
      </c>
      <c r="AG79" s="85" t="str">
        <f t="shared" si="14"/>
        <v/>
      </c>
      <c r="AH79" s="85" t="str">
        <f t="shared" si="15"/>
        <v xml:space="preserve">    </v>
      </c>
    </row>
    <row r="80" spans="1:34" x14ac:dyDescent="0.25">
      <c r="A80" s="86">
        <v>701023</v>
      </c>
      <c r="B80" s="86" t="s">
        <v>1471</v>
      </c>
      <c r="C80" s="86" t="str">
        <f t="shared" si="8"/>
        <v>Knappenweg 29; 6020 Hötting</v>
      </c>
      <c r="D80" s="86" t="s">
        <v>1919</v>
      </c>
      <c r="E80" s="86" t="s">
        <v>1919</v>
      </c>
      <c r="F80" s="86">
        <v>70101</v>
      </c>
      <c r="G80" s="86">
        <v>6020</v>
      </c>
      <c r="H80" s="86" t="s">
        <v>2419</v>
      </c>
      <c r="I80" s="86" t="s">
        <v>2714</v>
      </c>
      <c r="J80" s="86" t="s">
        <v>2485</v>
      </c>
      <c r="K80" s="86" t="s">
        <v>2412</v>
      </c>
      <c r="L80" s="86" t="s">
        <v>1</v>
      </c>
      <c r="M80" s="86" t="s">
        <v>2715</v>
      </c>
      <c r="N80" s="86" t="s">
        <v>2716</v>
      </c>
      <c r="O80" s="86" t="s">
        <v>1979</v>
      </c>
      <c r="P80" s="87">
        <v>36770</v>
      </c>
      <c r="Q80" s="87">
        <v>401768</v>
      </c>
      <c r="R80" s="86" t="s">
        <v>2416</v>
      </c>
      <c r="S80" s="86" t="s">
        <v>1923</v>
      </c>
      <c r="T80" s="86">
        <v>403490</v>
      </c>
      <c r="U80" s="86">
        <v>6020</v>
      </c>
      <c r="V80" s="86" t="s">
        <v>1009</v>
      </c>
      <c r="W80" s="86" t="s">
        <v>2714</v>
      </c>
      <c r="X80" s="86" t="s">
        <v>2485</v>
      </c>
      <c r="Y80" s="86" t="s">
        <v>12</v>
      </c>
      <c r="Z80" s="86" t="str">
        <f t="shared" si="9"/>
        <v>Knappenweg 29; 6020 Innsbruck</v>
      </c>
      <c r="AB80" s="85" t="s">
        <v>2717</v>
      </c>
      <c r="AC80" s="85" t="str">
        <f t="shared" si="10"/>
        <v>AT51</v>
      </c>
      <c r="AD80" s="85" t="str">
        <f t="shared" si="11"/>
        <v>2050</v>
      </c>
      <c r="AE80" s="85" t="str">
        <f t="shared" si="12"/>
        <v>3000</v>
      </c>
      <c r="AF80" s="85" t="str">
        <f t="shared" si="13"/>
        <v>0020</v>
      </c>
      <c r="AG80" s="85" t="str">
        <f t="shared" si="14"/>
        <v>2150</v>
      </c>
      <c r="AH80" s="85" t="str">
        <f t="shared" si="15"/>
        <v>AT51 2050 3000 0020 2150</v>
      </c>
    </row>
    <row r="81" spans="1:34" x14ac:dyDescent="0.25">
      <c r="A81" s="86">
        <v>701004</v>
      </c>
      <c r="B81" s="86" t="s">
        <v>1629</v>
      </c>
      <c r="C81" s="86" t="str">
        <f t="shared" si="8"/>
        <v>Roßbachstraße 22; 6020 Pradl</v>
      </c>
      <c r="D81" s="86" t="s">
        <v>1919</v>
      </c>
      <c r="E81" s="86" t="s">
        <v>1919</v>
      </c>
      <c r="F81" s="86">
        <v>70101</v>
      </c>
      <c r="G81" s="86">
        <v>6020</v>
      </c>
      <c r="H81" s="86" t="s">
        <v>2426</v>
      </c>
      <c r="I81" s="86" t="s">
        <v>2718</v>
      </c>
      <c r="J81" s="86" t="s">
        <v>2719</v>
      </c>
      <c r="K81" s="86" t="s">
        <v>2412</v>
      </c>
      <c r="L81" s="86" t="s">
        <v>1</v>
      </c>
      <c r="M81" s="86" t="s">
        <v>2720</v>
      </c>
      <c r="N81" s="86" t="s">
        <v>2721</v>
      </c>
      <c r="O81" s="86" t="s">
        <v>1972</v>
      </c>
      <c r="P81" s="87">
        <v>36770</v>
      </c>
      <c r="Q81" s="87">
        <v>401768</v>
      </c>
      <c r="R81" s="86" t="s">
        <v>2416</v>
      </c>
      <c r="S81" s="86" t="s">
        <v>1745</v>
      </c>
      <c r="T81" s="86">
        <v>405970</v>
      </c>
      <c r="U81" s="86">
        <v>6020</v>
      </c>
      <c r="V81" s="86" t="s">
        <v>2426</v>
      </c>
      <c r="W81" s="86" t="s">
        <v>2718</v>
      </c>
      <c r="X81" s="86" t="s">
        <v>2719</v>
      </c>
      <c r="Y81" s="86" t="s">
        <v>9</v>
      </c>
      <c r="Z81" s="86" t="str">
        <f t="shared" si="9"/>
        <v>Roßbachstraße 22; 6020 Pradl</v>
      </c>
      <c r="AB81" s="85" t="s">
        <v>2722</v>
      </c>
      <c r="AC81" s="85" t="str">
        <f t="shared" si="10"/>
        <v>AT15</v>
      </c>
      <c r="AD81" s="85" t="str">
        <f t="shared" si="11"/>
        <v>2050</v>
      </c>
      <c r="AE81" s="85" t="str">
        <f t="shared" si="12"/>
        <v>3033</v>
      </c>
      <c r="AF81" s="85" t="str">
        <f t="shared" si="13"/>
        <v>0156</v>
      </c>
      <c r="AG81" s="85" t="str">
        <f t="shared" si="14"/>
        <v>2587</v>
      </c>
      <c r="AH81" s="85" t="str">
        <f t="shared" si="15"/>
        <v>AT15 2050 3033 0156 2587</v>
      </c>
    </row>
    <row r="82" spans="1:34" x14ac:dyDescent="0.25">
      <c r="A82" s="86">
        <v>701001</v>
      </c>
      <c r="B82" s="86" t="s">
        <v>1918</v>
      </c>
      <c r="C82" s="86" t="str">
        <f t="shared" si="8"/>
        <v>Viktor-Franz-Hess-Straße 5; 6020 Hötting</v>
      </c>
      <c r="D82" s="86" t="s">
        <v>1919</v>
      </c>
      <c r="E82" s="86" t="s">
        <v>1919</v>
      </c>
      <c r="F82" s="86">
        <v>70101</v>
      </c>
      <c r="G82" s="86">
        <v>6020</v>
      </c>
      <c r="H82" s="86" t="s">
        <v>2419</v>
      </c>
      <c r="I82" s="86" t="s">
        <v>2723</v>
      </c>
      <c r="J82" s="86" t="s">
        <v>2428</v>
      </c>
      <c r="K82" s="86" t="s">
        <v>2412</v>
      </c>
      <c r="L82" s="86" t="s">
        <v>1</v>
      </c>
      <c r="M82" s="86" t="s">
        <v>2724</v>
      </c>
      <c r="N82" s="86" t="s">
        <v>2725</v>
      </c>
      <c r="O82" s="86" t="s">
        <v>1970</v>
      </c>
      <c r="P82" s="87">
        <v>36770</v>
      </c>
      <c r="Q82" s="87">
        <v>401768</v>
      </c>
      <c r="R82" s="86" t="s">
        <v>2416</v>
      </c>
      <c r="S82" s="86" t="s">
        <v>1743</v>
      </c>
      <c r="T82" s="86">
        <v>900300</v>
      </c>
      <c r="U82" s="86">
        <v>6020</v>
      </c>
      <c r="V82" s="86" t="s">
        <v>1009</v>
      </c>
      <c r="W82" s="86" t="s">
        <v>2417</v>
      </c>
      <c r="X82" s="86" t="s">
        <v>2418</v>
      </c>
      <c r="Y82" s="86" t="s">
        <v>6</v>
      </c>
      <c r="Z82" s="86" t="str">
        <f t="shared" si="9"/>
        <v>Innrain 25/3; 6020 Innsbruck</v>
      </c>
      <c r="AB82" s="85" t="s">
        <v>2415</v>
      </c>
      <c r="AC82" s="85" t="str">
        <f t="shared" si="10"/>
        <v>AT93</v>
      </c>
      <c r="AD82" s="85" t="str">
        <f t="shared" si="11"/>
        <v>1400</v>
      </c>
      <c r="AE82" s="85" t="str">
        <f t="shared" si="12"/>
        <v>0668</v>
      </c>
      <c r="AF82" s="85" t="str">
        <f t="shared" si="13"/>
        <v>1006</v>
      </c>
      <c r="AG82" s="85" t="str">
        <f t="shared" si="14"/>
        <v>3131</v>
      </c>
      <c r="AH82" s="85" t="str">
        <f t="shared" si="15"/>
        <v>AT93 1400 0668 1006 3131</v>
      </c>
    </row>
    <row r="83" spans="1:34" x14ac:dyDescent="0.25">
      <c r="A83" s="86">
        <v>701071</v>
      </c>
      <c r="B83" s="86" t="s">
        <v>1925</v>
      </c>
      <c r="C83" s="86" t="str">
        <f t="shared" si="8"/>
        <v>Sadrachstraße 17; 6020 Hötting</v>
      </c>
      <c r="D83" s="86" t="s">
        <v>1920</v>
      </c>
      <c r="E83" s="86" t="s">
        <v>1920</v>
      </c>
      <c r="F83" s="86">
        <v>70101</v>
      </c>
      <c r="G83" s="86">
        <v>6020</v>
      </c>
      <c r="H83" s="86" t="s">
        <v>2419</v>
      </c>
      <c r="I83" s="86" t="s">
        <v>2726</v>
      </c>
      <c r="J83" s="86" t="s">
        <v>2727</v>
      </c>
      <c r="K83" s="86" t="s">
        <v>2412</v>
      </c>
      <c r="L83" s="86" t="s">
        <v>1</v>
      </c>
      <c r="M83" s="86" t="s">
        <v>2728</v>
      </c>
      <c r="N83" s="86" t="s">
        <v>2729</v>
      </c>
      <c r="O83" s="86" t="s">
        <v>1996</v>
      </c>
      <c r="P83" s="87">
        <v>43952</v>
      </c>
      <c r="Q83" s="87">
        <v>401768</v>
      </c>
      <c r="R83" s="86" t="s">
        <v>2416</v>
      </c>
      <c r="S83" s="86" t="s">
        <v>1926</v>
      </c>
      <c r="T83" s="86">
        <v>401282</v>
      </c>
      <c r="U83" s="86">
        <v>6020</v>
      </c>
      <c r="V83" s="86" t="s">
        <v>2419</v>
      </c>
      <c r="W83" s="86" t="s">
        <v>2726</v>
      </c>
      <c r="X83" s="86" t="s">
        <v>2727</v>
      </c>
      <c r="Y83" s="86" t="s">
        <v>1927</v>
      </c>
      <c r="Z83" s="86" t="str">
        <f t="shared" si="9"/>
        <v>Sadrachstraße 17; 6020 Hötting</v>
      </c>
      <c r="AB83" s="85" t="s">
        <v>2732</v>
      </c>
      <c r="AC83" s="85" t="str">
        <f t="shared" si="10"/>
        <v>AT92</v>
      </c>
      <c r="AD83" s="85" t="str">
        <f t="shared" si="11"/>
        <v>5700</v>
      </c>
      <c r="AE83" s="85" t="str">
        <f t="shared" si="12"/>
        <v>0300</v>
      </c>
      <c r="AF83" s="85" t="str">
        <f t="shared" si="13"/>
        <v>5559</v>
      </c>
      <c r="AG83" s="85" t="str">
        <f t="shared" si="14"/>
        <v>8131</v>
      </c>
      <c r="AH83" s="85" t="str">
        <f t="shared" si="15"/>
        <v>AT92 5700 0300 5559 8131</v>
      </c>
    </row>
    <row r="84" spans="1:34" x14ac:dyDescent="0.25">
      <c r="A84" s="86">
        <v>701002</v>
      </c>
      <c r="B84" s="86" t="s">
        <v>2733</v>
      </c>
      <c r="C84" s="86" t="str">
        <f t="shared" si="8"/>
        <v>Michael-Gaismair-Straße 4; 6020 Wilten</v>
      </c>
      <c r="D84" s="86" t="s">
        <v>1922</v>
      </c>
      <c r="E84" s="86" t="s">
        <v>1922</v>
      </c>
      <c r="F84" s="86">
        <v>70101</v>
      </c>
      <c r="G84" s="86">
        <v>6020</v>
      </c>
      <c r="H84" s="86" t="s">
        <v>2502</v>
      </c>
      <c r="I84" s="86" t="s">
        <v>2734</v>
      </c>
      <c r="J84" s="86" t="s">
        <v>2576</v>
      </c>
      <c r="K84" s="86" t="s">
        <v>2412</v>
      </c>
      <c r="L84" s="86" t="s">
        <v>3</v>
      </c>
      <c r="M84" s="86" t="s">
        <v>2735</v>
      </c>
      <c r="N84" s="86" t="s">
        <v>2736</v>
      </c>
      <c r="O84" s="86" t="s">
        <v>1975</v>
      </c>
      <c r="P84" s="87">
        <v>36770</v>
      </c>
      <c r="Q84" s="87">
        <v>43708</v>
      </c>
      <c r="R84" s="86" t="s">
        <v>2592</v>
      </c>
      <c r="S84" s="86" t="s">
        <v>2439</v>
      </c>
      <c r="T84" s="86">
        <v>970101</v>
      </c>
      <c r="U84" s="86">
        <v>6020</v>
      </c>
      <c r="V84" s="86" t="s">
        <v>1009</v>
      </c>
      <c r="W84" s="86" t="s">
        <v>2440</v>
      </c>
      <c r="X84" s="86" t="s">
        <v>2421</v>
      </c>
      <c r="Y84" s="86" t="s">
        <v>1341</v>
      </c>
      <c r="Z84" s="86" t="str">
        <f t="shared" si="9"/>
        <v>Maria-Theresien-Straße 18; 6020 Innsbruck</v>
      </c>
      <c r="AB84" s="85" t="s">
        <v>2438</v>
      </c>
      <c r="AC84" s="85" t="str">
        <f t="shared" si="10"/>
        <v>AT20</v>
      </c>
      <c r="AD84" s="85" t="str">
        <f t="shared" si="11"/>
        <v>2050</v>
      </c>
      <c r="AE84" s="85" t="str">
        <f t="shared" si="12"/>
        <v>3033</v>
      </c>
      <c r="AF84" s="85" t="str">
        <f t="shared" si="13"/>
        <v>0192</v>
      </c>
      <c r="AG84" s="85" t="str">
        <f t="shared" si="14"/>
        <v>0330</v>
      </c>
      <c r="AH84" s="85" t="str">
        <f t="shared" si="15"/>
        <v>AT20 2050 3033 0192 0330</v>
      </c>
    </row>
    <row r="85" spans="1:34" x14ac:dyDescent="0.25">
      <c r="A85" s="86">
        <v>701067</v>
      </c>
      <c r="B85" s="86" t="s">
        <v>1440</v>
      </c>
      <c r="C85" s="86" t="str">
        <f t="shared" si="8"/>
        <v>Pradler Platz 6; 6020 Pradl</v>
      </c>
      <c r="D85" s="86" t="s">
        <v>1922</v>
      </c>
      <c r="E85" s="86" t="s">
        <v>1922</v>
      </c>
      <c r="F85" s="86">
        <v>70101</v>
      </c>
      <c r="G85" s="86">
        <v>6020</v>
      </c>
      <c r="H85" s="86" t="s">
        <v>2426</v>
      </c>
      <c r="I85" s="86" t="s">
        <v>2737</v>
      </c>
      <c r="J85" s="86" t="s">
        <v>2647</v>
      </c>
      <c r="K85" s="86" t="s">
        <v>2412</v>
      </c>
      <c r="L85" s="86" t="s">
        <v>1</v>
      </c>
      <c r="M85" s="86" t="s">
        <v>2738</v>
      </c>
      <c r="N85" s="86" t="s">
        <v>2739</v>
      </c>
      <c r="O85" s="86" t="s">
        <v>1994</v>
      </c>
      <c r="P85" s="87">
        <v>36770</v>
      </c>
      <c r="Q85" s="87">
        <v>401768</v>
      </c>
      <c r="R85" s="86" t="s">
        <v>2416</v>
      </c>
      <c r="S85" s="86" t="s">
        <v>1759</v>
      </c>
      <c r="T85" s="86">
        <v>400389</v>
      </c>
      <c r="U85" s="86">
        <v>6020</v>
      </c>
      <c r="V85" s="86" t="s">
        <v>2426</v>
      </c>
      <c r="W85" s="86" t="s">
        <v>2737</v>
      </c>
      <c r="X85" s="86" t="s">
        <v>2741</v>
      </c>
      <c r="Y85" s="86" t="s">
        <v>1470</v>
      </c>
      <c r="Z85" s="86" t="str">
        <f t="shared" si="9"/>
        <v>Pradler Platz 6a; 6020 Pradl</v>
      </c>
      <c r="AB85" s="85" t="s">
        <v>2740</v>
      </c>
      <c r="AC85" s="85" t="str">
        <f t="shared" si="10"/>
        <v>AT63</v>
      </c>
      <c r="AD85" s="85" t="str">
        <f t="shared" si="11"/>
        <v>1600</v>
      </c>
      <c r="AE85" s="85" t="str">
        <f t="shared" si="12"/>
        <v>0001</v>
      </c>
      <c r="AF85" s="85" t="str">
        <f t="shared" si="13"/>
        <v>0035</v>
      </c>
      <c r="AG85" s="85" t="str">
        <f t="shared" si="14"/>
        <v>2893</v>
      </c>
      <c r="AH85" s="85" t="str">
        <f t="shared" si="15"/>
        <v>AT63 1600 0001 0035 2893</v>
      </c>
    </row>
    <row r="86" spans="1:34" x14ac:dyDescent="0.25">
      <c r="A86" s="86">
        <v>701066</v>
      </c>
      <c r="B86" s="86" t="s">
        <v>1469</v>
      </c>
      <c r="C86" s="86" t="str">
        <f t="shared" si="8"/>
        <v>Pradler Platz 6 a; 6020 Pradl</v>
      </c>
      <c r="D86" s="86" t="s">
        <v>1920</v>
      </c>
      <c r="E86" s="86" t="s">
        <v>1920</v>
      </c>
      <c r="F86" s="86">
        <v>70101</v>
      </c>
      <c r="G86" s="86">
        <v>6020</v>
      </c>
      <c r="H86" s="86" t="s">
        <v>2426</v>
      </c>
      <c r="I86" s="86" t="s">
        <v>2737</v>
      </c>
      <c r="J86" s="86" t="s">
        <v>2742</v>
      </c>
      <c r="K86" s="86" t="s">
        <v>2412</v>
      </c>
      <c r="L86" s="86" t="s">
        <v>1</v>
      </c>
      <c r="M86" s="86" t="s">
        <v>2743</v>
      </c>
      <c r="N86" s="86" t="s">
        <v>2739</v>
      </c>
      <c r="O86" s="86" t="s">
        <v>1994</v>
      </c>
      <c r="P86" s="87">
        <v>36770</v>
      </c>
      <c r="Q86" s="87">
        <v>401768</v>
      </c>
      <c r="R86" s="86" t="s">
        <v>2416</v>
      </c>
      <c r="S86" s="86" t="s">
        <v>1759</v>
      </c>
      <c r="T86" s="86">
        <v>400389</v>
      </c>
      <c r="U86" s="86">
        <v>6020</v>
      </c>
      <c r="V86" s="86" t="s">
        <v>2426</v>
      </c>
      <c r="W86" s="86" t="s">
        <v>2737</v>
      </c>
      <c r="X86" s="86" t="s">
        <v>2741</v>
      </c>
      <c r="Y86" s="86" t="s">
        <v>1470</v>
      </c>
      <c r="Z86" s="86" t="str">
        <f t="shared" si="9"/>
        <v>Pradler Platz 6a; 6020 Pradl</v>
      </c>
      <c r="AB86" s="85" t="s">
        <v>2740</v>
      </c>
      <c r="AC86" s="85" t="str">
        <f t="shared" si="10"/>
        <v>AT63</v>
      </c>
      <c r="AD86" s="85" t="str">
        <f t="shared" si="11"/>
        <v>1600</v>
      </c>
      <c r="AE86" s="85" t="str">
        <f t="shared" si="12"/>
        <v>0001</v>
      </c>
      <c r="AF86" s="85" t="str">
        <f t="shared" si="13"/>
        <v>0035</v>
      </c>
      <c r="AG86" s="85" t="str">
        <f t="shared" si="14"/>
        <v>2893</v>
      </c>
      <c r="AH86" s="85" t="str">
        <f t="shared" si="15"/>
        <v>AT63 1600 0001 0035 2893</v>
      </c>
    </row>
    <row r="87" spans="1:34" x14ac:dyDescent="0.25">
      <c r="A87" s="86">
        <v>701065</v>
      </c>
      <c r="B87" s="86" t="s">
        <v>1458</v>
      </c>
      <c r="C87" s="86" t="str">
        <f t="shared" si="8"/>
        <v>Pradler Platz 6 a; 6020 Pradl</v>
      </c>
      <c r="D87" s="86" t="s">
        <v>1919</v>
      </c>
      <c r="E87" s="86" t="s">
        <v>1919</v>
      </c>
      <c r="F87" s="86">
        <v>70101</v>
      </c>
      <c r="G87" s="86">
        <v>6020</v>
      </c>
      <c r="H87" s="86" t="s">
        <v>2426</v>
      </c>
      <c r="I87" s="86" t="s">
        <v>2737</v>
      </c>
      <c r="J87" s="86" t="s">
        <v>2742</v>
      </c>
      <c r="K87" s="86" t="s">
        <v>2412</v>
      </c>
      <c r="L87" s="86" t="s">
        <v>1</v>
      </c>
      <c r="M87" s="86" t="s">
        <v>2744</v>
      </c>
      <c r="N87" s="86" t="s">
        <v>2739</v>
      </c>
      <c r="O87" s="86" t="s">
        <v>1994</v>
      </c>
      <c r="P87" s="87">
        <v>36770</v>
      </c>
      <c r="Q87" s="87">
        <v>401768</v>
      </c>
      <c r="R87" s="86" t="s">
        <v>2416</v>
      </c>
      <c r="S87" s="86" t="s">
        <v>1759</v>
      </c>
      <c r="T87" s="86">
        <v>400389</v>
      </c>
      <c r="U87" s="86">
        <v>6020</v>
      </c>
      <c r="V87" s="86" t="s">
        <v>2426</v>
      </c>
      <c r="W87" s="86" t="s">
        <v>2737</v>
      </c>
      <c r="X87" s="86" t="s">
        <v>2741</v>
      </c>
      <c r="Y87" s="86" t="s">
        <v>1470</v>
      </c>
      <c r="Z87" s="86" t="str">
        <f t="shared" si="9"/>
        <v>Pradler Platz 6a; 6020 Pradl</v>
      </c>
      <c r="AB87" s="85" t="s">
        <v>2740</v>
      </c>
      <c r="AC87" s="85" t="str">
        <f t="shared" si="10"/>
        <v>AT63</v>
      </c>
      <c r="AD87" s="85" t="str">
        <f t="shared" si="11"/>
        <v>1600</v>
      </c>
      <c r="AE87" s="85" t="str">
        <f t="shared" si="12"/>
        <v>0001</v>
      </c>
      <c r="AF87" s="85" t="str">
        <f t="shared" si="13"/>
        <v>0035</v>
      </c>
      <c r="AG87" s="85" t="str">
        <f t="shared" si="14"/>
        <v>2893</v>
      </c>
      <c r="AH87" s="85" t="str">
        <f t="shared" si="15"/>
        <v>AT63 1600 0001 0035 2893</v>
      </c>
    </row>
    <row r="88" spans="1:34" x14ac:dyDescent="0.25">
      <c r="A88" s="86">
        <v>701033</v>
      </c>
      <c r="B88" s="86" t="s">
        <v>2745</v>
      </c>
      <c r="C88" s="86" t="str">
        <f t="shared" si="8"/>
        <v>Mitterweg 67; 6020 Hötting</v>
      </c>
      <c r="D88" s="86" t="s">
        <v>2746</v>
      </c>
      <c r="E88" s="86" t="s">
        <v>2746</v>
      </c>
      <c r="F88" s="86">
        <v>70101</v>
      </c>
      <c r="G88" s="86">
        <v>6020</v>
      </c>
      <c r="H88" s="86" t="s">
        <v>2419</v>
      </c>
      <c r="I88" s="86" t="s">
        <v>2747</v>
      </c>
      <c r="J88" s="86" t="s">
        <v>2748</v>
      </c>
      <c r="K88" s="86" t="s">
        <v>2412</v>
      </c>
      <c r="L88" s="86" t="s">
        <v>1</v>
      </c>
      <c r="M88" s="86" t="s">
        <v>2749</v>
      </c>
      <c r="N88" s="86" t="s">
        <v>2750</v>
      </c>
      <c r="O88" s="86" t="s">
        <v>5739</v>
      </c>
      <c r="P88" s="87">
        <v>36770</v>
      </c>
      <c r="Q88" s="87">
        <v>401768</v>
      </c>
      <c r="R88" s="86" t="s">
        <v>2416</v>
      </c>
      <c r="S88" s="86" t="s">
        <v>2751</v>
      </c>
      <c r="T88" s="86"/>
      <c r="U88" s="86">
        <v>6020</v>
      </c>
      <c r="V88" s="86" t="s">
        <v>2419</v>
      </c>
      <c r="W88" s="86" t="s">
        <v>2747</v>
      </c>
      <c r="X88" s="86" t="s">
        <v>2748</v>
      </c>
      <c r="Y88" s="86"/>
      <c r="Z88" s="86" t="str">
        <f t="shared" si="9"/>
        <v>Mitterweg 67; 6020 Hötting</v>
      </c>
      <c r="AC88" s="85" t="str">
        <f t="shared" si="10"/>
        <v/>
      </c>
      <c r="AD88" s="85" t="str">
        <f t="shared" si="11"/>
        <v/>
      </c>
      <c r="AE88" s="85" t="str">
        <f t="shared" si="12"/>
        <v/>
      </c>
      <c r="AF88" s="85" t="str">
        <f t="shared" si="13"/>
        <v/>
      </c>
      <c r="AG88" s="85" t="str">
        <f t="shared" si="14"/>
        <v/>
      </c>
      <c r="AH88" s="85" t="str">
        <f t="shared" si="15"/>
        <v xml:space="preserve">    </v>
      </c>
    </row>
    <row r="89" spans="1:34" x14ac:dyDescent="0.25">
      <c r="A89" s="86">
        <v>701506</v>
      </c>
      <c r="B89" s="86" t="s">
        <v>1529</v>
      </c>
      <c r="C89" s="86" t="str">
        <f t="shared" si="8"/>
        <v>Mitterweg 67; 6020 Hötting</v>
      </c>
      <c r="D89" s="86" t="s">
        <v>1920</v>
      </c>
      <c r="E89" s="86" t="s">
        <v>1920</v>
      </c>
      <c r="F89" s="86">
        <v>70101</v>
      </c>
      <c r="G89" s="86">
        <v>6020</v>
      </c>
      <c r="H89" s="86" t="s">
        <v>2419</v>
      </c>
      <c r="I89" s="86" t="s">
        <v>2747</v>
      </c>
      <c r="J89" s="86" t="s">
        <v>2748</v>
      </c>
      <c r="K89" s="86" t="s">
        <v>2412</v>
      </c>
      <c r="L89" s="86" t="s">
        <v>3</v>
      </c>
      <c r="M89" s="86" t="s">
        <v>2752</v>
      </c>
      <c r="N89" s="86" t="s">
        <v>2753</v>
      </c>
      <c r="O89" s="86" t="s">
        <v>1975</v>
      </c>
      <c r="P89" s="87">
        <v>36770</v>
      </c>
      <c r="Q89" s="87">
        <v>401768</v>
      </c>
      <c r="R89" s="86" t="s">
        <v>2416</v>
      </c>
      <c r="S89" s="86" t="s">
        <v>2439</v>
      </c>
      <c r="T89" s="86">
        <v>970101</v>
      </c>
      <c r="U89" s="86">
        <v>6020</v>
      </c>
      <c r="V89" s="86" t="s">
        <v>1009</v>
      </c>
      <c r="W89" s="86" t="s">
        <v>2440</v>
      </c>
      <c r="X89" s="86" t="s">
        <v>2421</v>
      </c>
      <c r="Y89" s="86" t="s">
        <v>1341</v>
      </c>
      <c r="Z89" s="86" t="str">
        <f t="shared" si="9"/>
        <v>Maria-Theresien-Straße 18; 6020 Innsbruck</v>
      </c>
      <c r="AB89" s="85" t="s">
        <v>2438</v>
      </c>
      <c r="AC89" s="85" t="str">
        <f t="shared" si="10"/>
        <v>AT20</v>
      </c>
      <c r="AD89" s="85" t="str">
        <f t="shared" si="11"/>
        <v>2050</v>
      </c>
      <c r="AE89" s="85" t="str">
        <f t="shared" si="12"/>
        <v>3033</v>
      </c>
      <c r="AF89" s="85" t="str">
        <f t="shared" si="13"/>
        <v>0192</v>
      </c>
      <c r="AG89" s="85" t="str">
        <f t="shared" si="14"/>
        <v>0330</v>
      </c>
      <c r="AH89" s="85" t="str">
        <f t="shared" si="15"/>
        <v>AT20 2050 3033 0192 0330</v>
      </c>
    </row>
    <row r="90" spans="1:34" x14ac:dyDescent="0.25">
      <c r="A90" s="86">
        <v>701101</v>
      </c>
      <c r="B90" s="86" t="s">
        <v>1605</v>
      </c>
      <c r="C90" s="86" t="str">
        <f t="shared" si="8"/>
        <v>Prämonstratenserweg 5; 6020 Wilten</v>
      </c>
      <c r="D90" s="86" t="s">
        <v>1919</v>
      </c>
      <c r="E90" s="86" t="s">
        <v>1919</v>
      </c>
      <c r="F90" s="86">
        <v>70101</v>
      </c>
      <c r="G90" s="86">
        <v>6020</v>
      </c>
      <c r="H90" s="86" t="s">
        <v>2502</v>
      </c>
      <c r="I90" s="86" t="s">
        <v>2754</v>
      </c>
      <c r="J90" s="86" t="s">
        <v>2428</v>
      </c>
      <c r="K90" s="86" t="s">
        <v>2412</v>
      </c>
      <c r="L90" s="86" t="s">
        <v>1</v>
      </c>
      <c r="M90" s="86" t="s">
        <v>2755</v>
      </c>
      <c r="N90" s="86" t="s">
        <v>2756</v>
      </c>
      <c r="O90" s="86" t="s">
        <v>1990</v>
      </c>
      <c r="P90" s="87">
        <v>36770</v>
      </c>
      <c r="Q90" s="87">
        <v>401768</v>
      </c>
      <c r="R90" s="86" t="s">
        <v>2416</v>
      </c>
      <c r="S90" s="86" t="s">
        <v>19</v>
      </c>
      <c r="T90" s="86">
        <v>900244</v>
      </c>
      <c r="U90" s="86">
        <v>6020</v>
      </c>
      <c r="V90" s="86" t="s">
        <v>1009</v>
      </c>
      <c r="W90" s="86" t="s">
        <v>2417</v>
      </c>
      <c r="X90" s="86" t="s">
        <v>2425</v>
      </c>
      <c r="Y90" s="86" t="s">
        <v>1603</v>
      </c>
      <c r="Z90" s="86" t="str">
        <f t="shared" si="9"/>
        <v>Innrain 24; 6020 Innsbruck</v>
      </c>
      <c r="AB90" s="85" t="s">
        <v>2424</v>
      </c>
      <c r="AC90" s="85" t="str">
        <f t="shared" si="10"/>
        <v>AT18</v>
      </c>
      <c r="AD90" s="85" t="str">
        <f t="shared" si="11"/>
        <v>4239</v>
      </c>
      <c r="AE90" s="85" t="str">
        <f t="shared" si="12"/>
        <v>0009</v>
      </c>
      <c r="AF90" s="85" t="str">
        <f t="shared" si="13"/>
        <v>0008</v>
      </c>
      <c r="AG90" s="85" t="str">
        <f t="shared" si="14"/>
        <v>1813</v>
      </c>
      <c r="AH90" s="85" t="str">
        <f t="shared" si="15"/>
        <v>AT18 4239 0009 0008 1813</v>
      </c>
    </row>
    <row r="91" spans="1:34" x14ac:dyDescent="0.25">
      <c r="A91" s="86">
        <v>701077</v>
      </c>
      <c r="B91" s="86" t="s">
        <v>1497</v>
      </c>
      <c r="C91" s="86" t="str">
        <f t="shared" si="8"/>
        <v>Schlachthofgasse 1; 6020 Innsbruck</v>
      </c>
      <c r="D91" s="86" t="s">
        <v>1919</v>
      </c>
      <c r="E91" s="86" t="s">
        <v>1919</v>
      </c>
      <c r="F91" s="86">
        <v>70101</v>
      </c>
      <c r="G91" s="86">
        <v>6020</v>
      </c>
      <c r="H91" s="86" t="s">
        <v>1009</v>
      </c>
      <c r="I91" s="86" t="s">
        <v>2757</v>
      </c>
      <c r="J91" s="86" t="s">
        <v>2480</v>
      </c>
      <c r="K91" s="86" t="s">
        <v>2412</v>
      </c>
      <c r="L91" s="86" t="s">
        <v>1</v>
      </c>
      <c r="M91" s="86" t="s">
        <v>2758</v>
      </c>
      <c r="N91" s="86" t="s">
        <v>2759</v>
      </c>
      <c r="O91" s="86" t="s">
        <v>1970</v>
      </c>
      <c r="P91" s="87">
        <v>36770</v>
      </c>
      <c r="Q91" s="87">
        <v>401768</v>
      </c>
      <c r="R91" s="86" t="s">
        <v>2416</v>
      </c>
      <c r="S91" s="86" t="s">
        <v>1743</v>
      </c>
      <c r="T91" s="86">
        <v>900300</v>
      </c>
      <c r="U91" s="86">
        <v>6020</v>
      </c>
      <c r="V91" s="86" t="s">
        <v>1009</v>
      </c>
      <c r="W91" s="86" t="s">
        <v>2417</v>
      </c>
      <c r="X91" s="86" t="s">
        <v>2418</v>
      </c>
      <c r="Y91" s="86" t="s">
        <v>6</v>
      </c>
      <c r="Z91" s="86" t="str">
        <f t="shared" si="9"/>
        <v>Innrain 25/3; 6020 Innsbruck</v>
      </c>
      <c r="AB91" s="85" t="s">
        <v>2415</v>
      </c>
      <c r="AC91" s="85" t="str">
        <f t="shared" si="10"/>
        <v>AT93</v>
      </c>
      <c r="AD91" s="85" t="str">
        <f t="shared" si="11"/>
        <v>1400</v>
      </c>
      <c r="AE91" s="85" t="str">
        <f t="shared" si="12"/>
        <v>0668</v>
      </c>
      <c r="AF91" s="85" t="str">
        <f t="shared" si="13"/>
        <v>1006</v>
      </c>
      <c r="AG91" s="85" t="str">
        <f t="shared" si="14"/>
        <v>3131</v>
      </c>
      <c r="AH91" s="85" t="str">
        <f t="shared" si="15"/>
        <v>AT93 1400 0668 1006 3131</v>
      </c>
    </row>
    <row r="92" spans="1:34" x14ac:dyDescent="0.25">
      <c r="A92" s="86">
        <v>701078</v>
      </c>
      <c r="B92" s="86" t="s">
        <v>1501</v>
      </c>
      <c r="C92" s="86" t="str">
        <f t="shared" si="8"/>
        <v>Schloßfeld 2; 6020 Mühlau</v>
      </c>
      <c r="D92" s="86" t="s">
        <v>1919</v>
      </c>
      <c r="E92" s="86" t="s">
        <v>1919</v>
      </c>
      <c r="F92" s="86">
        <v>70101</v>
      </c>
      <c r="G92" s="86">
        <v>6020</v>
      </c>
      <c r="H92" s="86" t="s">
        <v>2673</v>
      </c>
      <c r="I92" s="86" t="s">
        <v>2760</v>
      </c>
      <c r="J92" s="86" t="s">
        <v>2499</v>
      </c>
      <c r="K92" s="86" t="s">
        <v>2412</v>
      </c>
      <c r="L92" s="86" t="s">
        <v>1</v>
      </c>
      <c r="M92" s="86" t="s">
        <v>2761</v>
      </c>
      <c r="N92" s="86" t="s">
        <v>2762</v>
      </c>
      <c r="O92" s="86" t="s">
        <v>1997</v>
      </c>
      <c r="P92" s="87">
        <v>36770</v>
      </c>
      <c r="Q92" s="87">
        <v>401768</v>
      </c>
      <c r="R92" s="86" t="s">
        <v>2416</v>
      </c>
      <c r="S92" s="86" t="s">
        <v>1761</v>
      </c>
      <c r="T92" s="86">
        <v>401201</v>
      </c>
      <c r="U92" s="86">
        <v>6020</v>
      </c>
      <c r="V92" s="86" t="s">
        <v>2673</v>
      </c>
      <c r="W92" s="86" t="s">
        <v>2760</v>
      </c>
      <c r="X92" s="86" t="s">
        <v>2499</v>
      </c>
      <c r="Y92" s="86" t="s">
        <v>1340</v>
      </c>
      <c r="Z92" s="86" t="str">
        <f t="shared" si="9"/>
        <v>Schloßfeld 2; 6020 Mühlau</v>
      </c>
      <c r="AB92" s="85" t="s">
        <v>2763</v>
      </c>
      <c r="AC92" s="85" t="str">
        <f t="shared" si="10"/>
        <v>AT44</v>
      </c>
      <c r="AD92" s="85" t="str">
        <f t="shared" si="11"/>
        <v>2050</v>
      </c>
      <c r="AE92" s="85" t="str">
        <f t="shared" si="12"/>
        <v>3012</v>
      </c>
      <c r="AF92" s="85" t="str">
        <f t="shared" si="13"/>
        <v>0101</v>
      </c>
      <c r="AG92" s="85" t="str">
        <f t="shared" si="14"/>
        <v>5813</v>
      </c>
      <c r="AH92" s="85" t="str">
        <f t="shared" si="15"/>
        <v>AT44 2050 3012 0101 5813</v>
      </c>
    </row>
    <row r="93" spans="1:34" x14ac:dyDescent="0.25">
      <c r="A93" s="86">
        <v>701060</v>
      </c>
      <c r="B93" s="86" t="s">
        <v>1537</v>
      </c>
      <c r="C93" s="86" t="str">
        <f t="shared" si="8"/>
        <v>Mitterweg 118; 6020 Hötting</v>
      </c>
      <c r="D93" s="86" t="s">
        <v>1919</v>
      </c>
      <c r="E93" s="86" t="s">
        <v>1919</v>
      </c>
      <c r="F93" s="86">
        <v>70101</v>
      </c>
      <c r="G93" s="86">
        <v>6020</v>
      </c>
      <c r="H93" s="86" t="s">
        <v>2419</v>
      </c>
      <c r="I93" s="86" t="s">
        <v>2747</v>
      </c>
      <c r="J93" s="86" t="s">
        <v>2764</v>
      </c>
      <c r="K93" s="86" t="s">
        <v>2412</v>
      </c>
      <c r="L93" s="86" t="s">
        <v>1</v>
      </c>
      <c r="M93" s="86" t="s">
        <v>2765</v>
      </c>
      <c r="N93" s="86" t="s">
        <v>2766</v>
      </c>
      <c r="O93" s="86" t="s">
        <v>1992</v>
      </c>
      <c r="P93" s="87">
        <v>36770</v>
      </c>
      <c r="Q93" s="87">
        <v>401768</v>
      </c>
      <c r="R93" s="86" t="s">
        <v>2416</v>
      </c>
      <c r="S93" s="86" t="s">
        <v>1757</v>
      </c>
      <c r="T93" s="86">
        <v>404882</v>
      </c>
      <c r="U93" s="86">
        <v>6020</v>
      </c>
      <c r="V93" s="86" t="s">
        <v>2419</v>
      </c>
      <c r="W93" s="86" t="s">
        <v>2747</v>
      </c>
      <c r="X93" s="86" t="s">
        <v>2764</v>
      </c>
      <c r="Y93" s="86" t="s">
        <v>1339</v>
      </c>
      <c r="Z93" s="86" t="str">
        <f t="shared" si="9"/>
        <v>Mitterweg 118; 6020 Hötting</v>
      </c>
      <c r="AB93" s="85" t="s">
        <v>2767</v>
      </c>
      <c r="AC93" s="85" t="str">
        <f t="shared" si="10"/>
        <v>AT43</v>
      </c>
      <c r="AD93" s="85" t="str">
        <f t="shared" si="11"/>
        <v>3600</v>
      </c>
      <c r="AE93" s="85" t="str">
        <f t="shared" si="12"/>
        <v>0000</v>
      </c>
      <c r="AF93" s="85" t="str">
        <f t="shared" si="13"/>
        <v>0144</v>
      </c>
      <c r="AG93" s="85" t="str">
        <f t="shared" si="14"/>
        <v>8471</v>
      </c>
      <c r="AH93" s="85" t="str">
        <f t="shared" si="15"/>
        <v>AT43 3600 0000 0144 8471</v>
      </c>
    </row>
    <row r="94" spans="1:34" x14ac:dyDescent="0.25">
      <c r="A94" s="86">
        <v>701068</v>
      </c>
      <c r="B94" s="86" t="s">
        <v>1508</v>
      </c>
      <c r="C94" s="86" t="str">
        <f t="shared" si="8"/>
        <v>Steinbockweg 30; 6020 Hötting</v>
      </c>
      <c r="D94" s="86" t="s">
        <v>1919</v>
      </c>
      <c r="E94" s="86" t="s">
        <v>1919</v>
      </c>
      <c r="F94" s="86">
        <v>70101</v>
      </c>
      <c r="G94" s="86">
        <v>6020</v>
      </c>
      <c r="H94" s="86" t="s">
        <v>2419</v>
      </c>
      <c r="I94" s="86" t="s">
        <v>2768</v>
      </c>
      <c r="J94" s="86" t="s">
        <v>2560</v>
      </c>
      <c r="K94" s="86" t="s">
        <v>2412</v>
      </c>
      <c r="L94" s="86" t="s">
        <v>1</v>
      </c>
      <c r="M94" s="86" t="s">
        <v>2769</v>
      </c>
      <c r="N94" s="86" t="s">
        <v>2770</v>
      </c>
      <c r="O94" s="86" t="s">
        <v>1995</v>
      </c>
      <c r="P94" s="87">
        <v>36770</v>
      </c>
      <c r="Q94" s="87">
        <v>401768</v>
      </c>
      <c r="R94" s="86" t="s">
        <v>2416</v>
      </c>
      <c r="S94" s="86" t="s">
        <v>1760</v>
      </c>
      <c r="T94" s="86">
        <v>406533</v>
      </c>
      <c r="U94" s="86">
        <v>6020</v>
      </c>
      <c r="V94" s="86" t="s">
        <v>2419</v>
      </c>
      <c r="W94" s="86" t="s">
        <v>2768</v>
      </c>
      <c r="X94" s="86" t="s">
        <v>2560</v>
      </c>
      <c r="Y94" s="86" t="s">
        <v>1426</v>
      </c>
      <c r="Z94" s="86" t="str">
        <f t="shared" si="9"/>
        <v>Steinbockweg 30; 6020 Hötting</v>
      </c>
      <c r="AB94" s="85" t="s">
        <v>2771</v>
      </c>
      <c r="AC94" s="85" t="str">
        <f t="shared" si="10"/>
        <v>AT74</v>
      </c>
      <c r="AD94" s="85" t="str">
        <f t="shared" si="11"/>
        <v>2011</v>
      </c>
      <c r="AE94" s="85" t="str">
        <f t="shared" si="12"/>
        <v>1839</v>
      </c>
      <c r="AF94" s="85" t="str">
        <f t="shared" si="13"/>
        <v>2957</v>
      </c>
      <c r="AG94" s="85" t="str">
        <f t="shared" si="14"/>
        <v>3200</v>
      </c>
      <c r="AH94" s="85" t="str">
        <f t="shared" si="15"/>
        <v>AT74 2011 1839 2957 3200</v>
      </c>
    </row>
    <row r="95" spans="1:34" x14ac:dyDescent="0.25">
      <c r="A95" s="86">
        <v>701366</v>
      </c>
      <c r="B95" s="86" t="s">
        <v>17</v>
      </c>
      <c r="C95" s="86" t="str">
        <f t="shared" si="8"/>
        <v>Mößlgasse 6; 6020 Amras</v>
      </c>
      <c r="D95" s="86" t="s">
        <v>1920</v>
      </c>
      <c r="E95" s="86" t="s">
        <v>1920</v>
      </c>
      <c r="F95" s="86">
        <v>70101</v>
      </c>
      <c r="G95" s="86">
        <v>6020</v>
      </c>
      <c r="H95" s="86" t="s">
        <v>2468</v>
      </c>
      <c r="I95" s="86" t="s">
        <v>2772</v>
      </c>
      <c r="J95" s="86" t="s">
        <v>2647</v>
      </c>
      <c r="K95" s="86" t="s">
        <v>2412</v>
      </c>
      <c r="L95" s="86" t="s">
        <v>1</v>
      </c>
      <c r="M95" s="86" t="s">
        <v>2773</v>
      </c>
      <c r="N95" s="86" t="s">
        <v>2774</v>
      </c>
      <c r="O95" s="86" t="s">
        <v>2010</v>
      </c>
      <c r="P95" s="87">
        <v>36770</v>
      </c>
      <c r="Q95" s="87">
        <v>401768</v>
      </c>
      <c r="R95" s="86" t="s">
        <v>2416</v>
      </c>
      <c r="S95" s="86" t="s">
        <v>1768</v>
      </c>
      <c r="T95" s="86">
        <v>400400</v>
      </c>
      <c r="U95" s="86">
        <v>6020</v>
      </c>
      <c r="V95" s="86" t="s">
        <v>2502</v>
      </c>
      <c r="W95" s="86" t="s">
        <v>2776</v>
      </c>
      <c r="X95" s="86" t="s">
        <v>2411</v>
      </c>
      <c r="Y95" s="86" t="s">
        <v>18</v>
      </c>
      <c r="Z95" s="86" t="str">
        <f t="shared" si="9"/>
        <v>Ing.-Thommen-Straße 8; 6020 Wilten</v>
      </c>
      <c r="AB95" s="85" t="s">
        <v>2775</v>
      </c>
      <c r="AC95" s="85" t="str">
        <f t="shared" si="10"/>
        <v>AT27</v>
      </c>
      <c r="AD95" s="85" t="str">
        <f t="shared" si="11"/>
        <v>5700</v>
      </c>
      <c r="AE95" s="85" t="str">
        <f t="shared" si="12"/>
        <v>0002</v>
      </c>
      <c r="AF95" s="85" t="str">
        <f t="shared" si="13"/>
        <v>1003</v>
      </c>
      <c r="AG95" s="85" t="str">
        <f t="shared" si="14"/>
        <v>9744</v>
      </c>
      <c r="AH95" s="85" t="str">
        <f t="shared" si="15"/>
        <v>AT27 5700 0002 1003 9744</v>
      </c>
    </row>
    <row r="96" spans="1:34" x14ac:dyDescent="0.25">
      <c r="A96" s="86">
        <v>701758</v>
      </c>
      <c r="B96" s="86" t="s">
        <v>1688</v>
      </c>
      <c r="C96" s="86" t="str">
        <f t="shared" si="8"/>
        <v>Purnhofweg 31; 6020 Arzl</v>
      </c>
      <c r="D96" s="86" t="s">
        <v>1919</v>
      </c>
      <c r="E96" s="86" t="s">
        <v>1919</v>
      </c>
      <c r="F96" s="86">
        <v>70101</v>
      </c>
      <c r="G96" s="86">
        <v>6020</v>
      </c>
      <c r="H96" s="86" t="s">
        <v>2512</v>
      </c>
      <c r="I96" s="86" t="s">
        <v>2777</v>
      </c>
      <c r="J96" s="86" t="s">
        <v>2778</v>
      </c>
      <c r="K96" s="86" t="s">
        <v>2412</v>
      </c>
      <c r="L96" s="86" t="s">
        <v>1</v>
      </c>
      <c r="M96" s="86" t="s">
        <v>2779</v>
      </c>
      <c r="N96" s="86" t="s">
        <v>2780</v>
      </c>
      <c r="O96" s="86" t="s">
        <v>1984</v>
      </c>
      <c r="P96" s="87">
        <v>36770</v>
      </c>
      <c r="Q96" s="87">
        <v>401768</v>
      </c>
      <c r="R96" s="86" t="s">
        <v>2416</v>
      </c>
      <c r="S96" s="86" t="s">
        <v>1753</v>
      </c>
      <c r="T96" s="86">
        <v>406199</v>
      </c>
      <c r="U96" s="86">
        <v>6020</v>
      </c>
      <c r="V96" s="86" t="s">
        <v>2512</v>
      </c>
      <c r="W96" s="86" t="s">
        <v>2782</v>
      </c>
      <c r="X96" s="86" t="s">
        <v>2499</v>
      </c>
      <c r="Y96" s="86" t="s">
        <v>1337</v>
      </c>
      <c r="Z96" s="86" t="str">
        <f t="shared" si="9"/>
        <v>Schnellmanngasse 2; 6020 Arzl</v>
      </c>
      <c r="AB96" s="85" t="s">
        <v>2781</v>
      </c>
      <c r="AC96" s="85" t="str">
        <f t="shared" si="10"/>
        <v>AT27</v>
      </c>
      <c r="AD96" s="85" t="str">
        <f t="shared" si="11"/>
        <v>2050</v>
      </c>
      <c r="AE96" s="85" t="str">
        <f t="shared" si="12"/>
        <v>3033</v>
      </c>
      <c r="AF96" s="85" t="str">
        <f t="shared" si="13"/>
        <v>0182</v>
      </c>
      <c r="AG96" s="85" t="str">
        <f t="shared" si="14"/>
        <v>0100</v>
      </c>
      <c r="AH96" s="85" t="str">
        <f t="shared" si="15"/>
        <v>AT27 2050 3033 0182 0100</v>
      </c>
    </row>
    <row r="97" spans="1:34" x14ac:dyDescent="0.25">
      <c r="A97" s="86">
        <v>701486</v>
      </c>
      <c r="B97" s="86" t="s">
        <v>1618</v>
      </c>
      <c r="C97" s="86" t="str">
        <f t="shared" si="8"/>
        <v>Schneeburggasse 24; 6020 Hötting</v>
      </c>
      <c r="D97" s="86" t="s">
        <v>1920</v>
      </c>
      <c r="E97" s="86" t="s">
        <v>1920</v>
      </c>
      <c r="F97" s="86">
        <v>70101</v>
      </c>
      <c r="G97" s="86">
        <v>6020</v>
      </c>
      <c r="H97" s="86" t="s">
        <v>2419</v>
      </c>
      <c r="I97" s="86" t="s">
        <v>2783</v>
      </c>
      <c r="J97" s="86" t="s">
        <v>2425</v>
      </c>
      <c r="K97" s="86" t="s">
        <v>2412</v>
      </c>
      <c r="L97" s="86" t="s">
        <v>1</v>
      </c>
      <c r="M97" s="86" t="s">
        <v>2784</v>
      </c>
      <c r="N97" s="86" t="s">
        <v>2785</v>
      </c>
      <c r="O97" s="86" t="s">
        <v>1987</v>
      </c>
      <c r="P97" s="87">
        <v>36770</v>
      </c>
      <c r="Q97" s="87">
        <v>44074</v>
      </c>
      <c r="R97" s="86" t="s">
        <v>2592</v>
      </c>
      <c r="S97" s="86" t="s">
        <v>13</v>
      </c>
      <c r="T97" s="86">
        <v>400049</v>
      </c>
      <c r="U97" s="86">
        <v>6020</v>
      </c>
      <c r="V97" s="86" t="s">
        <v>1009</v>
      </c>
      <c r="W97" s="86" t="s">
        <v>2538</v>
      </c>
      <c r="X97" s="86" t="s">
        <v>2428</v>
      </c>
      <c r="Y97" s="86" t="s">
        <v>14</v>
      </c>
      <c r="Z97" s="86" t="str">
        <f t="shared" si="9"/>
        <v>Jahnstraße 5; 6020 Innsbruck</v>
      </c>
      <c r="AB97" s="85" t="s">
        <v>2541</v>
      </c>
      <c r="AC97" s="85" t="str">
        <f t="shared" si="10"/>
        <v>AT40</v>
      </c>
      <c r="AD97" s="85" t="str">
        <f t="shared" si="11"/>
        <v>5700</v>
      </c>
      <c r="AE97" s="85" t="str">
        <f t="shared" si="12"/>
        <v>0002</v>
      </c>
      <c r="AF97" s="85" t="str">
        <f t="shared" si="13"/>
        <v>0008</v>
      </c>
      <c r="AG97" s="85" t="str">
        <f t="shared" si="14"/>
        <v>6146</v>
      </c>
      <c r="AH97" s="85" t="str">
        <f t="shared" si="15"/>
        <v>AT40 5700 0002 0008 6146</v>
      </c>
    </row>
    <row r="98" spans="1:34" x14ac:dyDescent="0.25">
      <c r="A98" s="86">
        <v>701306</v>
      </c>
      <c r="B98" s="86" t="s">
        <v>1515</v>
      </c>
      <c r="C98" s="86" t="str">
        <f t="shared" si="8"/>
        <v>Schneeburggasse 30; 6020 Hötting</v>
      </c>
      <c r="D98" s="86" t="s">
        <v>1920</v>
      </c>
      <c r="E98" s="86" t="s">
        <v>1920</v>
      </c>
      <c r="F98" s="86">
        <v>70101</v>
      </c>
      <c r="G98" s="86">
        <v>6020</v>
      </c>
      <c r="H98" s="86" t="s">
        <v>2419</v>
      </c>
      <c r="I98" s="86" t="s">
        <v>2783</v>
      </c>
      <c r="J98" s="86" t="s">
        <v>2560</v>
      </c>
      <c r="K98" s="86" t="s">
        <v>2412</v>
      </c>
      <c r="L98" s="86" t="s">
        <v>3</v>
      </c>
      <c r="M98" s="86" t="s">
        <v>2786</v>
      </c>
      <c r="N98" s="86" t="s">
        <v>2787</v>
      </c>
      <c r="O98" s="86" t="s">
        <v>1975</v>
      </c>
      <c r="P98" s="87">
        <v>36770</v>
      </c>
      <c r="Q98" s="87">
        <v>401768</v>
      </c>
      <c r="R98" s="86" t="s">
        <v>2416</v>
      </c>
      <c r="S98" s="86" t="s">
        <v>2439</v>
      </c>
      <c r="T98" s="86">
        <v>970101</v>
      </c>
      <c r="U98" s="86">
        <v>6020</v>
      </c>
      <c r="V98" s="86" t="s">
        <v>1009</v>
      </c>
      <c r="W98" s="86" t="s">
        <v>2440</v>
      </c>
      <c r="X98" s="86" t="s">
        <v>2421</v>
      </c>
      <c r="Y98" s="86" t="s">
        <v>1341</v>
      </c>
      <c r="Z98" s="86" t="str">
        <f t="shared" si="9"/>
        <v>Maria-Theresien-Straße 18; 6020 Innsbruck</v>
      </c>
      <c r="AB98" s="85" t="s">
        <v>2438</v>
      </c>
      <c r="AC98" s="85" t="str">
        <f t="shared" si="10"/>
        <v>AT20</v>
      </c>
      <c r="AD98" s="85" t="str">
        <f t="shared" si="11"/>
        <v>2050</v>
      </c>
      <c r="AE98" s="85" t="str">
        <f t="shared" si="12"/>
        <v>3033</v>
      </c>
      <c r="AF98" s="85" t="str">
        <f t="shared" si="13"/>
        <v>0192</v>
      </c>
      <c r="AG98" s="85" t="str">
        <f t="shared" si="14"/>
        <v>0330</v>
      </c>
      <c r="AH98" s="85" t="str">
        <f t="shared" si="15"/>
        <v>AT20 2050 3033 0192 0330</v>
      </c>
    </row>
    <row r="99" spans="1:34" x14ac:dyDescent="0.25">
      <c r="A99" s="86">
        <v>701098</v>
      </c>
      <c r="B99" s="86" t="s">
        <v>1438</v>
      </c>
      <c r="C99" s="86" t="str">
        <f t="shared" si="8"/>
        <v>Müllerstraße 29; 6020 Wilten</v>
      </c>
      <c r="D99" s="86" t="s">
        <v>1919</v>
      </c>
      <c r="E99" s="86" t="s">
        <v>1919</v>
      </c>
      <c r="F99" s="86">
        <v>70101</v>
      </c>
      <c r="G99" s="86">
        <v>6020</v>
      </c>
      <c r="H99" s="86" t="s">
        <v>2502</v>
      </c>
      <c r="I99" s="86" t="s">
        <v>2788</v>
      </c>
      <c r="J99" s="86" t="s">
        <v>2485</v>
      </c>
      <c r="K99" s="86" t="s">
        <v>2412</v>
      </c>
      <c r="L99" s="86" t="s">
        <v>1</v>
      </c>
      <c r="M99" s="86" t="s">
        <v>2789</v>
      </c>
      <c r="N99" s="86" t="s">
        <v>2790</v>
      </c>
      <c r="O99" s="86" t="s">
        <v>2001</v>
      </c>
      <c r="P99" s="87">
        <v>36770</v>
      </c>
      <c r="Q99" s="87">
        <v>401768</v>
      </c>
      <c r="R99" s="86" t="s">
        <v>2416</v>
      </c>
      <c r="S99" s="86" t="s">
        <v>1764</v>
      </c>
      <c r="T99" s="86">
        <v>401247</v>
      </c>
      <c r="U99" s="86">
        <v>6020</v>
      </c>
      <c r="V99" s="86" t="s">
        <v>1009</v>
      </c>
      <c r="W99" s="86" t="s">
        <v>2788</v>
      </c>
      <c r="X99" s="86" t="s">
        <v>2485</v>
      </c>
      <c r="Y99" s="86" t="s">
        <v>1439</v>
      </c>
      <c r="Z99" s="86" t="str">
        <f t="shared" si="9"/>
        <v>Müllerstraße 29; 6020 Innsbruck</v>
      </c>
      <c r="AB99" s="85" t="s">
        <v>2791</v>
      </c>
      <c r="AC99" s="85" t="str">
        <f t="shared" si="10"/>
        <v>AT16</v>
      </c>
      <c r="AD99" s="85" t="str">
        <f t="shared" si="11"/>
        <v>5700</v>
      </c>
      <c r="AE99" s="85" t="str">
        <f t="shared" si="12"/>
        <v>0210</v>
      </c>
      <c r="AF99" s="85" t="str">
        <f t="shared" si="13"/>
        <v>1104</v>
      </c>
      <c r="AG99" s="85" t="str">
        <f t="shared" si="14"/>
        <v>3534</v>
      </c>
      <c r="AH99" s="85" t="str">
        <f t="shared" si="15"/>
        <v>AT16 5700 0210 1104 3534</v>
      </c>
    </row>
    <row r="100" spans="1:34" x14ac:dyDescent="0.25">
      <c r="A100" s="86">
        <v>701256</v>
      </c>
      <c r="B100" s="86" t="s">
        <v>1484</v>
      </c>
      <c r="C100" s="86" t="str">
        <f t="shared" si="8"/>
        <v>Müllerstraße 55; 6020 Wilten</v>
      </c>
      <c r="D100" s="86" t="s">
        <v>1920</v>
      </c>
      <c r="E100" s="86" t="s">
        <v>1920</v>
      </c>
      <c r="F100" s="86">
        <v>70101</v>
      </c>
      <c r="G100" s="86">
        <v>6020</v>
      </c>
      <c r="H100" s="86" t="s">
        <v>2502</v>
      </c>
      <c r="I100" s="86" t="s">
        <v>2788</v>
      </c>
      <c r="J100" s="86" t="s">
        <v>2792</v>
      </c>
      <c r="K100" s="86" t="s">
        <v>2412</v>
      </c>
      <c r="L100" s="86" t="s">
        <v>1</v>
      </c>
      <c r="M100" s="86" t="s">
        <v>2793</v>
      </c>
      <c r="N100" s="86" t="s">
        <v>2794</v>
      </c>
      <c r="O100" s="86" t="s">
        <v>1974</v>
      </c>
      <c r="P100" s="87">
        <v>36770</v>
      </c>
      <c r="Q100" s="87">
        <v>401768</v>
      </c>
      <c r="R100" s="86" t="s">
        <v>2416</v>
      </c>
      <c r="S100" s="86" t="s">
        <v>1746</v>
      </c>
      <c r="T100" s="86">
        <v>400101</v>
      </c>
      <c r="U100" s="86">
        <v>6020</v>
      </c>
      <c r="V100" s="86" t="s">
        <v>1009</v>
      </c>
      <c r="W100" s="86" t="s">
        <v>2484</v>
      </c>
      <c r="X100" s="86" t="s">
        <v>2485</v>
      </c>
      <c r="Y100" s="86" t="s">
        <v>5</v>
      </c>
      <c r="Z100" s="86" t="str">
        <f t="shared" si="9"/>
        <v>Rennweg 29; 6020 Innsbruck</v>
      </c>
      <c r="AB100" s="85" t="s">
        <v>2483</v>
      </c>
      <c r="AC100" s="85" t="str">
        <f t="shared" si="10"/>
        <v>AT98</v>
      </c>
      <c r="AD100" s="85" t="str">
        <f t="shared" si="11"/>
        <v>2050</v>
      </c>
      <c r="AE100" s="85" t="str">
        <f t="shared" si="12"/>
        <v>3033</v>
      </c>
      <c r="AF100" s="85" t="str">
        <f t="shared" si="13"/>
        <v>0224</v>
      </c>
      <c r="AG100" s="85" t="str">
        <f t="shared" si="14"/>
        <v>2130</v>
      </c>
      <c r="AH100" s="85" t="str">
        <f t="shared" si="15"/>
        <v>AT98 2050 3033 0224 2130</v>
      </c>
    </row>
    <row r="101" spans="1:34" x14ac:dyDescent="0.25">
      <c r="A101" s="86">
        <v>701017</v>
      </c>
      <c r="B101" s="86" t="s">
        <v>1564</v>
      </c>
      <c r="C101" s="86" t="str">
        <f t="shared" si="8"/>
        <v>Museumstraße 32 a; 6020 Innsbruck</v>
      </c>
      <c r="D101" s="86" t="s">
        <v>1922</v>
      </c>
      <c r="E101" s="86" t="s">
        <v>1922</v>
      </c>
      <c r="F101" s="86">
        <v>70101</v>
      </c>
      <c r="G101" s="86">
        <v>6020</v>
      </c>
      <c r="H101" s="86" t="s">
        <v>1009</v>
      </c>
      <c r="I101" s="86" t="s">
        <v>2795</v>
      </c>
      <c r="J101" s="86" t="s">
        <v>2796</v>
      </c>
      <c r="K101" s="86" t="s">
        <v>2412</v>
      </c>
      <c r="L101" s="86" t="s">
        <v>1</v>
      </c>
      <c r="M101" s="86" t="s">
        <v>2797</v>
      </c>
      <c r="N101" s="86" t="s">
        <v>2798</v>
      </c>
      <c r="O101" s="86" t="s">
        <v>1976</v>
      </c>
      <c r="P101" s="87">
        <v>36770</v>
      </c>
      <c r="Q101" s="87">
        <v>401768</v>
      </c>
      <c r="R101" s="86" t="s">
        <v>2416</v>
      </c>
      <c r="S101" s="86" t="s">
        <v>2569</v>
      </c>
      <c r="T101" s="86">
        <v>400394</v>
      </c>
      <c r="U101" s="86">
        <v>6020</v>
      </c>
      <c r="V101" s="86" t="s">
        <v>1009</v>
      </c>
      <c r="W101" s="86" t="s">
        <v>2570</v>
      </c>
      <c r="X101" s="86" t="s">
        <v>2571</v>
      </c>
      <c r="Y101" s="86" t="s">
        <v>1855</v>
      </c>
      <c r="Z101" s="86" t="str">
        <f t="shared" si="9"/>
        <v>Museumstr 32 A; 6020 Innsbruck</v>
      </c>
      <c r="AB101" s="85" t="s">
        <v>2799</v>
      </c>
      <c r="AC101" s="85" t="str">
        <f t="shared" si="10"/>
        <v>AT42</v>
      </c>
      <c r="AD101" s="85" t="str">
        <f t="shared" si="11"/>
        <v>2050</v>
      </c>
      <c r="AE101" s="85" t="str">
        <f t="shared" si="12"/>
        <v>3000</v>
      </c>
      <c r="AF101" s="85" t="str">
        <f t="shared" si="13"/>
        <v>0004</v>
      </c>
      <c r="AG101" s="85" t="str">
        <f t="shared" si="14"/>
        <v>5948</v>
      </c>
      <c r="AH101" s="85" t="str">
        <f t="shared" si="15"/>
        <v>AT42 2050 3000 0004 5948</v>
      </c>
    </row>
    <row r="102" spans="1:34" x14ac:dyDescent="0.25">
      <c r="A102" s="86">
        <v>701296</v>
      </c>
      <c r="B102" s="86" t="s">
        <v>1449</v>
      </c>
      <c r="C102" s="86" t="str">
        <f t="shared" si="8"/>
        <v>Reichenauer Straße 15; 6020 Pradl</v>
      </c>
      <c r="D102" s="86" t="s">
        <v>1920</v>
      </c>
      <c r="E102" s="86" t="s">
        <v>1920</v>
      </c>
      <c r="F102" s="86">
        <v>70101</v>
      </c>
      <c r="G102" s="86">
        <v>6020</v>
      </c>
      <c r="H102" s="86" t="s">
        <v>2426</v>
      </c>
      <c r="I102" s="86" t="s">
        <v>2800</v>
      </c>
      <c r="J102" s="86" t="s">
        <v>2588</v>
      </c>
      <c r="K102" s="86" t="s">
        <v>2412</v>
      </c>
      <c r="L102" s="86" t="s">
        <v>1</v>
      </c>
      <c r="M102" s="86" t="s">
        <v>2801</v>
      </c>
      <c r="N102" s="86" t="s">
        <v>2802</v>
      </c>
      <c r="O102" s="86" t="s">
        <v>2006</v>
      </c>
      <c r="P102" s="87">
        <v>36770</v>
      </c>
      <c r="Q102" s="87">
        <v>401768</v>
      </c>
      <c r="R102" s="86" t="s">
        <v>2416</v>
      </c>
      <c r="S102" s="86" t="s">
        <v>1767</v>
      </c>
      <c r="T102" s="86">
        <v>900771</v>
      </c>
      <c r="U102" s="86">
        <v>6020</v>
      </c>
      <c r="V102" s="86" t="s">
        <v>1009</v>
      </c>
      <c r="W102" s="86" t="s">
        <v>2804</v>
      </c>
      <c r="X102" s="86" t="s">
        <v>2474</v>
      </c>
      <c r="Y102" s="86" t="s">
        <v>10</v>
      </c>
      <c r="Z102" s="86" t="str">
        <f t="shared" si="9"/>
        <v>Pradler Str 27; 6020 Innsbruck</v>
      </c>
      <c r="AB102" s="85" t="s">
        <v>2803</v>
      </c>
      <c r="AC102" s="85" t="str">
        <f t="shared" si="10"/>
        <v>AT22</v>
      </c>
      <c r="AD102" s="85" t="str">
        <f t="shared" si="11"/>
        <v>1600</v>
      </c>
      <c r="AE102" s="85" t="str">
        <f t="shared" si="12"/>
        <v>0001</v>
      </c>
      <c r="AF102" s="85" t="str">
        <f t="shared" si="13"/>
        <v>1412</v>
      </c>
      <c r="AG102" s="85" t="str">
        <f t="shared" si="14"/>
        <v>7728</v>
      </c>
      <c r="AH102" s="85" t="str">
        <f t="shared" si="15"/>
        <v>AT22 1600 0001 1412 7728</v>
      </c>
    </row>
    <row r="103" spans="1:34" x14ac:dyDescent="0.25">
      <c r="A103" s="86">
        <v>701059</v>
      </c>
      <c r="B103" s="86" t="s">
        <v>1678</v>
      </c>
      <c r="C103" s="86" t="str">
        <f t="shared" si="8"/>
        <v>Museumstraße 38; 6020 Innsbruck</v>
      </c>
      <c r="D103" s="86" t="s">
        <v>1920</v>
      </c>
      <c r="E103" s="86" t="s">
        <v>1920</v>
      </c>
      <c r="F103" s="86">
        <v>70101</v>
      </c>
      <c r="G103" s="86">
        <v>6020</v>
      </c>
      <c r="H103" s="86" t="s">
        <v>1009</v>
      </c>
      <c r="I103" s="86" t="s">
        <v>2795</v>
      </c>
      <c r="J103" s="86" t="s">
        <v>2504</v>
      </c>
      <c r="K103" s="86" t="s">
        <v>2412</v>
      </c>
      <c r="L103" s="86" t="s">
        <v>1</v>
      </c>
      <c r="M103" s="86" t="s">
        <v>2805</v>
      </c>
      <c r="N103" s="86" t="s">
        <v>2806</v>
      </c>
      <c r="O103" s="86" t="s">
        <v>1991</v>
      </c>
      <c r="P103" s="87">
        <v>36770</v>
      </c>
      <c r="Q103" s="87">
        <v>401768</v>
      </c>
      <c r="R103" s="86" t="s">
        <v>2416</v>
      </c>
      <c r="S103" s="86" t="s">
        <v>1756</v>
      </c>
      <c r="T103" s="86">
        <v>404716</v>
      </c>
      <c r="U103" s="86">
        <v>6020</v>
      </c>
      <c r="V103" s="86" t="s">
        <v>1009</v>
      </c>
      <c r="W103" s="86" t="s">
        <v>2795</v>
      </c>
      <c r="X103" s="86" t="s">
        <v>2504</v>
      </c>
      <c r="Y103" s="86" t="s">
        <v>1924</v>
      </c>
      <c r="Z103" s="86" t="str">
        <f t="shared" si="9"/>
        <v>Museumstraße 38; 6020 Innsbruck</v>
      </c>
      <c r="AB103" s="85" t="s">
        <v>2807</v>
      </c>
      <c r="AC103" s="85" t="str">
        <f t="shared" si="10"/>
        <v>AT22</v>
      </c>
      <c r="AD103" s="85" t="str">
        <f t="shared" si="11"/>
        <v>2050</v>
      </c>
      <c r="AE103" s="85" t="str">
        <f t="shared" si="12"/>
        <v>3033</v>
      </c>
      <c r="AF103" s="85" t="str">
        <f t="shared" si="13"/>
        <v>0025</v>
      </c>
      <c r="AG103" s="85" t="str">
        <f t="shared" si="14"/>
        <v>7908</v>
      </c>
      <c r="AH103" s="85" t="str">
        <f t="shared" si="15"/>
        <v>AT22 2050 3033 0025 7908</v>
      </c>
    </row>
    <row r="104" spans="1:34" x14ac:dyDescent="0.25">
      <c r="A104" s="86">
        <v>701072</v>
      </c>
      <c r="B104" s="86" t="s">
        <v>1669</v>
      </c>
      <c r="C104" s="86" t="str">
        <f t="shared" si="8"/>
        <v>Museumstraße 38; 6020 Innsbruck</v>
      </c>
      <c r="D104" s="86" t="s">
        <v>1919</v>
      </c>
      <c r="E104" s="86" t="s">
        <v>1919</v>
      </c>
      <c r="F104" s="86">
        <v>70101</v>
      </c>
      <c r="G104" s="86">
        <v>6020</v>
      </c>
      <c r="H104" s="86" t="s">
        <v>1009</v>
      </c>
      <c r="I104" s="86" t="s">
        <v>2795</v>
      </c>
      <c r="J104" s="86" t="s">
        <v>2504</v>
      </c>
      <c r="K104" s="86" t="s">
        <v>2412</v>
      </c>
      <c r="L104" s="86" t="s">
        <v>1</v>
      </c>
      <c r="M104" s="86" t="s">
        <v>2808</v>
      </c>
      <c r="N104" s="86" t="s">
        <v>2809</v>
      </c>
      <c r="O104" s="86" t="s">
        <v>1991</v>
      </c>
      <c r="P104" s="87">
        <v>36770</v>
      </c>
      <c r="Q104" s="87">
        <v>401768</v>
      </c>
      <c r="R104" s="86" t="s">
        <v>2416</v>
      </c>
      <c r="S104" s="86" t="s">
        <v>1756</v>
      </c>
      <c r="T104" s="86">
        <v>404716</v>
      </c>
      <c r="U104" s="86">
        <v>6020</v>
      </c>
      <c r="V104" s="86" t="s">
        <v>1009</v>
      </c>
      <c r="W104" s="86" t="s">
        <v>2795</v>
      </c>
      <c r="X104" s="86" t="s">
        <v>2504</v>
      </c>
      <c r="Y104" s="86" t="s">
        <v>1924</v>
      </c>
      <c r="Z104" s="86" t="str">
        <f t="shared" si="9"/>
        <v>Museumstraße 38; 6020 Innsbruck</v>
      </c>
      <c r="AB104" s="85" t="s">
        <v>2807</v>
      </c>
      <c r="AC104" s="85" t="str">
        <f t="shared" si="10"/>
        <v>AT22</v>
      </c>
      <c r="AD104" s="85" t="str">
        <f t="shared" si="11"/>
        <v>2050</v>
      </c>
      <c r="AE104" s="85" t="str">
        <f t="shared" si="12"/>
        <v>3033</v>
      </c>
      <c r="AF104" s="85" t="str">
        <f t="shared" si="13"/>
        <v>0025</v>
      </c>
      <c r="AG104" s="85" t="str">
        <f t="shared" si="14"/>
        <v>7908</v>
      </c>
      <c r="AH104" s="85" t="str">
        <f t="shared" si="15"/>
        <v>AT22 2050 3033 0025 7908</v>
      </c>
    </row>
    <row r="105" spans="1:34" x14ac:dyDescent="0.25">
      <c r="A105" s="86">
        <v>701226</v>
      </c>
      <c r="B105" s="86" t="s">
        <v>1483</v>
      </c>
      <c r="C105" s="86" t="str">
        <f t="shared" si="8"/>
        <v>Neuhauserstraße 7; 6020 Wilten</v>
      </c>
      <c r="D105" s="86" t="s">
        <v>1920</v>
      </c>
      <c r="E105" s="86" t="s">
        <v>1932</v>
      </c>
      <c r="F105" s="86">
        <v>70101</v>
      </c>
      <c r="G105" s="86">
        <v>6020</v>
      </c>
      <c r="H105" s="86" t="s">
        <v>2502</v>
      </c>
      <c r="I105" s="86" t="s">
        <v>2810</v>
      </c>
      <c r="J105" s="86" t="s">
        <v>2509</v>
      </c>
      <c r="K105" s="86" t="s">
        <v>2412</v>
      </c>
      <c r="L105" s="86" t="s">
        <v>1</v>
      </c>
      <c r="M105" s="86" t="s">
        <v>2811</v>
      </c>
      <c r="N105" s="86" t="s">
        <v>2812</v>
      </c>
      <c r="O105" s="86" t="s">
        <v>2004</v>
      </c>
      <c r="P105" s="87">
        <v>36770</v>
      </c>
      <c r="Q105" s="87">
        <v>401768</v>
      </c>
      <c r="R105" s="86" t="s">
        <v>2416</v>
      </c>
      <c r="S105" s="86" t="s">
        <v>1765</v>
      </c>
      <c r="T105" s="86">
        <v>900133</v>
      </c>
      <c r="U105" s="86">
        <v>6020</v>
      </c>
      <c r="V105" s="86" t="s">
        <v>2502</v>
      </c>
      <c r="W105" s="86" t="s">
        <v>2810</v>
      </c>
      <c r="X105" s="86" t="s">
        <v>2609</v>
      </c>
      <c r="Y105" s="86" t="s">
        <v>16</v>
      </c>
      <c r="Z105" s="86" t="str">
        <f t="shared" si="9"/>
        <v>Neuhauserstraße 9; 6020 Wilten</v>
      </c>
      <c r="AB105" s="85" t="s">
        <v>2813</v>
      </c>
      <c r="AC105" s="85" t="str">
        <f t="shared" si="10"/>
        <v>AT52</v>
      </c>
      <c r="AD105" s="85" t="str">
        <f t="shared" si="11"/>
        <v>5700</v>
      </c>
      <c r="AE105" s="85" t="str">
        <f t="shared" si="12"/>
        <v>0540</v>
      </c>
      <c r="AF105" s="85" t="str">
        <f t="shared" si="13"/>
        <v>1100</v>
      </c>
      <c r="AG105" s="85" t="str">
        <f t="shared" si="14"/>
        <v>8978</v>
      </c>
      <c r="AH105" s="85" t="str">
        <f t="shared" si="15"/>
        <v>AT52 5700 0540 1100 8978</v>
      </c>
    </row>
    <row r="106" spans="1:34" x14ac:dyDescent="0.25">
      <c r="A106" s="86">
        <v>701286</v>
      </c>
      <c r="B106" s="86" t="s">
        <v>1545</v>
      </c>
      <c r="C106" s="86" t="str">
        <f t="shared" si="8"/>
        <v>Reichenauer Straße 72; 6020 Pradl</v>
      </c>
      <c r="D106" s="86" t="s">
        <v>1920</v>
      </c>
      <c r="E106" s="86" t="s">
        <v>1920</v>
      </c>
      <c r="F106" s="86">
        <v>70101</v>
      </c>
      <c r="G106" s="86">
        <v>6020</v>
      </c>
      <c r="H106" s="86" t="s">
        <v>2426</v>
      </c>
      <c r="I106" s="86" t="s">
        <v>2800</v>
      </c>
      <c r="J106" s="86" t="s">
        <v>2814</v>
      </c>
      <c r="K106" s="86" t="s">
        <v>2412</v>
      </c>
      <c r="L106" s="86" t="s">
        <v>1</v>
      </c>
      <c r="M106" s="86" t="s">
        <v>2815</v>
      </c>
      <c r="N106" s="86" t="s">
        <v>2816</v>
      </c>
      <c r="O106" s="86" t="s">
        <v>5740</v>
      </c>
      <c r="P106" s="87">
        <v>36770</v>
      </c>
      <c r="Q106" s="87">
        <v>401768</v>
      </c>
      <c r="R106" s="86" t="s">
        <v>2416</v>
      </c>
      <c r="S106" s="86" t="s">
        <v>1766</v>
      </c>
      <c r="T106" s="86">
        <v>900146</v>
      </c>
      <c r="U106" s="86">
        <v>6020</v>
      </c>
      <c r="V106" s="86" t="s">
        <v>1009</v>
      </c>
      <c r="W106" s="86" t="s">
        <v>2690</v>
      </c>
      <c r="X106" s="86" t="s">
        <v>2565</v>
      </c>
      <c r="Y106" s="86" t="s">
        <v>1858</v>
      </c>
      <c r="Z106" s="86" t="str">
        <f t="shared" si="9"/>
        <v>Heiliggeiststraße 16; 6020 Innsbruck</v>
      </c>
      <c r="AB106" s="85" t="s">
        <v>2817</v>
      </c>
      <c r="AC106" s="85" t="str">
        <f t="shared" si="10"/>
        <v>AT61</v>
      </c>
      <c r="AD106" s="85" t="str">
        <f t="shared" si="11"/>
        <v>1200</v>
      </c>
      <c r="AE106" s="85" t="str">
        <f t="shared" si="12"/>
        <v>0850</v>
      </c>
      <c r="AF106" s="85" t="str">
        <f t="shared" si="13"/>
        <v>1491</v>
      </c>
      <c r="AG106" s="85" t="str">
        <f t="shared" si="14"/>
        <v>4300</v>
      </c>
      <c r="AH106" s="85" t="str">
        <f t="shared" si="15"/>
        <v>AT61 1200 0850 1491 4300</v>
      </c>
    </row>
    <row r="107" spans="1:34" x14ac:dyDescent="0.25">
      <c r="A107" s="86">
        <v>701287</v>
      </c>
      <c r="B107" s="86" t="s">
        <v>1563</v>
      </c>
      <c r="C107" s="86" t="str">
        <f t="shared" si="8"/>
        <v>Reichenauer Straße 72; 6020 Pradl</v>
      </c>
      <c r="D107" s="86" t="s">
        <v>1919</v>
      </c>
      <c r="E107" s="86" t="s">
        <v>1919</v>
      </c>
      <c r="F107" s="86">
        <v>70101</v>
      </c>
      <c r="G107" s="86">
        <v>6020</v>
      </c>
      <c r="H107" s="86" t="s">
        <v>2426</v>
      </c>
      <c r="I107" s="86" t="s">
        <v>2800</v>
      </c>
      <c r="J107" s="86" t="s">
        <v>2814</v>
      </c>
      <c r="K107" s="86" t="s">
        <v>2412</v>
      </c>
      <c r="L107" s="86" t="s">
        <v>1</v>
      </c>
      <c r="M107" s="86" t="s">
        <v>2818</v>
      </c>
      <c r="N107" s="86" t="s">
        <v>2819</v>
      </c>
      <c r="O107" s="86" t="s">
        <v>5740</v>
      </c>
      <c r="P107" s="87">
        <v>36770</v>
      </c>
      <c r="Q107" s="87">
        <v>401768</v>
      </c>
      <c r="R107" s="86" t="s">
        <v>2416</v>
      </c>
      <c r="S107" s="86" t="s">
        <v>1766</v>
      </c>
      <c r="T107" s="86">
        <v>900146</v>
      </c>
      <c r="U107" s="86">
        <v>6020</v>
      </c>
      <c r="V107" s="86" t="s">
        <v>1009</v>
      </c>
      <c r="W107" s="86" t="s">
        <v>2690</v>
      </c>
      <c r="X107" s="86" t="s">
        <v>2565</v>
      </c>
      <c r="Y107" s="86" t="s">
        <v>1858</v>
      </c>
      <c r="Z107" s="86" t="str">
        <f t="shared" si="9"/>
        <v>Heiliggeiststraße 16; 6020 Innsbruck</v>
      </c>
      <c r="AB107" s="85" t="s">
        <v>2817</v>
      </c>
      <c r="AC107" s="85" t="str">
        <f t="shared" si="10"/>
        <v>AT61</v>
      </c>
      <c r="AD107" s="85" t="str">
        <f t="shared" si="11"/>
        <v>1200</v>
      </c>
      <c r="AE107" s="85" t="str">
        <f t="shared" si="12"/>
        <v>0850</v>
      </c>
      <c r="AF107" s="85" t="str">
        <f t="shared" si="13"/>
        <v>1491</v>
      </c>
      <c r="AG107" s="85" t="str">
        <f t="shared" si="14"/>
        <v>4300</v>
      </c>
      <c r="AH107" s="85" t="str">
        <f t="shared" si="15"/>
        <v>AT61 1200 0850 1491 4300</v>
      </c>
    </row>
    <row r="108" spans="1:34" x14ac:dyDescent="0.25">
      <c r="A108" s="86">
        <v>701032</v>
      </c>
      <c r="B108" s="86" t="s">
        <v>1682</v>
      </c>
      <c r="C108" s="86" t="str">
        <f t="shared" si="8"/>
        <v>Schnellmanngasse 2; 6020 Arzl</v>
      </c>
      <c r="D108" s="86" t="s">
        <v>1919</v>
      </c>
      <c r="E108" s="86" t="s">
        <v>1919</v>
      </c>
      <c r="F108" s="86">
        <v>70101</v>
      </c>
      <c r="G108" s="86">
        <v>6020</v>
      </c>
      <c r="H108" s="86" t="s">
        <v>2512</v>
      </c>
      <c r="I108" s="86" t="s">
        <v>2782</v>
      </c>
      <c r="J108" s="86" t="s">
        <v>2499</v>
      </c>
      <c r="K108" s="86" t="s">
        <v>2412</v>
      </c>
      <c r="L108" s="86" t="s">
        <v>1</v>
      </c>
      <c r="M108" s="86" t="s">
        <v>2820</v>
      </c>
      <c r="N108" s="86" t="s">
        <v>2821</v>
      </c>
      <c r="O108" s="86" t="s">
        <v>1984</v>
      </c>
      <c r="P108" s="87">
        <v>36770</v>
      </c>
      <c r="Q108" s="87">
        <v>401768</v>
      </c>
      <c r="R108" s="86" t="s">
        <v>2416</v>
      </c>
      <c r="S108" s="86" t="s">
        <v>1753</v>
      </c>
      <c r="T108" s="86">
        <v>406199</v>
      </c>
      <c r="U108" s="86">
        <v>6020</v>
      </c>
      <c r="V108" s="86" t="s">
        <v>2512</v>
      </c>
      <c r="W108" s="86" t="s">
        <v>2782</v>
      </c>
      <c r="X108" s="86" t="s">
        <v>2499</v>
      </c>
      <c r="Y108" s="86" t="s">
        <v>1337</v>
      </c>
      <c r="Z108" s="86" t="str">
        <f t="shared" si="9"/>
        <v>Schnellmanngasse 2; 6020 Arzl</v>
      </c>
      <c r="AB108" s="85" t="s">
        <v>2781</v>
      </c>
      <c r="AC108" s="85" t="str">
        <f t="shared" si="10"/>
        <v>AT27</v>
      </c>
      <c r="AD108" s="85" t="str">
        <f t="shared" si="11"/>
        <v>2050</v>
      </c>
      <c r="AE108" s="85" t="str">
        <f t="shared" si="12"/>
        <v>3033</v>
      </c>
      <c r="AF108" s="85" t="str">
        <f t="shared" si="13"/>
        <v>0182</v>
      </c>
      <c r="AG108" s="85" t="str">
        <f t="shared" si="14"/>
        <v>0100</v>
      </c>
      <c r="AH108" s="85" t="str">
        <f t="shared" si="15"/>
        <v>AT27 2050 3033 0182 0100</v>
      </c>
    </row>
    <row r="109" spans="1:34" x14ac:dyDescent="0.25">
      <c r="A109" s="86">
        <v>701058</v>
      </c>
      <c r="B109" s="86" t="s">
        <v>2822</v>
      </c>
      <c r="C109" s="86" t="str">
        <f t="shared" si="8"/>
        <v>Rennweg 29; 6020 Innsbruck</v>
      </c>
      <c r="D109" s="86" t="s">
        <v>1919</v>
      </c>
      <c r="E109" s="86" t="s">
        <v>1919</v>
      </c>
      <c r="F109" s="86">
        <v>70101</v>
      </c>
      <c r="G109" s="86">
        <v>6020</v>
      </c>
      <c r="H109" s="86" t="s">
        <v>1009</v>
      </c>
      <c r="I109" s="86" t="s">
        <v>2484</v>
      </c>
      <c r="J109" s="86" t="s">
        <v>2485</v>
      </c>
      <c r="K109" s="86" t="s">
        <v>2412</v>
      </c>
      <c r="L109" s="86" t="s">
        <v>1</v>
      </c>
      <c r="M109" s="86" t="s">
        <v>2823</v>
      </c>
      <c r="N109" s="86" t="s">
        <v>2824</v>
      </c>
      <c r="O109" s="86" t="s">
        <v>1974</v>
      </c>
      <c r="P109" s="87">
        <v>36770</v>
      </c>
      <c r="Q109" s="87">
        <v>401768</v>
      </c>
      <c r="R109" s="86" t="s">
        <v>2416</v>
      </c>
      <c r="S109" s="86" t="s">
        <v>1746</v>
      </c>
      <c r="T109" s="86">
        <v>400101</v>
      </c>
      <c r="U109" s="86">
        <v>6020</v>
      </c>
      <c r="V109" s="86" t="s">
        <v>1009</v>
      </c>
      <c r="W109" s="86" t="s">
        <v>2484</v>
      </c>
      <c r="X109" s="86" t="s">
        <v>2485</v>
      </c>
      <c r="Y109" s="86" t="s">
        <v>5</v>
      </c>
      <c r="Z109" s="86" t="str">
        <f t="shared" si="9"/>
        <v>Rennweg 29; 6020 Innsbruck</v>
      </c>
      <c r="AB109" s="85" t="s">
        <v>2483</v>
      </c>
      <c r="AC109" s="85" t="str">
        <f t="shared" si="10"/>
        <v>AT98</v>
      </c>
      <c r="AD109" s="85" t="str">
        <f t="shared" si="11"/>
        <v>2050</v>
      </c>
      <c r="AE109" s="85" t="str">
        <f t="shared" si="12"/>
        <v>3033</v>
      </c>
      <c r="AF109" s="85" t="str">
        <f t="shared" si="13"/>
        <v>0224</v>
      </c>
      <c r="AG109" s="85" t="str">
        <f t="shared" si="14"/>
        <v>2130</v>
      </c>
      <c r="AH109" s="85" t="str">
        <f t="shared" si="15"/>
        <v>AT98 2050 3033 0224 2130</v>
      </c>
    </row>
    <row r="110" spans="1:34" x14ac:dyDescent="0.25">
      <c r="A110" s="86">
        <v>701102</v>
      </c>
      <c r="B110" s="86" t="s">
        <v>1685</v>
      </c>
      <c r="C110" s="86" t="str">
        <f t="shared" si="8"/>
        <v>Schützenstraße 10; 6020 Mühlau</v>
      </c>
      <c r="D110" s="86" t="s">
        <v>1920</v>
      </c>
      <c r="E110" s="86" t="s">
        <v>1920</v>
      </c>
      <c r="F110" s="86">
        <v>70101</v>
      </c>
      <c r="G110" s="86">
        <v>6020</v>
      </c>
      <c r="H110" s="86" t="s">
        <v>2673</v>
      </c>
      <c r="I110" s="86" t="s">
        <v>2825</v>
      </c>
      <c r="J110" s="86" t="s">
        <v>2617</v>
      </c>
      <c r="K110" s="86" t="s">
        <v>2412</v>
      </c>
      <c r="L110" s="86" t="s">
        <v>3</v>
      </c>
      <c r="M110" s="86" t="s">
        <v>2826</v>
      </c>
      <c r="N110" s="86" t="s">
        <v>2827</v>
      </c>
      <c r="O110" s="86" t="s">
        <v>1975</v>
      </c>
      <c r="P110" s="87">
        <v>36770</v>
      </c>
      <c r="Q110" s="87">
        <v>401768</v>
      </c>
      <c r="R110" s="86" t="s">
        <v>2416</v>
      </c>
      <c r="S110" s="86" t="s">
        <v>2439</v>
      </c>
      <c r="T110" s="86">
        <v>970101</v>
      </c>
      <c r="U110" s="86">
        <v>6020</v>
      </c>
      <c r="V110" s="86" t="s">
        <v>1009</v>
      </c>
      <c r="W110" s="86" t="s">
        <v>2440</v>
      </c>
      <c r="X110" s="86" t="s">
        <v>2421</v>
      </c>
      <c r="Y110" s="86" t="s">
        <v>1341</v>
      </c>
      <c r="Z110" s="86" t="str">
        <f t="shared" si="9"/>
        <v>Maria-Theresien-Straße 18; 6020 Innsbruck</v>
      </c>
      <c r="AB110" s="85" t="s">
        <v>2438</v>
      </c>
      <c r="AC110" s="85" t="str">
        <f t="shared" si="10"/>
        <v>AT20</v>
      </c>
      <c r="AD110" s="85" t="str">
        <f t="shared" si="11"/>
        <v>2050</v>
      </c>
      <c r="AE110" s="85" t="str">
        <f t="shared" si="12"/>
        <v>3033</v>
      </c>
      <c r="AF110" s="85" t="str">
        <f t="shared" si="13"/>
        <v>0192</v>
      </c>
      <c r="AG110" s="85" t="str">
        <f t="shared" si="14"/>
        <v>0330</v>
      </c>
      <c r="AH110" s="85" t="str">
        <f t="shared" si="15"/>
        <v>AT20 2050 3033 0192 0330</v>
      </c>
    </row>
    <row r="111" spans="1:34" x14ac:dyDescent="0.25">
      <c r="A111" s="86">
        <v>701036</v>
      </c>
      <c r="B111" s="86" t="s">
        <v>1602</v>
      </c>
      <c r="C111" s="86" t="str">
        <f t="shared" si="8"/>
        <v>Pembaurstraße 20; 6020 Pradl</v>
      </c>
      <c r="D111" s="86" t="s">
        <v>1920</v>
      </c>
      <c r="E111" s="86" t="s">
        <v>1920</v>
      </c>
      <c r="F111" s="86">
        <v>70101</v>
      </c>
      <c r="G111" s="86">
        <v>6020</v>
      </c>
      <c r="H111" s="86" t="s">
        <v>2426</v>
      </c>
      <c r="I111" s="86" t="s">
        <v>2828</v>
      </c>
      <c r="J111" s="86" t="s">
        <v>2435</v>
      </c>
      <c r="K111" s="86" t="s">
        <v>2412</v>
      </c>
      <c r="L111" s="86" t="s">
        <v>3</v>
      </c>
      <c r="M111" s="86" t="s">
        <v>2829</v>
      </c>
      <c r="N111" s="86" t="s">
        <v>2830</v>
      </c>
      <c r="O111" s="86" t="s">
        <v>1975</v>
      </c>
      <c r="P111" s="87">
        <v>36770</v>
      </c>
      <c r="Q111" s="87">
        <v>401768</v>
      </c>
      <c r="R111" s="86" t="s">
        <v>2416</v>
      </c>
      <c r="S111" s="86" t="s">
        <v>2439</v>
      </c>
      <c r="T111" s="86">
        <v>970101</v>
      </c>
      <c r="U111" s="86">
        <v>6020</v>
      </c>
      <c r="V111" s="86" t="s">
        <v>1009</v>
      </c>
      <c r="W111" s="86" t="s">
        <v>2440</v>
      </c>
      <c r="X111" s="86" t="s">
        <v>2421</v>
      </c>
      <c r="Y111" s="86" t="s">
        <v>1341</v>
      </c>
      <c r="Z111" s="86" t="str">
        <f t="shared" si="9"/>
        <v>Maria-Theresien-Straße 18; 6020 Innsbruck</v>
      </c>
      <c r="AB111" s="85" t="s">
        <v>2438</v>
      </c>
      <c r="AC111" s="85" t="str">
        <f t="shared" si="10"/>
        <v>AT20</v>
      </c>
      <c r="AD111" s="85" t="str">
        <f t="shared" si="11"/>
        <v>2050</v>
      </c>
      <c r="AE111" s="85" t="str">
        <f t="shared" si="12"/>
        <v>3033</v>
      </c>
      <c r="AF111" s="85" t="str">
        <f t="shared" si="13"/>
        <v>0192</v>
      </c>
      <c r="AG111" s="85" t="str">
        <f t="shared" si="14"/>
        <v>0330</v>
      </c>
      <c r="AH111" s="85" t="str">
        <f t="shared" si="15"/>
        <v>AT20 2050 3033 0192 0330</v>
      </c>
    </row>
    <row r="112" spans="1:34" x14ac:dyDescent="0.25">
      <c r="A112" s="86">
        <v>701586</v>
      </c>
      <c r="B112" s="86" t="s">
        <v>1687</v>
      </c>
      <c r="C112" s="86" t="str">
        <f t="shared" si="8"/>
        <v>Pembaurstraße 31; 6020 Pradl</v>
      </c>
      <c r="D112" s="86" t="s">
        <v>1920</v>
      </c>
      <c r="E112" s="86" t="s">
        <v>1920</v>
      </c>
      <c r="F112" s="86">
        <v>70101</v>
      </c>
      <c r="G112" s="86">
        <v>6020</v>
      </c>
      <c r="H112" s="86" t="s">
        <v>2426</v>
      </c>
      <c r="I112" s="86" t="s">
        <v>2828</v>
      </c>
      <c r="J112" s="86" t="s">
        <v>2778</v>
      </c>
      <c r="K112" s="86" t="s">
        <v>2412</v>
      </c>
      <c r="L112" s="86" t="s">
        <v>1</v>
      </c>
      <c r="M112" s="86" t="s">
        <v>2831</v>
      </c>
      <c r="N112" s="86" t="s">
        <v>2832</v>
      </c>
      <c r="O112" s="86" t="s">
        <v>2016</v>
      </c>
      <c r="P112" s="87">
        <v>36770</v>
      </c>
      <c r="Q112" s="87">
        <v>401768</v>
      </c>
      <c r="R112" s="86" t="s">
        <v>2416</v>
      </c>
      <c r="S112" s="86" t="s">
        <v>1772</v>
      </c>
      <c r="T112" s="86">
        <v>400421</v>
      </c>
      <c r="U112" s="86">
        <v>6020</v>
      </c>
      <c r="V112" s="86" t="s">
        <v>2426</v>
      </c>
      <c r="W112" s="86" t="s">
        <v>2828</v>
      </c>
      <c r="X112" s="86" t="s">
        <v>2834</v>
      </c>
      <c r="Y112" s="86" t="s">
        <v>1229</v>
      </c>
      <c r="Z112" s="86" t="str">
        <f t="shared" si="9"/>
        <v>Pembaurstraße 31/33; 6020 Pradl</v>
      </c>
      <c r="AB112" s="85" t="s">
        <v>2833</v>
      </c>
      <c r="AC112" s="85" t="str">
        <f t="shared" si="10"/>
        <v>AT84</v>
      </c>
      <c r="AD112" s="85" t="str">
        <f t="shared" si="11"/>
        <v>5700</v>
      </c>
      <c r="AE112" s="85" t="str">
        <f t="shared" si="12"/>
        <v>0300</v>
      </c>
      <c r="AF112" s="85" t="str">
        <f t="shared" si="13"/>
        <v>5320</v>
      </c>
      <c r="AG112" s="85" t="str">
        <f t="shared" si="14"/>
        <v>9456</v>
      </c>
      <c r="AH112" s="85" t="str">
        <f t="shared" si="15"/>
        <v>AT84 5700 0300 5320 9456</v>
      </c>
    </row>
    <row r="113" spans="1:34" x14ac:dyDescent="0.25">
      <c r="A113" s="86">
        <v>701063</v>
      </c>
      <c r="B113" s="86" t="s">
        <v>1487</v>
      </c>
      <c r="C113" s="86" t="str">
        <f t="shared" si="8"/>
        <v>Schützenstraße 66; 6020 Arzl</v>
      </c>
      <c r="D113" s="86" t="s">
        <v>1919</v>
      </c>
      <c r="E113" s="86" t="s">
        <v>1919</v>
      </c>
      <c r="F113" s="86">
        <v>70101</v>
      </c>
      <c r="G113" s="86">
        <v>6020</v>
      </c>
      <c r="H113" s="86" t="s">
        <v>2512</v>
      </c>
      <c r="I113" s="86" t="s">
        <v>2825</v>
      </c>
      <c r="J113" s="86" t="s">
        <v>2835</v>
      </c>
      <c r="K113" s="86" t="s">
        <v>2412</v>
      </c>
      <c r="L113" s="86" t="s">
        <v>1</v>
      </c>
      <c r="M113" s="86" t="s">
        <v>2836</v>
      </c>
      <c r="N113" s="86" t="s">
        <v>2837</v>
      </c>
      <c r="O113" s="86" t="s">
        <v>1970</v>
      </c>
      <c r="P113" s="87">
        <v>36770</v>
      </c>
      <c r="Q113" s="87">
        <v>401768</v>
      </c>
      <c r="R113" s="86" t="s">
        <v>2416</v>
      </c>
      <c r="S113" s="86" t="s">
        <v>1743</v>
      </c>
      <c r="T113" s="86">
        <v>900300</v>
      </c>
      <c r="U113" s="86">
        <v>6020</v>
      </c>
      <c r="V113" s="86" t="s">
        <v>1009</v>
      </c>
      <c r="W113" s="86" t="s">
        <v>2417</v>
      </c>
      <c r="X113" s="86" t="s">
        <v>2418</v>
      </c>
      <c r="Y113" s="86" t="s">
        <v>6</v>
      </c>
      <c r="Z113" s="86" t="str">
        <f t="shared" si="9"/>
        <v>Innrain 25/3; 6020 Innsbruck</v>
      </c>
      <c r="AB113" s="85" t="s">
        <v>2415</v>
      </c>
      <c r="AC113" s="85" t="str">
        <f t="shared" si="10"/>
        <v>AT93</v>
      </c>
      <c r="AD113" s="85" t="str">
        <f t="shared" si="11"/>
        <v>1400</v>
      </c>
      <c r="AE113" s="85" t="str">
        <f t="shared" si="12"/>
        <v>0668</v>
      </c>
      <c r="AF113" s="85" t="str">
        <f t="shared" si="13"/>
        <v>1006</v>
      </c>
      <c r="AG113" s="85" t="str">
        <f t="shared" si="14"/>
        <v>3131</v>
      </c>
      <c r="AH113" s="85" t="str">
        <f t="shared" si="15"/>
        <v>AT93 1400 0668 1006 3131</v>
      </c>
    </row>
    <row r="114" spans="1:34" x14ac:dyDescent="0.25">
      <c r="A114" s="86">
        <v>701456</v>
      </c>
      <c r="B114" s="86" t="s">
        <v>1588</v>
      </c>
      <c r="C114" s="86" t="str">
        <f t="shared" si="8"/>
        <v>Universitätsstraße 3; 6020 Innsbruck</v>
      </c>
      <c r="D114" s="86" t="s">
        <v>1920</v>
      </c>
      <c r="E114" s="86" t="s">
        <v>1920</v>
      </c>
      <c r="F114" s="86">
        <v>70101</v>
      </c>
      <c r="G114" s="86">
        <v>6020</v>
      </c>
      <c r="H114" s="86" t="s">
        <v>1009</v>
      </c>
      <c r="I114" s="86" t="s">
        <v>2838</v>
      </c>
      <c r="J114" s="86" t="s">
        <v>2470</v>
      </c>
      <c r="K114" s="86" t="s">
        <v>2412</v>
      </c>
      <c r="L114" s="86" t="s">
        <v>1</v>
      </c>
      <c r="M114" s="86" t="s">
        <v>2839</v>
      </c>
      <c r="N114" s="86" t="s">
        <v>2840</v>
      </c>
      <c r="O114" s="86" t="s">
        <v>1987</v>
      </c>
      <c r="P114" s="87">
        <v>36770</v>
      </c>
      <c r="Q114" s="87">
        <v>401768</v>
      </c>
      <c r="R114" s="86" t="s">
        <v>2416</v>
      </c>
      <c r="S114" s="86" t="s">
        <v>13</v>
      </c>
      <c r="T114" s="86">
        <v>400049</v>
      </c>
      <c r="U114" s="86">
        <v>6020</v>
      </c>
      <c r="V114" s="86" t="s">
        <v>1009</v>
      </c>
      <c r="W114" s="86" t="s">
        <v>2538</v>
      </c>
      <c r="X114" s="86" t="s">
        <v>2428</v>
      </c>
      <c r="Y114" s="86" t="s">
        <v>14</v>
      </c>
      <c r="Z114" s="86" t="str">
        <f t="shared" si="9"/>
        <v>Jahnstraße 5; 6020 Innsbruck</v>
      </c>
      <c r="AB114" s="85" t="s">
        <v>2541</v>
      </c>
      <c r="AC114" s="85" t="str">
        <f t="shared" si="10"/>
        <v>AT40</v>
      </c>
      <c r="AD114" s="85" t="str">
        <f t="shared" si="11"/>
        <v>5700</v>
      </c>
      <c r="AE114" s="85" t="str">
        <f t="shared" si="12"/>
        <v>0002</v>
      </c>
      <c r="AF114" s="85" t="str">
        <f t="shared" si="13"/>
        <v>0008</v>
      </c>
      <c r="AG114" s="85" t="str">
        <f t="shared" si="14"/>
        <v>6146</v>
      </c>
      <c r="AH114" s="85" t="str">
        <f t="shared" si="15"/>
        <v>AT40 5700 0002 0008 6146</v>
      </c>
    </row>
    <row r="115" spans="1:34" x14ac:dyDescent="0.25">
      <c r="A115" s="86">
        <v>701051</v>
      </c>
      <c r="B115" s="86" t="s">
        <v>1677</v>
      </c>
      <c r="C115" s="86" t="str">
        <f t="shared" si="8"/>
        <v>Universitätsstraße 3; 6020 Innsbruck</v>
      </c>
      <c r="D115" s="86" t="s">
        <v>1919</v>
      </c>
      <c r="E115" s="86" t="s">
        <v>1919</v>
      </c>
      <c r="F115" s="86">
        <v>70101</v>
      </c>
      <c r="G115" s="86">
        <v>6020</v>
      </c>
      <c r="H115" s="86" t="s">
        <v>1009</v>
      </c>
      <c r="I115" s="86" t="s">
        <v>2838</v>
      </c>
      <c r="J115" s="86" t="s">
        <v>2470</v>
      </c>
      <c r="K115" s="86" t="s">
        <v>2412</v>
      </c>
      <c r="L115" s="86" t="s">
        <v>1</v>
      </c>
      <c r="M115" s="86" t="s">
        <v>2841</v>
      </c>
      <c r="N115" s="86" t="s">
        <v>2842</v>
      </c>
      <c r="O115" s="86" t="s">
        <v>1987</v>
      </c>
      <c r="P115" s="87">
        <v>36770</v>
      </c>
      <c r="Q115" s="87">
        <v>401768</v>
      </c>
      <c r="R115" s="86" t="s">
        <v>2416</v>
      </c>
      <c r="S115" s="86" t="s">
        <v>13</v>
      </c>
      <c r="T115" s="86">
        <v>400049</v>
      </c>
      <c r="U115" s="86">
        <v>6020</v>
      </c>
      <c r="V115" s="86" t="s">
        <v>1009</v>
      </c>
      <c r="W115" s="86" t="s">
        <v>2538</v>
      </c>
      <c r="X115" s="86" t="s">
        <v>2428</v>
      </c>
      <c r="Y115" s="86" t="s">
        <v>14</v>
      </c>
      <c r="Z115" s="86" t="str">
        <f t="shared" si="9"/>
        <v>Jahnstraße 5; 6020 Innsbruck</v>
      </c>
      <c r="AB115" s="85" t="s">
        <v>2541</v>
      </c>
      <c r="AC115" s="85" t="str">
        <f t="shared" si="10"/>
        <v>AT40</v>
      </c>
      <c r="AD115" s="85" t="str">
        <f t="shared" si="11"/>
        <v>5700</v>
      </c>
      <c r="AE115" s="85" t="str">
        <f t="shared" si="12"/>
        <v>0002</v>
      </c>
      <c r="AF115" s="85" t="str">
        <f t="shared" si="13"/>
        <v>0008</v>
      </c>
      <c r="AG115" s="85" t="str">
        <f t="shared" si="14"/>
        <v>6146</v>
      </c>
      <c r="AH115" s="85" t="str">
        <f t="shared" si="15"/>
        <v>AT40 5700 0002 0008 6146</v>
      </c>
    </row>
    <row r="116" spans="1:34" x14ac:dyDescent="0.25">
      <c r="A116" s="86">
        <v>702045</v>
      </c>
      <c r="B116" s="86" t="s">
        <v>1884</v>
      </c>
      <c r="C116" s="86" t="str">
        <f t="shared" si="8"/>
        <v>Schulgasse 7; 6471 Arzl/Pitztal</v>
      </c>
      <c r="D116" s="86" t="s">
        <v>1922</v>
      </c>
      <c r="E116" s="86" t="s">
        <v>1943</v>
      </c>
      <c r="F116" s="86">
        <v>70201</v>
      </c>
      <c r="G116" s="86">
        <v>6471</v>
      </c>
      <c r="H116" s="86" t="s">
        <v>2843</v>
      </c>
      <c r="I116" s="86" t="s">
        <v>2730</v>
      </c>
      <c r="J116" s="86" t="s">
        <v>2509</v>
      </c>
      <c r="K116" s="86" t="s">
        <v>2844</v>
      </c>
      <c r="L116" s="86" t="s">
        <v>3</v>
      </c>
      <c r="M116" s="86" t="s">
        <v>2845</v>
      </c>
      <c r="N116" s="86" t="s">
        <v>2846</v>
      </c>
      <c r="O116" s="86" t="s">
        <v>2026</v>
      </c>
      <c r="P116" s="87">
        <v>43711</v>
      </c>
      <c r="Q116" s="87">
        <v>401768</v>
      </c>
      <c r="R116" s="86" t="s">
        <v>2416</v>
      </c>
      <c r="S116" s="86" t="s">
        <v>15</v>
      </c>
      <c r="T116" s="86">
        <v>970201</v>
      </c>
      <c r="U116" s="86">
        <v>6471</v>
      </c>
      <c r="V116" s="86" t="s">
        <v>2848</v>
      </c>
      <c r="W116" s="86" t="s">
        <v>2849</v>
      </c>
      <c r="X116" s="86" t="s">
        <v>2504</v>
      </c>
      <c r="Y116" s="86" t="s">
        <v>23</v>
      </c>
      <c r="Z116" s="86" t="str">
        <f t="shared" si="9"/>
        <v>Dorfstraße 38; 6471 Arzl im Pitztal</v>
      </c>
      <c r="AB116" s="85" t="s">
        <v>2847</v>
      </c>
      <c r="AC116" s="85" t="str">
        <f t="shared" si="10"/>
        <v>AT93</v>
      </c>
      <c r="AD116" s="85" t="str">
        <f t="shared" si="11"/>
        <v>3620</v>
      </c>
      <c r="AE116" s="85" t="str">
        <f t="shared" si="12"/>
        <v>7000</v>
      </c>
      <c r="AF116" s="85" t="str">
        <f t="shared" si="13"/>
        <v>0002</v>
      </c>
      <c r="AG116" s="85" t="str">
        <f t="shared" si="14"/>
        <v>0248</v>
      </c>
      <c r="AH116" s="85" t="str">
        <f t="shared" si="15"/>
        <v>AT93 3620 7000 0002 0248</v>
      </c>
    </row>
    <row r="117" spans="1:34" x14ac:dyDescent="0.25">
      <c r="A117" s="86">
        <v>701176</v>
      </c>
      <c r="B117" s="86" t="s">
        <v>1525</v>
      </c>
      <c r="C117" s="86" t="str">
        <f t="shared" si="8"/>
        <v>Walderkammweg 8; 6020 Mühlau</v>
      </c>
      <c r="D117" s="86" t="s">
        <v>1920</v>
      </c>
      <c r="E117" s="86" t="s">
        <v>1920</v>
      </c>
      <c r="F117" s="86">
        <v>70101</v>
      </c>
      <c r="G117" s="86">
        <v>6020</v>
      </c>
      <c r="H117" s="86" t="s">
        <v>2673</v>
      </c>
      <c r="I117" s="86" t="s">
        <v>2850</v>
      </c>
      <c r="J117" s="86" t="s">
        <v>2411</v>
      </c>
      <c r="K117" s="86" t="s">
        <v>2412</v>
      </c>
      <c r="L117" s="86" t="s">
        <v>3</v>
      </c>
      <c r="M117" s="86" t="s">
        <v>2851</v>
      </c>
      <c r="N117" s="86" t="s">
        <v>2852</v>
      </c>
      <c r="O117" s="86" t="s">
        <v>1975</v>
      </c>
      <c r="P117" s="87">
        <v>36770</v>
      </c>
      <c r="Q117" s="87">
        <v>401768</v>
      </c>
      <c r="R117" s="86" t="s">
        <v>2416</v>
      </c>
      <c r="S117" s="86" t="s">
        <v>2439</v>
      </c>
      <c r="T117" s="86">
        <v>970101</v>
      </c>
      <c r="U117" s="86">
        <v>6020</v>
      </c>
      <c r="V117" s="86" t="s">
        <v>1009</v>
      </c>
      <c r="W117" s="86" t="s">
        <v>2440</v>
      </c>
      <c r="X117" s="86" t="s">
        <v>2421</v>
      </c>
      <c r="Y117" s="86" t="s">
        <v>1341</v>
      </c>
      <c r="Z117" s="86" t="str">
        <f t="shared" si="9"/>
        <v>Maria-Theresien-Straße 18; 6020 Innsbruck</v>
      </c>
      <c r="AB117" s="85" t="s">
        <v>2438</v>
      </c>
      <c r="AC117" s="85" t="str">
        <f t="shared" si="10"/>
        <v>AT20</v>
      </c>
      <c r="AD117" s="85" t="str">
        <f t="shared" si="11"/>
        <v>2050</v>
      </c>
      <c r="AE117" s="85" t="str">
        <f t="shared" si="12"/>
        <v>3033</v>
      </c>
      <c r="AF117" s="85" t="str">
        <f t="shared" si="13"/>
        <v>0192</v>
      </c>
      <c r="AG117" s="85" t="str">
        <f t="shared" si="14"/>
        <v>0330</v>
      </c>
      <c r="AH117" s="85" t="str">
        <f t="shared" si="15"/>
        <v>AT20 2050 3033 0192 0330</v>
      </c>
    </row>
    <row r="118" spans="1:34" x14ac:dyDescent="0.25">
      <c r="A118" s="86">
        <v>701177</v>
      </c>
      <c r="B118" s="86" t="s">
        <v>1530</v>
      </c>
      <c r="C118" s="86" t="str">
        <f t="shared" si="8"/>
        <v>Walderkammweg 8; 6020 Mühlau</v>
      </c>
      <c r="D118" s="86" t="s">
        <v>1922</v>
      </c>
      <c r="E118" s="86" t="s">
        <v>1922</v>
      </c>
      <c r="F118" s="86">
        <v>70101</v>
      </c>
      <c r="G118" s="86">
        <v>6020</v>
      </c>
      <c r="H118" s="86" t="s">
        <v>2673</v>
      </c>
      <c r="I118" s="86" t="s">
        <v>2850</v>
      </c>
      <c r="J118" s="86" t="s">
        <v>2411</v>
      </c>
      <c r="K118" s="86" t="s">
        <v>2412</v>
      </c>
      <c r="L118" s="86" t="s">
        <v>3</v>
      </c>
      <c r="M118" s="86" t="s">
        <v>2853</v>
      </c>
      <c r="N118" s="86" t="s">
        <v>2854</v>
      </c>
      <c r="O118" s="86" t="s">
        <v>1975</v>
      </c>
      <c r="P118" s="87">
        <v>36770</v>
      </c>
      <c r="Q118" s="87">
        <v>401768</v>
      </c>
      <c r="R118" s="86" t="s">
        <v>2416</v>
      </c>
      <c r="S118" s="86" t="s">
        <v>2439</v>
      </c>
      <c r="T118" s="86">
        <v>970101</v>
      </c>
      <c r="U118" s="86">
        <v>6020</v>
      </c>
      <c r="V118" s="86" t="s">
        <v>1009</v>
      </c>
      <c r="W118" s="86" t="s">
        <v>2440</v>
      </c>
      <c r="X118" s="86" t="s">
        <v>2421</v>
      </c>
      <c r="Y118" s="86" t="s">
        <v>1341</v>
      </c>
      <c r="Z118" s="86" t="str">
        <f t="shared" si="9"/>
        <v>Maria-Theresien-Straße 18; 6020 Innsbruck</v>
      </c>
      <c r="AB118" s="85" t="s">
        <v>2438</v>
      </c>
      <c r="AC118" s="85" t="str">
        <f t="shared" si="10"/>
        <v>AT20</v>
      </c>
      <c r="AD118" s="85" t="str">
        <f t="shared" si="11"/>
        <v>2050</v>
      </c>
      <c r="AE118" s="85" t="str">
        <f t="shared" si="12"/>
        <v>3033</v>
      </c>
      <c r="AF118" s="85" t="str">
        <f t="shared" si="13"/>
        <v>0192</v>
      </c>
      <c r="AG118" s="85" t="str">
        <f t="shared" si="14"/>
        <v>0330</v>
      </c>
      <c r="AH118" s="85" t="str">
        <f t="shared" si="15"/>
        <v>AT20 2050 3033 0192 0330</v>
      </c>
    </row>
    <row r="119" spans="1:34" x14ac:dyDescent="0.25">
      <c r="A119" s="86">
        <v>701027</v>
      </c>
      <c r="B119" s="86" t="s">
        <v>1536</v>
      </c>
      <c r="C119" s="86" t="str">
        <f t="shared" si="8"/>
        <v>Weiherburggasse 1 c; 6020 Innsbruck</v>
      </c>
      <c r="D119" s="86" t="s">
        <v>1919</v>
      </c>
      <c r="E119" s="86" t="s">
        <v>1919</v>
      </c>
      <c r="F119" s="86">
        <v>70101</v>
      </c>
      <c r="G119" s="86">
        <v>6020</v>
      </c>
      <c r="H119" s="86" t="s">
        <v>1009</v>
      </c>
      <c r="I119" s="86" t="s">
        <v>2855</v>
      </c>
      <c r="J119" s="86" t="s">
        <v>2856</v>
      </c>
      <c r="K119" s="86" t="s">
        <v>2412</v>
      </c>
      <c r="L119" s="86" t="s">
        <v>1</v>
      </c>
      <c r="M119" s="86" t="s">
        <v>1226</v>
      </c>
      <c r="N119" s="86" t="s">
        <v>2857</v>
      </c>
      <c r="O119" s="86" t="s">
        <v>5741</v>
      </c>
      <c r="P119" s="87">
        <v>36770</v>
      </c>
      <c r="Q119" s="87">
        <v>401768</v>
      </c>
      <c r="R119" s="86" t="s">
        <v>2416</v>
      </c>
      <c r="S119" s="86" t="s">
        <v>1750</v>
      </c>
      <c r="T119" s="86">
        <v>400942</v>
      </c>
      <c r="U119" s="86">
        <v>6020</v>
      </c>
      <c r="V119" s="86" t="s">
        <v>1009</v>
      </c>
      <c r="W119" s="86" t="s">
        <v>2855</v>
      </c>
      <c r="X119" s="86" t="s">
        <v>2859</v>
      </c>
      <c r="Y119" s="86" t="s">
        <v>1226</v>
      </c>
      <c r="Z119" s="86" t="str">
        <f t="shared" si="9"/>
        <v>Weiherburggasse 1c; 6020 Innsbruck</v>
      </c>
      <c r="AB119" s="85" t="s">
        <v>2858</v>
      </c>
      <c r="AC119" s="85" t="str">
        <f t="shared" si="10"/>
        <v>AT28</v>
      </c>
      <c r="AD119" s="85" t="str">
        <f t="shared" si="11"/>
        <v>4300</v>
      </c>
      <c r="AE119" s="85" t="str">
        <f t="shared" si="12"/>
        <v>0000</v>
      </c>
      <c r="AF119" s="85" t="str">
        <f t="shared" si="13"/>
        <v>0004</v>
      </c>
      <c r="AG119" s="85" t="str">
        <f t="shared" si="14"/>
        <v>7399</v>
      </c>
      <c r="AH119" s="85" t="str">
        <f t="shared" si="15"/>
        <v>AT28 4300 0000 0004 7399</v>
      </c>
    </row>
    <row r="120" spans="1:34" x14ac:dyDescent="0.25">
      <c r="A120" s="86">
        <v>702196</v>
      </c>
      <c r="B120" s="86" t="s">
        <v>915</v>
      </c>
      <c r="C120" s="86" t="str">
        <f t="shared" si="8"/>
        <v>Erich-Schaber-Weg 1 c; 6430 Ötztal-Bahnhof</v>
      </c>
      <c r="D120" s="86" t="s">
        <v>1920</v>
      </c>
      <c r="E120" s="86" t="s">
        <v>1920</v>
      </c>
      <c r="F120" s="86">
        <v>70202</v>
      </c>
      <c r="G120" s="86">
        <v>6430</v>
      </c>
      <c r="H120" s="86" t="s">
        <v>2860</v>
      </c>
      <c r="I120" s="86" t="s">
        <v>2861</v>
      </c>
      <c r="J120" s="86" t="s">
        <v>2856</v>
      </c>
      <c r="K120" s="86" t="s">
        <v>2844</v>
      </c>
      <c r="L120" s="86" t="s">
        <v>3</v>
      </c>
      <c r="M120" s="86" t="s">
        <v>2862</v>
      </c>
      <c r="N120" s="86" t="s">
        <v>2863</v>
      </c>
      <c r="O120" s="86" t="s">
        <v>2021</v>
      </c>
      <c r="P120" s="87">
        <v>36770</v>
      </c>
      <c r="Q120" s="87">
        <v>401768</v>
      </c>
      <c r="R120" s="86" t="s">
        <v>2416</v>
      </c>
      <c r="S120" s="86" t="s">
        <v>900</v>
      </c>
      <c r="T120" s="86">
        <v>970202</v>
      </c>
      <c r="U120" s="86">
        <v>6425</v>
      </c>
      <c r="V120" s="86" t="s">
        <v>1012</v>
      </c>
      <c r="W120" s="86" t="s">
        <v>2865</v>
      </c>
      <c r="X120" s="86" t="s">
        <v>2499</v>
      </c>
      <c r="Y120" s="86" t="s">
        <v>901</v>
      </c>
      <c r="Z120" s="86" t="str">
        <f t="shared" si="9"/>
        <v>Siedlungsstraße 2; 6425 Haiming</v>
      </c>
      <c r="AB120" s="85" t="s">
        <v>2864</v>
      </c>
      <c r="AC120" s="85" t="str">
        <f t="shared" si="10"/>
        <v>AT63</v>
      </c>
      <c r="AD120" s="85" t="str">
        <f t="shared" si="11"/>
        <v>5700</v>
      </c>
      <c r="AE120" s="85" t="str">
        <f t="shared" si="12"/>
        <v>0002</v>
      </c>
      <c r="AF120" s="85" t="str">
        <f t="shared" si="13"/>
        <v>9000</v>
      </c>
      <c r="AG120" s="85" t="str">
        <f t="shared" si="14"/>
        <v>3180</v>
      </c>
      <c r="AH120" s="85" t="str">
        <f t="shared" si="15"/>
        <v>AT63 5700 0002 9000 3180</v>
      </c>
    </row>
    <row r="121" spans="1:34" x14ac:dyDescent="0.25">
      <c r="A121" s="86">
        <v>702416</v>
      </c>
      <c r="B121" s="86" t="s">
        <v>1481</v>
      </c>
      <c r="C121" s="86" t="str">
        <f t="shared" si="8"/>
        <v>Erich-Schaber-Weg 1 c; 6430 Ötztal-Bahnhof</v>
      </c>
      <c r="D121" s="86" t="s">
        <v>1920</v>
      </c>
      <c r="E121" s="86" t="s">
        <v>1932</v>
      </c>
      <c r="F121" s="86">
        <v>70202</v>
      </c>
      <c r="G121" s="86">
        <v>6430</v>
      </c>
      <c r="H121" s="86" t="s">
        <v>2860</v>
      </c>
      <c r="I121" s="86" t="s">
        <v>2861</v>
      </c>
      <c r="J121" s="86" t="s">
        <v>2856</v>
      </c>
      <c r="K121" s="86" t="s">
        <v>2844</v>
      </c>
      <c r="L121" s="86" t="s">
        <v>1</v>
      </c>
      <c r="M121" s="86" t="s">
        <v>2866</v>
      </c>
      <c r="N121" s="86" t="s">
        <v>2867</v>
      </c>
      <c r="O121" s="86" t="s">
        <v>2051</v>
      </c>
      <c r="P121" s="87">
        <v>36770</v>
      </c>
      <c r="Q121" s="87">
        <v>44074</v>
      </c>
      <c r="R121" s="86" t="s">
        <v>2592</v>
      </c>
      <c r="S121" s="86" t="s">
        <v>1777</v>
      </c>
      <c r="T121" s="86">
        <v>900136</v>
      </c>
      <c r="U121" s="86">
        <v>6020</v>
      </c>
      <c r="V121" s="86" t="s">
        <v>1009</v>
      </c>
      <c r="W121" s="86" t="s">
        <v>2639</v>
      </c>
      <c r="X121" s="86" t="s">
        <v>2580</v>
      </c>
      <c r="Y121" s="86" t="s">
        <v>914</v>
      </c>
      <c r="Z121" s="86" t="str">
        <f t="shared" si="9"/>
        <v>Ing.-Etzel-Straße 11; 6020 Innsbruck</v>
      </c>
      <c r="AB121" s="85" t="s">
        <v>2868</v>
      </c>
      <c r="AC121" s="85" t="str">
        <f t="shared" si="10"/>
        <v>AT21</v>
      </c>
      <c r="AD121" s="85" t="str">
        <f t="shared" si="11"/>
        <v>2050</v>
      </c>
      <c r="AE121" s="85" t="str">
        <f t="shared" si="12"/>
        <v>3000</v>
      </c>
      <c r="AF121" s="85" t="str">
        <f t="shared" si="13"/>
        <v>0002</v>
      </c>
      <c r="AG121" s="85" t="str">
        <f t="shared" si="14"/>
        <v>9157</v>
      </c>
      <c r="AH121" s="85" t="str">
        <f t="shared" si="15"/>
        <v>AT21 2050 3000 0002 9157</v>
      </c>
    </row>
    <row r="122" spans="1:34" x14ac:dyDescent="0.25">
      <c r="A122" s="86">
        <v>701156</v>
      </c>
      <c r="B122" s="86" t="s">
        <v>1520</v>
      </c>
      <c r="C122" s="86" t="str">
        <f t="shared" si="8"/>
        <v>Weingartnerstraße 26; 6020 Wilten</v>
      </c>
      <c r="D122" s="86" t="s">
        <v>1920</v>
      </c>
      <c r="E122" s="86" t="s">
        <v>1920</v>
      </c>
      <c r="F122" s="86">
        <v>70101</v>
      </c>
      <c r="G122" s="86">
        <v>6020</v>
      </c>
      <c r="H122" s="86" t="s">
        <v>2502</v>
      </c>
      <c r="I122" s="86" t="s">
        <v>2869</v>
      </c>
      <c r="J122" s="86" t="s">
        <v>2449</v>
      </c>
      <c r="K122" s="86" t="s">
        <v>2412</v>
      </c>
      <c r="L122" s="86" t="s">
        <v>3</v>
      </c>
      <c r="M122" s="86" t="s">
        <v>2870</v>
      </c>
      <c r="N122" s="86" t="s">
        <v>2871</v>
      </c>
      <c r="O122" s="86" t="s">
        <v>1975</v>
      </c>
      <c r="P122" s="87">
        <v>36770</v>
      </c>
      <c r="Q122" s="87">
        <v>401768</v>
      </c>
      <c r="R122" s="86" t="s">
        <v>2416</v>
      </c>
      <c r="S122" s="86" t="s">
        <v>2439</v>
      </c>
      <c r="T122" s="86">
        <v>970101</v>
      </c>
      <c r="U122" s="86">
        <v>6020</v>
      </c>
      <c r="V122" s="86" t="s">
        <v>1009</v>
      </c>
      <c r="W122" s="86" t="s">
        <v>2440</v>
      </c>
      <c r="X122" s="86" t="s">
        <v>2421</v>
      </c>
      <c r="Y122" s="86" t="s">
        <v>1341</v>
      </c>
      <c r="Z122" s="86" t="str">
        <f t="shared" si="9"/>
        <v>Maria-Theresien-Straße 18; 6020 Innsbruck</v>
      </c>
      <c r="AB122" s="85" t="s">
        <v>2438</v>
      </c>
      <c r="AC122" s="85" t="str">
        <f t="shared" si="10"/>
        <v>AT20</v>
      </c>
      <c r="AD122" s="85" t="str">
        <f t="shared" si="11"/>
        <v>2050</v>
      </c>
      <c r="AE122" s="85" t="str">
        <f t="shared" si="12"/>
        <v>3033</v>
      </c>
      <c r="AF122" s="85" t="str">
        <f t="shared" si="13"/>
        <v>0192</v>
      </c>
      <c r="AG122" s="85" t="str">
        <f t="shared" si="14"/>
        <v>0330</v>
      </c>
      <c r="AH122" s="85" t="str">
        <f t="shared" si="15"/>
        <v>AT20 2050 3033 0192 0330</v>
      </c>
    </row>
    <row r="123" spans="1:34" x14ac:dyDescent="0.25">
      <c r="A123" s="86">
        <v>702256</v>
      </c>
      <c r="B123" s="86" t="s">
        <v>27</v>
      </c>
      <c r="C123" s="86" t="str">
        <f t="shared" si="8"/>
        <v>Wald Mairhof 7; 6471 Wald</v>
      </c>
      <c r="D123" s="86" t="s">
        <v>1920</v>
      </c>
      <c r="E123" s="86" t="s">
        <v>1920</v>
      </c>
      <c r="F123" s="86">
        <v>70201</v>
      </c>
      <c r="G123" s="86">
        <v>6471</v>
      </c>
      <c r="H123" s="86" t="s">
        <v>2872</v>
      </c>
      <c r="I123" s="86" t="s">
        <v>2873</v>
      </c>
      <c r="J123" s="86" t="s">
        <v>2509</v>
      </c>
      <c r="K123" s="86" t="s">
        <v>2844</v>
      </c>
      <c r="L123" s="86" t="s">
        <v>3</v>
      </c>
      <c r="M123" s="86" t="s">
        <v>2874</v>
      </c>
      <c r="N123" s="86" t="s">
        <v>2875</v>
      </c>
      <c r="O123" s="86" t="s">
        <v>2026</v>
      </c>
      <c r="P123" s="87">
        <v>36770</v>
      </c>
      <c r="Q123" s="87">
        <v>401768</v>
      </c>
      <c r="R123" s="86" t="s">
        <v>2416</v>
      </c>
      <c r="S123" s="86" t="s">
        <v>15</v>
      </c>
      <c r="T123" s="86">
        <v>970201</v>
      </c>
      <c r="U123" s="86">
        <v>6471</v>
      </c>
      <c r="V123" s="86" t="s">
        <v>2848</v>
      </c>
      <c r="W123" s="86" t="s">
        <v>2849</v>
      </c>
      <c r="X123" s="86" t="s">
        <v>2504</v>
      </c>
      <c r="Y123" s="86" t="s">
        <v>23</v>
      </c>
      <c r="Z123" s="86" t="str">
        <f t="shared" si="9"/>
        <v>Dorfstraße 38; 6471 Arzl im Pitztal</v>
      </c>
      <c r="AB123" s="85" t="s">
        <v>2847</v>
      </c>
      <c r="AC123" s="85" t="str">
        <f t="shared" si="10"/>
        <v>AT93</v>
      </c>
      <c r="AD123" s="85" t="str">
        <f t="shared" si="11"/>
        <v>3620</v>
      </c>
      <c r="AE123" s="85" t="str">
        <f t="shared" si="12"/>
        <v>7000</v>
      </c>
      <c r="AF123" s="85" t="str">
        <f t="shared" si="13"/>
        <v>0002</v>
      </c>
      <c r="AG123" s="85" t="str">
        <f t="shared" si="14"/>
        <v>0248</v>
      </c>
      <c r="AH123" s="85" t="str">
        <f t="shared" si="15"/>
        <v>AT93 3620 7000 0002 0248</v>
      </c>
    </row>
    <row r="124" spans="1:34" x14ac:dyDescent="0.25">
      <c r="A124" s="86">
        <v>702266</v>
      </c>
      <c r="B124" s="86" t="s">
        <v>902</v>
      </c>
      <c r="C124" s="86" t="str">
        <f t="shared" si="8"/>
        <v>Haimingerberg 49; 6425 Haimingerberg</v>
      </c>
      <c r="D124" s="86" t="s">
        <v>1920</v>
      </c>
      <c r="E124" s="86" t="s">
        <v>1920</v>
      </c>
      <c r="F124" s="86">
        <v>70202</v>
      </c>
      <c r="G124" s="86">
        <v>6425</v>
      </c>
      <c r="H124" s="86" t="s">
        <v>2876</v>
      </c>
      <c r="I124" s="86" t="s">
        <v>2876</v>
      </c>
      <c r="J124" s="86" t="s">
        <v>2877</v>
      </c>
      <c r="K124" s="86" t="s">
        <v>2844</v>
      </c>
      <c r="L124" s="86" t="s">
        <v>3</v>
      </c>
      <c r="M124" s="86" t="s">
        <v>2878</v>
      </c>
      <c r="N124" s="86" t="s">
        <v>2879</v>
      </c>
      <c r="O124" s="86" t="s">
        <v>2021</v>
      </c>
      <c r="P124" s="87">
        <v>36770</v>
      </c>
      <c r="Q124" s="87">
        <v>401768</v>
      </c>
      <c r="R124" s="86" t="s">
        <v>2416</v>
      </c>
      <c r="S124" s="86" t="s">
        <v>900</v>
      </c>
      <c r="T124" s="86">
        <v>970202</v>
      </c>
      <c r="U124" s="86">
        <v>6425</v>
      </c>
      <c r="V124" s="86" t="s">
        <v>1012</v>
      </c>
      <c r="W124" s="86" t="s">
        <v>2865</v>
      </c>
      <c r="X124" s="86" t="s">
        <v>2499</v>
      </c>
      <c r="Y124" s="86" t="s">
        <v>901</v>
      </c>
      <c r="Z124" s="86" t="str">
        <f t="shared" si="9"/>
        <v>Siedlungsstraße 2; 6425 Haiming</v>
      </c>
      <c r="AB124" s="85" t="s">
        <v>2864</v>
      </c>
      <c r="AC124" s="85" t="str">
        <f t="shared" si="10"/>
        <v>AT63</v>
      </c>
      <c r="AD124" s="85" t="str">
        <f t="shared" si="11"/>
        <v>5700</v>
      </c>
      <c r="AE124" s="85" t="str">
        <f t="shared" si="12"/>
        <v>0002</v>
      </c>
      <c r="AF124" s="85" t="str">
        <f t="shared" si="13"/>
        <v>9000</v>
      </c>
      <c r="AG124" s="85" t="str">
        <f t="shared" si="14"/>
        <v>3180</v>
      </c>
      <c r="AH124" s="85" t="str">
        <f t="shared" si="15"/>
        <v>AT63 5700 0002 9000 3180</v>
      </c>
    </row>
    <row r="125" spans="1:34" x14ac:dyDescent="0.25">
      <c r="A125" s="86">
        <v>701030</v>
      </c>
      <c r="B125" s="86" t="s">
        <v>2880</v>
      </c>
      <c r="C125" s="86" t="str">
        <f t="shared" si="8"/>
        <v>Weingartnerstraße 108; 6020 Wilten</v>
      </c>
      <c r="D125" s="86" t="s">
        <v>2746</v>
      </c>
      <c r="E125" s="86" t="s">
        <v>2746</v>
      </c>
      <c r="F125" s="86">
        <v>70101</v>
      </c>
      <c r="G125" s="86">
        <v>6020</v>
      </c>
      <c r="H125" s="86" t="s">
        <v>2502</v>
      </c>
      <c r="I125" s="86" t="s">
        <v>2869</v>
      </c>
      <c r="J125" s="86" t="s">
        <v>2881</v>
      </c>
      <c r="K125" s="86" t="s">
        <v>2412</v>
      </c>
      <c r="L125" s="86" t="s">
        <v>1</v>
      </c>
      <c r="M125" s="86" t="s">
        <v>2882</v>
      </c>
      <c r="N125" s="86" t="s">
        <v>2883</v>
      </c>
      <c r="O125" s="86" t="s">
        <v>5739</v>
      </c>
      <c r="P125" s="87">
        <v>36770</v>
      </c>
      <c r="Q125" s="87">
        <v>44238</v>
      </c>
      <c r="R125" s="86" t="s">
        <v>2592</v>
      </c>
      <c r="S125" s="86" t="s">
        <v>2884</v>
      </c>
      <c r="T125" s="86"/>
      <c r="U125" s="86">
        <v>6020</v>
      </c>
      <c r="V125" s="86" t="s">
        <v>2502</v>
      </c>
      <c r="W125" s="86" t="s">
        <v>2869</v>
      </c>
      <c r="X125" s="86" t="s">
        <v>2881</v>
      </c>
      <c r="Y125" s="86"/>
      <c r="Z125" s="86" t="str">
        <f t="shared" si="9"/>
        <v>Weingartnerstraße 108; 6020 Wilten</v>
      </c>
      <c r="AC125" s="85" t="str">
        <f t="shared" si="10"/>
        <v/>
      </c>
      <c r="AD125" s="85" t="str">
        <f t="shared" si="11"/>
        <v/>
      </c>
      <c r="AE125" s="85" t="str">
        <f t="shared" si="12"/>
        <v/>
      </c>
      <c r="AF125" s="85" t="str">
        <f t="shared" si="13"/>
        <v/>
      </c>
      <c r="AG125" s="85" t="str">
        <f t="shared" si="14"/>
        <v/>
      </c>
      <c r="AH125" s="85" t="str">
        <f t="shared" si="15"/>
        <v xml:space="preserve">    </v>
      </c>
    </row>
    <row r="126" spans="1:34" x14ac:dyDescent="0.25">
      <c r="A126" s="86">
        <v>701081</v>
      </c>
      <c r="B126" s="86" t="s">
        <v>1683</v>
      </c>
      <c r="C126" s="86" t="str">
        <f t="shared" si="8"/>
        <v>Peerhofstraße 3; 6020 Hötting</v>
      </c>
      <c r="D126" s="86" t="s">
        <v>1919</v>
      </c>
      <c r="E126" s="86" t="s">
        <v>1928</v>
      </c>
      <c r="F126" s="86">
        <v>70101</v>
      </c>
      <c r="G126" s="86">
        <v>6020</v>
      </c>
      <c r="H126" s="86" t="s">
        <v>2419</v>
      </c>
      <c r="I126" s="86" t="s">
        <v>2885</v>
      </c>
      <c r="J126" s="86" t="s">
        <v>2470</v>
      </c>
      <c r="K126" s="86" t="s">
        <v>2412</v>
      </c>
      <c r="L126" s="86" t="s">
        <v>1</v>
      </c>
      <c r="M126" s="86" t="s">
        <v>2886</v>
      </c>
      <c r="N126" s="86" t="s">
        <v>2887</v>
      </c>
      <c r="O126" s="86" t="s">
        <v>1999</v>
      </c>
      <c r="P126" s="87">
        <v>36770</v>
      </c>
      <c r="Q126" s="87">
        <v>401768</v>
      </c>
      <c r="R126" s="86" t="s">
        <v>2416</v>
      </c>
      <c r="S126" s="86" t="s">
        <v>766</v>
      </c>
      <c r="T126" s="86">
        <v>903152</v>
      </c>
      <c r="U126" s="86">
        <v>6020</v>
      </c>
      <c r="V126" s="86" t="s">
        <v>2419</v>
      </c>
      <c r="W126" s="86" t="s">
        <v>2885</v>
      </c>
      <c r="X126" s="86" t="s">
        <v>2470</v>
      </c>
      <c r="Y126" s="86" t="s">
        <v>1461</v>
      </c>
      <c r="Z126" s="86" t="str">
        <f t="shared" si="9"/>
        <v>Peerhofstraße 3; 6020 Hötting</v>
      </c>
      <c r="AB126" s="85" t="s">
        <v>2888</v>
      </c>
      <c r="AC126" s="85" t="str">
        <f t="shared" si="10"/>
        <v>AT37</v>
      </c>
      <c r="AD126" s="85" t="str">
        <f t="shared" si="11"/>
        <v>1100</v>
      </c>
      <c r="AE126" s="85" t="str">
        <f t="shared" si="12"/>
        <v>0079</v>
      </c>
      <c r="AF126" s="85" t="str">
        <f t="shared" si="13"/>
        <v>0304</v>
      </c>
      <c r="AG126" s="85" t="str">
        <f t="shared" si="14"/>
        <v>7400</v>
      </c>
      <c r="AH126" s="85" t="str">
        <f t="shared" si="15"/>
        <v>AT37 1100 0079 0304 7400</v>
      </c>
    </row>
    <row r="127" spans="1:34" x14ac:dyDescent="0.25">
      <c r="A127" s="86">
        <v>701526</v>
      </c>
      <c r="B127" s="86" t="s">
        <v>1651</v>
      </c>
      <c r="C127" s="86" t="str">
        <f t="shared" si="8"/>
        <v>Peerhofstraße 3; 6020 Hötting</v>
      </c>
      <c r="D127" s="86" t="s">
        <v>1922</v>
      </c>
      <c r="E127" s="86" t="s">
        <v>1939</v>
      </c>
      <c r="F127" s="86">
        <v>70101</v>
      </c>
      <c r="G127" s="86">
        <v>6020</v>
      </c>
      <c r="H127" s="86" t="s">
        <v>2419</v>
      </c>
      <c r="I127" s="86" t="s">
        <v>2885</v>
      </c>
      <c r="J127" s="86" t="s">
        <v>2470</v>
      </c>
      <c r="K127" s="86" t="s">
        <v>2412</v>
      </c>
      <c r="L127" s="86" t="s">
        <v>1</v>
      </c>
      <c r="M127" s="86" t="s">
        <v>2889</v>
      </c>
      <c r="N127" s="86" t="s">
        <v>2890</v>
      </c>
      <c r="O127" s="86" t="s">
        <v>1999</v>
      </c>
      <c r="P127" s="87">
        <v>36770</v>
      </c>
      <c r="Q127" s="87">
        <v>401768</v>
      </c>
      <c r="R127" s="86" t="s">
        <v>2416</v>
      </c>
      <c r="S127" s="86" t="s">
        <v>766</v>
      </c>
      <c r="T127" s="86">
        <v>903152</v>
      </c>
      <c r="U127" s="86">
        <v>6020</v>
      </c>
      <c r="V127" s="86" t="s">
        <v>2419</v>
      </c>
      <c r="W127" s="86" t="s">
        <v>2885</v>
      </c>
      <c r="X127" s="86" t="s">
        <v>2470</v>
      </c>
      <c r="Y127" s="86" t="s">
        <v>1461</v>
      </c>
      <c r="Z127" s="86" t="str">
        <f t="shared" si="9"/>
        <v>Peerhofstraße 3; 6020 Hötting</v>
      </c>
      <c r="AB127" s="85" t="s">
        <v>2888</v>
      </c>
      <c r="AC127" s="85" t="str">
        <f t="shared" si="10"/>
        <v>AT37</v>
      </c>
      <c r="AD127" s="85" t="str">
        <f t="shared" si="11"/>
        <v>1100</v>
      </c>
      <c r="AE127" s="85" t="str">
        <f t="shared" si="12"/>
        <v>0079</v>
      </c>
      <c r="AF127" s="85" t="str">
        <f t="shared" si="13"/>
        <v>0304</v>
      </c>
      <c r="AG127" s="85" t="str">
        <f t="shared" si="14"/>
        <v>7400</v>
      </c>
      <c r="AH127" s="85" t="str">
        <f t="shared" si="15"/>
        <v>AT37 1100 0079 0304 7400</v>
      </c>
    </row>
    <row r="128" spans="1:34" x14ac:dyDescent="0.25">
      <c r="A128" s="86">
        <v>701476</v>
      </c>
      <c r="B128" s="86" t="s">
        <v>1557</v>
      </c>
      <c r="C128" s="86" t="str">
        <f t="shared" si="8"/>
        <v>Peerhofstraße 3; 6020 Hötting</v>
      </c>
      <c r="D128" s="86" t="s">
        <v>1920</v>
      </c>
      <c r="E128" s="86" t="s">
        <v>1920</v>
      </c>
      <c r="F128" s="86">
        <v>70101</v>
      </c>
      <c r="G128" s="86">
        <v>6020</v>
      </c>
      <c r="H128" s="86" t="s">
        <v>2419</v>
      </c>
      <c r="I128" s="86" t="s">
        <v>2885</v>
      </c>
      <c r="J128" s="86" t="s">
        <v>2470</v>
      </c>
      <c r="K128" s="86" t="s">
        <v>2412</v>
      </c>
      <c r="L128" s="86" t="s">
        <v>3</v>
      </c>
      <c r="M128" s="86" t="s">
        <v>2891</v>
      </c>
      <c r="N128" s="86" t="s">
        <v>2892</v>
      </c>
      <c r="O128" s="86" t="s">
        <v>1975</v>
      </c>
      <c r="P128" s="87">
        <v>36770</v>
      </c>
      <c r="Q128" s="87">
        <v>401768</v>
      </c>
      <c r="R128" s="86" t="s">
        <v>2416</v>
      </c>
      <c r="S128" s="86" t="s">
        <v>2439</v>
      </c>
      <c r="T128" s="86">
        <v>970101</v>
      </c>
      <c r="U128" s="86">
        <v>6020</v>
      </c>
      <c r="V128" s="86" t="s">
        <v>1009</v>
      </c>
      <c r="W128" s="86" t="s">
        <v>2440</v>
      </c>
      <c r="X128" s="86" t="s">
        <v>2421</v>
      </c>
      <c r="Y128" s="86" t="s">
        <v>1341</v>
      </c>
      <c r="Z128" s="86" t="str">
        <f t="shared" si="9"/>
        <v>Maria-Theresien-Straße 18; 6020 Innsbruck</v>
      </c>
      <c r="AB128" s="85" t="s">
        <v>2438</v>
      </c>
      <c r="AC128" s="85" t="str">
        <f t="shared" si="10"/>
        <v>AT20</v>
      </c>
      <c r="AD128" s="85" t="str">
        <f t="shared" si="11"/>
        <v>2050</v>
      </c>
      <c r="AE128" s="85" t="str">
        <f t="shared" si="12"/>
        <v>3033</v>
      </c>
      <c r="AF128" s="85" t="str">
        <f t="shared" si="13"/>
        <v>0192</v>
      </c>
      <c r="AG128" s="85" t="str">
        <f t="shared" si="14"/>
        <v>0330</v>
      </c>
      <c r="AH128" s="85" t="str">
        <f t="shared" si="15"/>
        <v>AT20 2050 3033 0192 0330</v>
      </c>
    </row>
    <row r="129" spans="1:34" x14ac:dyDescent="0.25">
      <c r="A129" s="86">
        <v>701106</v>
      </c>
      <c r="B129" s="86" t="s">
        <v>2893</v>
      </c>
      <c r="C129" s="86" t="str">
        <f t="shared" si="8"/>
        <v>Wilhelm-Greil-Straße 4; 6020 Innsbruck</v>
      </c>
      <c r="D129" s="86" t="s">
        <v>1919</v>
      </c>
      <c r="E129" s="86" t="s">
        <v>1919</v>
      </c>
      <c r="F129" s="86">
        <v>70101</v>
      </c>
      <c r="G129" s="86">
        <v>6020</v>
      </c>
      <c r="H129" s="86" t="s">
        <v>1009</v>
      </c>
      <c r="I129" s="86" t="s">
        <v>2894</v>
      </c>
      <c r="J129" s="86" t="s">
        <v>2576</v>
      </c>
      <c r="K129" s="86" t="s">
        <v>2412</v>
      </c>
      <c r="L129" s="86" t="s">
        <v>1</v>
      </c>
      <c r="M129" s="86" t="s">
        <v>2895</v>
      </c>
      <c r="N129" s="86" t="s">
        <v>2896</v>
      </c>
      <c r="O129" s="86" t="s">
        <v>5742</v>
      </c>
      <c r="P129" s="87">
        <v>44075</v>
      </c>
      <c r="Q129" s="87">
        <v>401768</v>
      </c>
      <c r="R129" s="86" t="s">
        <v>2416</v>
      </c>
      <c r="S129" s="86" t="s">
        <v>2898</v>
      </c>
      <c r="T129" s="86"/>
      <c r="U129" s="86">
        <v>6020</v>
      </c>
      <c r="V129" s="86" t="s">
        <v>1009</v>
      </c>
      <c r="W129" s="86" t="s">
        <v>2899</v>
      </c>
      <c r="X129" s="86" t="s">
        <v>2480</v>
      </c>
      <c r="Y129" s="86" t="s">
        <v>2900</v>
      </c>
      <c r="Z129" s="86" t="str">
        <f t="shared" si="9"/>
        <v>Stadtforum 1; 6020 Innsbruck</v>
      </c>
      <c r="AB129" s="85" t="s">
        <v>2897</v>
      </c>
      <c r="AC129" s="85" t="str">
        <f t="shared" si="10"/>
        <v>AT39</v>
      </c>
      <c r="AD129" s="85" t="str">
        <f t="shared" si="11"/>
        <v>1600</v>
      </c>
      <c r="AE129" s="85" t="str">
        <f t="shared" si="12"/>
        <v>0000</v>
      </c>
      <c r="AF129" s="85" t="str">
        <f t="shared" si="13"/>
        <v>0083</v>
      </c>
      <c r="AG129" s="85" t="str">
        <f t="shared" si="14"/>
        <v>1034</v>
      </c>
      <c r="AH129" s="85" t="str">
        <f t="shared" si="15"/>
        <v>AT39 1600 0000 0083 1034</v>
      </c>
    </row>
    <row r="130" spans="1:34" x14ac:dyDescent="0.25">
      <c r="A130" s="86">
        <v>701105</v>
      </c>
      <c r="B130" s="86" t="s">
        <v>1879</v>
      </c>
      <c r="C130" s="86" t="str">
        <f t="shared" si="8"/>
        <v>Wilhelm-Greil-Straße 7; 6020 Innsbruck</v>
      </c>
      <c r="D130" s="86" t="s">
        <v>1919</v>
      </c>
      <c r="E130" s="86" t="s">
        <v>1919</v>
      </c>
      <c r="F130" s="86">
        <v>70101</v>
      </c>
      <c r="G130" s="86">
        <v>6020</v>
      </c>
      <c r="H130" s="86" t="s">
        <v>1009</v>
      </c>
      <c r="I130" s="86" t="s">
        <v>2894</v>
      </c>
      <c r="J130" s="86" t="s">
        <v>2509</v>
      </c>
      <c r="K130" s="86" t="s">
        <v>2412</v>
      </c>
      <c r="L130" s="86" t="s">
        <v>1</v>
      </c>
      <c r="M130" s="86" t="s">
        <v>2901</v>
      </c>
      <c r="N130" s="86" t="s">
        <v>2902</v>
      </c>
      <c r="O130" s="86" t="s">
        <v>1990</v>
      </c>
      <c r="P130" s="87">
        <v>43409</v>
      </c>
      <c r="Q130" s="87">
        <v>401768</v>
      </c>
      <c r="R130" s="86" t="s">
        <v>2416</v>
      </c>
      <c r="S130" s="86" t="s">
        <v>19</v>
      </c>
      <c r="T130" s="86">
        <v>900244</v>
      </c>
      <c r="U130" s="86">
        <v>6020</v>
      </c>
      <c r="V130" s="86" t="s">
        <v>1009</v>
      </c>
      <c r="W130" s="86" t="s">
        <v>2417</v>
      </c>
      <c r="X130" s="86" t="s">
        <v>2425</v>
      </c>
      <c r="Y130" s="86" t="s">
        <v>1603</v>
      </c>
      <c r="Z130" s="86" t="str">
        <f t="shared" si="9"/>
        <v>Innrain 24; 6020 Innsbruck</v>
      </c>
      <c r="AB130" s="85" t="s">
        <v>2424</v>
      </c>
      <c r="AC130" s="85" t="str">
        <f t="shared" si="10"/>
        <v>AT18</v>
      </c>
      <c r="AD130" s="85" t="str">
        <f t="shared" si="11"/>
        <v>4239</v>
      </c>
      <c r="AE130" s="85" t="str">
        <f t="shared" si="12"/>
        <v>0009</v>
      </c>
      <c r="AF130" s="85" t="str">
        <f t="shared" si="13"/>
        <v>0008</v>
      </c>
      <c r="AG130" s="85" t="str">
        <f t="shared" si="14"/>
        <v>1813</v>
      </c>
      <c r="AH130" s="85" t="str">
        <f t="shared" si="15"/>
        <v>AT18 4239 0009 0008 1813</v>
      </c>
    </row>
    <row r="131" spans="1:34" x14ac:dyDescent="0.25">
      <c r="A131" s="86">
        <v>702009</v>
      </c>
      <c r="B131" s="86" t="s">
        <v>947</v>
      </c>
      <c r="C131" s="86" t="str">
        <f t="shared" si="8"/>
        <v>Angerweg 10; 6425 Haiming</v>
      </c>
      <c r="D131" s="86" t="s">
        <v>1920</v>
      </c>
      <c r="E131" s="86" t="s">
        <v>1920</v>
      </c>
      <c r="F131" s="86">
        <v>70202</v>
      </c>
      <c r="G131" s="86">
        <v>6425</v>
      </c>
      <c r="H131" s="86" t="s">
        <v>1012</v>
      </c>
      <c r="I131" s="86" t="s">
        <v>2903</v>
      </c>
      <c r="J131" s="86" t="s">
        <v>2617</v>
      </c>
      <c r="K131" s="86" t="s">
        <v>2844</v>
      </c>
      <c r="L131" s="86" t="s">
        <v>3</v>
      </c>
      <c r="M131" s="86" t="s">
        <v>2904</v>
      </c>
      <c r="N131" s="86" t="s">
        <v>2905</v>
      </c>
      <c r="O131" s="86" t="s">
        <v>2023</v>
      </c>
      <c r="P131" s="87">
        <v>36770</v>
      </c>
      <c r="Q131" s="87">
        <v>401768</v>
      </c>
      <c r="R131" s="86" t="s">
        <v>2416</v>
      </c>
      <c r="S131" s="86" t="s">
        <v>900</v>
      </c>
      <c r="T131" s="86">
        <v>970202</v>
      </c>
      <c r="U131" s="86">
        <v>6425</v>
      </c>
      <c r="V131" s="86" t="s">
        <v>1012</v>
      </c>
      <c r="W131" s="86" t="s">
        <v>2865</v>
      </c>
      <c r="X131" s="86" t="s">
        <v>2499</v>
      </c>
      <c r="Y131" s="86" t="s">
        <v>901</v>
      </c>
      <c r="Z131" s="86" t="str">
        <f t="shared" si="9"/>
        <v>Siedlungsstraße 2; 6425 Haiming</v>
      </c>
      <c r="AB131" s="85" t="s">
        <v>2906</v>
      </c>
      <c r="AC131" s="85" t="str">
        <f t="shared" si="10"/>
        <v>AT76</v>
      </c>
      <c r="AD131" s="85" t="str">
        <f t="shared" si="11"/>
        <v>3631</v>
      </c>
      <c r="AE131" s="85" t="str">
        <f t="shared" si="12"/>
        <v>6000</v>
      </c>
      <c r="AF131" s="85" t="str">
        <f t="shared" si="13"/>
        <v>0402</v>
      </c>
      <c r="AG131" s="85" t="str">
        <f t="shared" si="14"/>
        <v>0095</v>
      </c>
      <c r="AH131" s="85" t="str">
        <f t="shared" si="15"/>
        <v>AT76 3631 6000 0402 0095</v>
      </c>
    </row>
    <row r="132" spans="1:34" x14ac:dyDescent="0.25">
      <c r="A132" s="86">
        <v>702003</v>
      </c>
      <c r="B132" s="86" t="s">
        <v>1344</v>
      </c>
      <c r="C132" s="86" t="str">
        <f t="shared" ref="C132:C195" si="16">CONCATENATE(I132," ",J132,";"," ",G132," ",H132)</f>
        <v>Angerweg 10; 6425 Haiming</v>
      </c>
      <c r="D132" s="86" t="s">
        <v>1919</v>
      </c>
      <c r="E132" s="86" t="s">
        <v>1919</v>
      </c>
      <c r="F132" s="86">
        <v>70202</v>
      </c>
      <c r="G132" s="86">
        <v>6425</v>
      </c>
      <c r="H132" s="86" t="s">
        <v>1012</v>
      </c>
      <c r="I132" s="86" t="s">
        <v>2903</v>
      </c>
      <c r="J132" s="86" t="s">
        <v>2617</v>
      </c>
      <c r="K132" s="86" t="s">
        <v>2844</v>
      </c>
      <c r="L132" s="86" t="s">
        <v>3</v>
      </c>
      <c r="M132" s="86" t="s">
        <v>2907</v>
      </c>
      <c r="N132" s="86" t="s">
        <v>2908</v>
      </c>
      <c r="O132" s="86" t="s">
        <v>2021</v>
      </c>
      <c r="P132" s="87">
        <v>36770</v>
      </c>
      <c r="Q132" s="87">
        <v>401768</v>
      </c>
      <c r="R132" s="86" t="s">
        <v>2416</v>
      </c>
      <c r="S132" s="86" t="s">
        <v>900</v>
      </c>
      <c r="T132" s="86">
        <v>970202</v>
      </c>
      <c r="U132" s="86">
        <v>6425</v>
      </c>
      <c r="V132" s="86" t="s">
        <v>1012</v>
      </c>
      <c r="W132" s="86" t="s">
        <v>2865</v>
      </c>
      <c r="X132" s="86" t="s">
        <v>2499</v>
      </c>
      <c r="Y132" s="86" t="s">
        <v>901</v>
      </c>
      <c r="Z132" s="86" t="str">
        <f t="shared" ref="Z132:Z195" si="17">CONCATENATE(W132," ",X132,";"," ",U132," ",V132)</f>
        <v>Siedlungsstraße 2; 6425 Haiming</v>
      </c>
      <c r="AB132" s="85" t="s">
        <v>2864</v>
      </c>
      <c r="AC132" s="85" t="str">
        <f t="shared" ref="AC132:AC195" si="18">LEFT(AB132,4)</f>
        <v>AT63</v>
      </c>
      <c r="AD132" s="85" t="str">
        <f t="shared" ref="AD132:AD195" si="19">MID(AB132,5,4)</f>
        <v>5700</v>
      </c>
      <c r="AE132" s="85" t="str">
        <f t="shared" ref="AE132:AE195" si="20">MID(AB132,9,4)</f>
        <v>0002</v>
      </c>
      <c r="AF132" s="85" t="str">
        <f t="shared" ref="AF132:AF195" si="21">MID(AB132,13,4)</f>
        <v>9000</v>
      </c>
      <c r="AG132" s="85" t="str">
        <f t="shared" ref="AG132:AG195" si="22">MID(AB132,17,4)</f>
        <v>3180</v>
      </c>
      <c r="AH132" s="85" t="str">
        <f t="shared" ref="AH132:AH195" si="23">AC132&amp;" "&amp;AD132&amp;" "&amp;AE132&amp;" "&amp;AF132&amp;" "&amp;AG132</f>
        <v>AT63 5700 0002 9000 3180</v>
      </c>
    </row>
    <row r="133" spans="1:34" x14ac:dyDescent="0.25">
      <c r="A133" s="86">
        <v>701076</v>
      </c>
      <c r="B133" s="86" t="s">
        <v>1512</v>
      </c>
      <c r="C133" s="86" t="str">
        <f t="shared" si="16"/>
        <v>Wörndlestraße 4; 6020 Pradl</v>
      </c>
      <c r="D133" s="86" t="s">
        <v>1920</v>
      </c>
      <c r="E133" s="86" t="s">
        <v>1920</v>
      </c>
      <c r="F133" s="86">
        <v>70101</v>
      </c>
      <c r="G133" s="86">
        <v>6020</v>
      </c>
      <c r="H133" s="86" t="s">
        <v>2426</v>
      </c>
      <c r="I133" s="86" t="s">
        <v>2909</v>
      </c>
      <c r="J133" s="86" t="s">
        <v>2576</v>
      </c>
      <c r="K133" s="86" t="s">
        <v>2412</v>
      </c>
      <c r="L133" s="86" t="s">
        <v>3</v>
      </c>
      <c r="M133" s="86" t="s">
        <v>2910</v>
      </c>
      <c r="N133" s="86" t="s">
        <v>2911</v>
      </c>
      <c r="O133" s="86" t="s">
        <v>1975</v>
      </c>
      <c r="P133" s="87">
        <v>36770</v>
      </c>
      <c r="Q133" s="87">
        <v>401768</v>
      </c>
      <c r="R133" s="86" t="s">
        <v>2416</v>
      </c>
      <c r="S133" s="86" t="s">
        <v>2439</v>
      </c>
      <c r="T133" s="86">
        <v>970101</v>
      </c>
      <c r="U133" s="86">
        <v>6020</v>
      </c>
      <c r="V133" s="86" t="s">
        <v>1009</v>
      </c>
      <c r="W133" s="86" t="s">
        <v>2440</v>
      </c>
      <c r="X133" s="86" t="s">
        <v>2421</v>
      </c>
      <c r="Y133" s="86" t="s">
        <v>1341</v>
      </c>
      <c r="Z133" s="86" t="str">
        <f t="shared" si="17"/>
        <v>Maria-Theresien-Straße 18; 6020 Innsbruck</v>
      </c>
      <c r="AB133" s="85" t="s">
        <v>2438</v>
      </c>
      <c r="AC133" s="85" t="str">
        <f t="shared" si="18"/>
        <v>AT20</v>
      </c>
      <c r="AD133" s="85" t="str">
        <f t="shared" si="19"/>
        <v>2050</v>
      </c>
      <c r="AE133" s="85" t="str">
        <f t="shared" si="20"/>
        <v>3033</v>
      </c>
      <c r="AF133" s="85" t="str">
        <f t="shared" si="21"/>
        <v>0192</v>
      </c>
      <c r="AG133" s="85" t="str">
        <f t="shared" si="22"/>
        <v>0330</v>
      </c>
      <c r="AH133" s="85" t="str">
        <f t="shared" si="23"/>
        <v>AT20 2050 3033 0192 0330</v>
      </c>
    </row>
    <row r="134" spans="1:34" x14ac:dyDescent="0.25">
      <c r="A134" s="86">
        <v>701009</v>
      </c>
      <c r="B134" s="86" t="s">
        <v>2912</v>
      </c>
      <c r="C134" s="86" t="str">
        <f t="shared" si="16"/>
        <v>Wörndlestraße 20; 6020 Pradl</v>
      </c>
      <c r="D134" s="86" t="s">
        <v>2746</v>
      </c>
      <c r="E134" s="86" t="s">
        <v>2746</v>
      </c>
      <c r="F134" s="86">
        <v>70101</v>
      </c>
      <c r="G134" s="86">
        <v>6020</v>
      </c>
      <c r="H134" s="86" t="s">
        <v>2426</v>
      </c>
      <c r="I134" s="86" t="s">
        <v>2909</v>
      </c>
      <c r="J134" s="86" t="s">
        <v>2435</v>
      </c>
      <c r="K134" s="86" t="s">
        <v>2412</v>
      </c>
      <c r="L134" s="86" t="s">
        <v>3</v>
      </c>
      <c r="M134" s="86" t="s">
        <v>2913</v>
      </c>
      <c r="N134" s="86" t="s">
        <v>2914</v>
      </c>
      <c r="O134" s="86" t="s">
        <v>5739</v>
      </c>
      <c r="P134" s="87">
        <v>36770</v>
      </c>
      <c r="Q134" s="87">
        <v>401768</v>
      </c>
      <c r="R134" s="86" t="s">
        <v>2416</v>
      </c>
      <c r="S134" s="86" t="s">
        <v>2915</v>
      </c>
      <c r="T134" s="86"/>
      <c r="U134" s="86">
        <v>6020</v>
      </c>
      <c r="V134" s="86" t="s">
        <v>2426</v>
      </c>
      <c r="W134" s="86" t="s">
        <v>2909</v>
      </c>
      <c r="X134" s="86" t="s">
        <v>2499</v>
      </c>
      <c r="Y134" s="86"/>
      <c r="Z134" s="86" t="str">
        <f t="shared" si="17"/>
        <v>Wörndlestraße 2; 6020 Pradl</v>
      </c>
      <c r="AC134" s="85" t="str">
        <f t="shared" si="18"/>
        <v/>
      </c>
      <c r="AD134" s="85" t="str">
        <f t="shared" si="19"/>
        <v/>
      </c>
      <c r="AE134" s="85" t="str">
        <f t="shared" si="20"/>
        <v/>
      </c>
      <c r="AF134" s="85" t="str">
        <f t="shared" si="21"/>
        <v/>
      </c>
      <c r="AG134" s="85" t="str">
        <f t="shared" si="22"/>
        <v/>
      </c>
      <c r="AH134" s="85" t="str">
        <f t="shared" si="23"/>
        <v xml:space="preserve">    </v>
      </c>
    </row>
    <row r="135" spans="1:34" x14ac:dyDescent="0.25">
      <c r="A135" s="86">
        <v>701104</v>
      </c>
      <c r="B135" s="86" t="s">
        <v>1878</v>
      </c>
      <c r="C135" s="86" t="str">
        <f t="shared" si="16"/>
        <v>Eduard-Bodem-Gasse 1; 6020 Amras</v>
      </c>
      <c r="D135" s="86" t="s">
        <v>1919</v>
      </c>
      <c r="E135" s="86" t="s">
        <v>1919</v>
      </c>
      <c r="F135" s="86">
        <v>70101</v>
      </c>
      <c r="G135" s="86">
        <v>6020</v>
      </c>
      <c r="H135" s="86" t="s">
        <v>2468</v>
      </c>
      <c r="I135" s="86" t="s">
        <v>2598</v>
      </c>
      <c r="J135" s="86" t="s">
        <v>2480</v>
      </c>
      <c r="K135" s="86" t="s">
        <v>2412</v>
      </c>
      <c r="L135" s="86" t="s">
        <v>1</v>
      </c>
      <c r="M135" s="86" t="s">
        <v>2916</v>
      </c>
      <c r="N135" s="86" t="s">
        <v>2917</v>
      </c>
      <c r="O135" s="86" t="s">
        <v>2003</v>
      </c>
      <c r="P135" s="87">
        <v>43528</v>
      </c>
      <c r="Q135" s="87">
        <v>401768</v>
      </c>
      <c r="R135" s="86" t="s">
        <v>2416</v>
      </c>
      <c r="S135" s="86" t="s">
        <v>1931</v>
      </c>
      <c r="T135" s="86">
        <v>406341</v>
      </c>
      <c r="U135" s="86">
        <v>6020</v>
      </c>
      <c r="V135" s="86" t="s">
        <v>2468</v>
      </c>
      <c r="W135" s="86" t="s">
        <v>2598</v>
      </c>
      <c r="X135" s="86" t="s">
        <v>2480</v>
      </c>
      <c r="Y135" s="86" t="s">
        <v>2599</v>
      </c>
      <c r="Z135" s="86" t="str">
        <f t="shared" si="17"/>
        <v>Eduard-Bodem-Gasse 1; 6020 Amras</v>
      </c>
      <c r="AB135" s="85" t="s">
        <v>2918</v>
      </c>
      <c r="AC135" s="85" t="str">
        <f t="shared" si="18"/>
        <v>AT33</v>
      </c>
      <c r="AD135" s="85" t="str">
        <f t="shared" si="19"/>
        <v>1200</v>
      </c>
      <c r="AE135" s="85" t="str">
        <f t="shared" si="20"/>
        <v>0843</v>
      </c>
      <c r="AF135" s="85" t="str">
        <f t="shared" si="21"/>
        <v>1402</v>
      </c>
      <c r="AG135" s="85" t="str">
        <f t="shared" si="22"/>
        <v>8500</v>
      </c>
      <c r="AH135" s="85" t="str">
        <f t="shared" si="23"/>
        <v>AT33 1200 0843 1402 8500</v>
      </c>
    </row>
    <row r="136" spans="1:34" x14ac:dyDescent="0.25">
      <c r="A136" s="86">
        <v>701616</v>
      </c>
      <c r="B136" s="86" t="s">
        <v>2919</v>
      </c>
      <c r="C136" s="86" t="str">
        <f t="shared" si="16"/>
        <v>Eduard-Bodem-Gasse 3; 6020 Amras</v>
      </c>
      <c r="D136" s="86" t="s">
        <v>1920</v>
      </c>
      <c r="E136" s="86" t="s">
        <v>1920</v>
      </c>
      <c r="F136" s="86">
        <v>70101</v>
      </c>
      <c r="G136" s="86">
        <v>6020</v>
      </c>
      <c r="H136" s="86" t="s">
        <v>2468</v>
      </c>
      <c r="I136" s="86" t="s">
        <v>2598</v>
      </c>
      <c r="J136" s="86" t="s">
        <v>2470</v>
      </c>
      <c r="K136" s="86" t="s">
        <v>2412</v>
      </c>
      <c r="L136" s="86" t="s">
        <v>1</v>
      </c>
      <c r="M136" s="86" t="s">
        <v>2920</v>
      </c>
      <c r="N136" s="86" t="s">
        <v>2921</v>
      </c>
      <c r="O136" s="86" t="s">
        <v>1974</v>
      </c>
      <c r="P136" s="87">
        <v>36770</v>
      </c>
      <c r="Q136" s="87">
        <v>401768</v>
      </c>
      <c r="R136" s="86" t="s">
        <v>2416</v>
      </c>
      <c r="S136" s="86" t="s">
        <v>1746</v>
      </c>
      <c r="T136" s="86">
        <v>400101</v>
      </c>
      <c r="U136" s="86">
        <v>6020</v>
      </c>
      <c r="V136" s="86" t="s">
        <v>1009</v>
      </c>
      <c r="W136" s="86" t="s">
        <v>2484</v>
      </c>
      <c r="X136" s="86" t="s">
        <v>2485</v>
      </c>
      <c r="Y136" s="86" t="s">
        <v>5</v>
      </c>
      <c r="Z136" s="86" t="str">
        <f t="shared" si="17"/>
        <v>Rennweg 29; 6020 Innsbruck</v>
      </c>
      <c r="AB136" s="85" t="s">
        <v>2483</v>
      </c>
      <c r="AC136" s="85" t="str">
        <f t="shared" si="18"/>
        <v>AT98</v>
      </c>
      <c r="AD136" s="85" t="str">
        <f t="shared" si="19"/>
        <v>2050</v>
      </c>
      <c r="AE136" s="85" t="str">
        <f t="shared" si="20"/>
        <v>3033</v>
      </c>
      <c r="AF136" s="85" t="str">
        <f t="shared" si="21"/>
        <v>0224</v>
      </c>
      <c r="AG136" s="85" t="str">
        <f t="shared" si="22"/>
        <v>2130</v>
      </c>
      <c r="AH136" s="85" t="str">
        <f t="shared" si="23"/>
        <v>AT98 2050 3033 0224 2130</v>
      </c>
    </row>
    <row r="137" spans="1:34" x14ac:dyDescent="0.25">
      <c r="A137" s="86">
        <v>701615</v>
      </c>
      <c r="B137" s="86" t="s">
        <v>2922</v>
      </c>
      <c r="C137" s="86" t="str">
        <f t="shared" si="16"/>
        <v>Eduard-Bodem-Gasse 3; 6020 Amras</v>
      </c>
      <c r="D137" s="86" t="s">
        <v>1919</v>
      </c>
      <c r="E137" s="86" t="s">
        <v>1919</v>
      </c>
      <c r="F137" s="86">
        <v>70101</v>
      </c>
      <c r="G137" s="86">
        <v>6020</v>
      </c>
      <c r="H137" s="86" t="s">
        <v>2468</v>
      </c>
      <c r="I137" s="86" t="s">
        <v>2598</v>
      </c>
      <c r="J137" s="86" t="s">
        <v>2470</v>
      </c>
      <c r="K137" s="86" t="s">
        <v>2412</v>
      </c>
      <c r="L137" s="86" t="s">
        <v>1</v>
      </c>
      <c r="M137" s="86" t="s">
        <v>2923</v>
      </c>
      <c r="N137" s="86" t="s">
        <v>2921</v>
      </c>
      <c r="O137" s="86" t="s">
        <v>1974</v>
      </c>
      <c r="P137" s="87">
        <v>36770</v>
      </c>
      <c r="Q137" s="87">
        <v>401768</v>
      </c>
      <c r="R137" s="86" t="s">
        <v>2416</v>
      </c>
      <c r="S137" s="86" t="s">
        <v>1746</v>
      </c>
      <c r="T137" s="86">
        <v>400101</v>
      </c>
      <c r="U137" s="86">
        <v>6020</v>
      </c>
      <c r="V137" s="86" t="s">
        <v>1009</v>
      </c>
      <c r="W137" s="86" t="s">
        <v>2484</v>
      </c>
      <c r="X137" s="86" t="s">
        <v>2485</v>
      </c>
      <c r="Y137" s="86" t="s">
        <v>5</v>
      </c>
      <c r="Z137" s="86" t="str">
        <f t="shared" si="17"/>
        <v>Rennweg 29; 6020 Innsbruck</v>
      </c>
      <c r="AB137" s="85" t="s">
        <v>2483</v>
      </c>
      <c r="AC137" s="85" t="str">
        <f t="shared" si="18"/>
        <v>AT98</v>
      </c>
      <c r="AD137" s="85" t="str">
        <f t="shared" si="19"/>
        <v>2050</v>
      </c>
      <c r="AE137" s="85" t="str">
        <f t="shared" si="20"/>
        <v>3033</v>
      </c>
      <c r="AF137" s="85" t="str">
        <f t="shared" si="21"/>
        <v>0224</v>
      </c>
      <c r="AG137" s="85" t="str">
        <f t="shared" si="22"/>
        <v>2130</v>
      </c>
      <c r="AH137" s="85" t="str">
        <f t="shared" si="23"/>
        <v>AT98 2050 3033 0224 2130</v>
      </c>
    </row>
    <row r="138" spans="1:34" x14ac:dyDescent="0.25">
      <c r="A138" s="86">
        <v>701016</v>
      </c>
      <c r="B138" s="86" t="s">
        <v>2924</v>
      </c>
      <c r="C138" s="86" t="str">
        <f t="shared" si="16"/>
        <v>Prof.-Martin-Spörr-Straße 4; 6020 Pradl</v>
      </c>
      <c r="D138" s="86" t="s">
        <v>1920</v>
      </c>
      <c r="E138" s="86" t="s">
        <v>1920</v>
      </c>
      <c r="F138" s="86">
        <v>70101</v>
      </c>
      <c r="G138" s="86">
        <v>6020</v>
      </c>
      <c r="H138" s="86" t="s">
        <v>2426</v>
      </c>
      <c r="I138" s="86" t="s">
        <v>2925</v>
      </c>
      <c r="J138" s="86" t="s">
        <v>2576</v>
      </c>
      <c r="K138" s="86" t="s">
        <v>2412</v>
      </c>
      <c r="L138" s="86" t="s">
        <v>3</v>
      </c>
      <c r="M138" s="86" t="s">
        <v>2926</v>
      </c>
      <c r="N138" s="86" t="s">
        <v>2927</v>
      </c>
      <c r="O138" s="86" t="s">
        <v>1975</v>
      </c>
      <c r="P138" s="87">
        <v>36770</v>
      </c>
      <c r="Q138" s="87">
        <v>401768</v>
      </c>
      <c r="R138" s="86" t="s">
        <v>2416</v>
      </c>
      <c r="S138" s="86" t="s">
        <v>2439</v>
      </c>
      <c r="T138" s="86">
        <v>970101</v>
      </c>
      <c r="U138" s="86">
        <v>6020</v>
      </c>
      <c r="V138" s="86" t="s">
        <v>1009</v>
      </c>
      <c r="W138" s="86" t="s">
        <v>2440</v>
      </c>
      <c r="X138" s="86" t="s">
        <v>2421</v>
      </c>
      <c r="Y138" s="86" t="s">
        <v>1341</v>
      </c>
      <c r="Z138" s="86" t="str">
        <f t="shared" si="17"/>
        <v>Maria-Theresien-Straße 18; 6020 Innsbruck</v>
      </c>
      <c r="AB138" s="85" t="s">
        <v>2438</v>
      </c>
      <c r="AC138" s="85" t="str">
        <f t="shared" si="18"/>
        <v>AT20</v>
      </c>
      <c r="AD138" s="85" t="str">
        <f t="shared" si="19"/>
        <v>2050</v>
      </c>
      <c r="AE138" s="85" t="str">
        <f t="shared" si="20"/>
        <v>3033</v>
      </c>
      <c r="AF138" s="85" t="str">
        <f t="shared" si="21"/>
        <v>0192</v>
      </c>
      <c r="AG138" s="85" t="str">
        <f t="shared" si="22"/>
        <v>0330</v>
      </c>
      <c r="AH138" s="85" t="str">
        <f t="shared" si="23"/>
        <v>AT20 2050 3033 0192 0330</v>
      </c>
    </row>
    <row r="139" spans="1:34" x14ac:dyDescent="0.25">
      <c r="A139" s="86">
        <v>701736</v>
      </c>
      <c r="B139" s="86" t="s">
        <v>1540</v>
      </c>
      <c r="C139" s="86" t="str">
        <f t="shared" si="16"/>
        <v>Zeughausgasse 1; 6020 Innsbruck</v>
      </c>
      <c r="D139" s="86" t="s">
        <v>1920</v>
      </c>
      <c r="E139" s="86" t="s">
        <v>1920</v>
      </c>
      <c r="F139" s="86">
        <v>70101</v>
      </c>
      <c r="G139" s="86">
        <v>6020</v>
      </c>
      <c r="H139" s="86" t="s">
        <v>1009</v>
      </c>
      <c r="I139" s="86" t="s">
        <v>2928</v>
      </c>
      <c r="J139" s="86" t="s">
        <v>2480</v>
      </c>
      <c r="K139" s="86" t="s">
        <v>2412</v>
      </c>
      <c r="L139" s="86" t="s">
        <v>1</v>
      </c>
      <c r="M139" s="86" t="s">
        <v>2929</v>
      </c>
      <c r="N139" s="86" t="s">
        <v>2930</v>
      </c>
      <c r="O139" s="86" t="s">
        <v>1989</v>
      </c>
      <c r="P139" s="87">
        <v>36770</v>
      </c>
      <c r="Q139" s="87">
        <v>401768</v>
      </c>
      <c r="R139" s="86" t="s">
        <v>2416</v>
      </c>
      <c r="S139" s="86" t="s">
        <v>1755</v>
      </c>
      <c r="T139" s="86">
        <v>400895</v>
      </c>
      <c r="U139" s="86">
        <v>6020</v>
      </c>
      <c r="V139" s="86" t="s">
        <v>1009</v>
      </c>
      <c r="W139" s="86" t="s">
        <v>2928</v>
      </c>
      <c r="X139" s="86" t="s">
        <v>2932</v>
      </c>
      <c r="Y139" s="86" t="s">
        <v>993</v>
      </c>
      <c r="Z139" s="86" t="str">
        <f t="shared" si="17"/>
        <v>Zeughausgasse 1a; 6020 Innsbruck</v>
      </c>
      <c r="AB139" s="85" t="s">
        <v>2931</v>
      </c>
      <c r="AC139" s="85" t="str">
        <f t="shared" si="18"/>
        <v>AT86</v>
      </c>
      <c r="AD139" s="85" t="str">
        <f t="shared" si="19"/>
        <v>2050</v>
      </c>
      <c r="AE139" s="85" t="str">
        <f t="shared" si="20"/>
        <v>3000</v>
      </c>
      <c r="AF139" s="85" t="str">
        <f t="shared" si="21"/>
        <v>0000</v>
      </c>
      <c r="AG139" s="85" t="str">
        <f t="shared" si="22"/>
        <v>8490</v>
      </c>
      <c r="AH139" s="85" t="str">
        <f t="shared" si="23"/>
        <v>AT86 2050 3000 0000 8490</v>
      </c>
    </row>
    <row r="140" spans="1:34" x14ac:dyDescent="0.25">
      <c r="A140" s="86">
        <v>701046</v>
      </c>
      <c r="B140" s="86" t="s">
        <v>1507</v>
      </c>
      <c r="C140" s="86" t="str">
        <f t="shared" si="16"/>
        <v>Zeughausgasse 1 a; 6020 Innsbruck</v>
      </c>
      <c r="D140" s="86" t="s">
        <v>1919</v>
      </c>
      <c r="E140" s="86" t="s">
        <v>1919</v>
      </c>
      <c r="F140" s="86">
        <v>70101</v>
      </c>
      <c r="G140" s="86">
        <v>6020</v>
      </c>
      <c r="H140" s="86" t="s">
        <v>1009</v>
      </c>
      <c r="I140" s="86" t="s">
        <v>2928</v>
      </c>
      <c r="J140" s="86" t="s">
        <v>2933</v>
      </c>
      <c r="K140" s="86" t="s">
        <v>2412</v>
      </c>
      <c r="L140" s="86" t="s">
        <v>1</v>
      </c>
      <c r="M140" s="86" t="s">
        <v>2934</v>
      </c>
      <c r="N140" s="86" t="s">
        <v>2935</v>
      </c>
      <c r="O140" s="86" t="s">
        <v>1989</v>
      </c>
      <c r="P140" s="87">
        <v>36770</v>
      </c>
      <c r="Q140" s="87">
        <v>401768</v>
      </c>
      <c r="R140" s="86" t="s">
        <v>2416</v>
      </c>
      <c r="S140" s="86" t="s">
        <v>1755</v>
      </c>
      <c r="T140" s="86">
        <v>400895</v>
      </c>
      <c r="U140" s="86">
        <v>6020</v>
      </c>
      <c r="V140" s="86" t="s">
        <v>1009</v>
      </c>
      <c r="W140" s="86" t="s">
        <v>2928</v>
      </c>
      <c r="X140" s="86" t="s">
        <v>2932</v>
      </c>
      <c r="Y140" s="86" t="s">
        <v>993</v>
      </c>
      <c r="Z140" s="86" t="str">
        <f t="shared" si="17"/>
        <v>Zeughausgasse 1a; 6020 Innsbruck</v>
      </c>
      <c r="AB140" s="85" t="s">
        <v>2931</v>
      </c>
      <c r="AC140" s="85" t="str">
        <f t="shared" si="18"/>
        <v>AT86</v>
      </c>
      <c r="AD140" s="85" t="str">
        <f t="shared" si="19"/>
        <v>2050</v>
      </c>
      <c r="AE140" s="85" t="str">
        <f t="shared" si="20"/>
        <v>3000</v>
      </c>
      <c r="AF140" s="85" t="str">
        <f t="shared" si="21"/>
        <v>0000</v>
      </c>
      <c r="AG140" s="85" t="str">
        <f t="shared" si="22"/>
        <v>8490</v>
      </c>
      <c r="AH140" s="85" t="str">
        <f t="shared" si="23"/>
        <v>AT86 2050 3000 0000 8490</v>
      </c>
    </row>
    <row r="141" spans="1:34" x14ac:dyDescent="0.25">
      <c r="A141" s="86">
        <v>701416</v>
      </c>
      <c r="B141" s="86" t="s">
        <v>1456</v>
      </c>
      <c r="C141" s="86" t="str">
        <f t="shared" si="16"/>
        <v>Paul-Hofhaimer-Gasse 8; 6020 Innsbruck</v>
      </c>
      <c r="D141" s="86" t="s">
        <v>1920</v>
      </c>
      <c r="E141" s="86" t="s">
        <v>1932</v>
      </c>
      <c r="F141" s="86">
        <v>70101</v>
      </c>
      <c r="G141" s="86">
        <v>6020</v>
      </c>
      <c r="H141" s="86" t="s">
        <v>1009</v>
      </c>
      <c r="I141" s="86" t="s">
        <v>2936</v>
      </c>
      <c r="J141" s="86" t="s">
        <v>2411</v>
      </c>
      <c r="K141" s="86" t="s">
        <v>2412</v>
      </c>
      <c r="L141" s="86" t="s">
        <v>1</v>
      </c>
      <c r="M141" s="86" t="s">
        <v>2937</v>
      </c>
      <c r="N141" s="86" t="s">
        <v>2938</v>
      </c>
      <c r="O141" s="86" t="s">
        <v>5740</v>
      </c>
      <c r="P141" s="87">
        <v>36770</v>
      </c>
      <c r="Q141" s="87">
        <v>401768</v>
      </c>
      <c r="R141" s="86" t="s">
        <v>2416</v>
      </c>
      <c r="S141" s="86" t="s">
        <v>1766</v>
      </c>
      <c r="T141" s="86">
        <v>900146</v>
      </c>
      <c r="U141" s="86">
        <v>6020</v>
      </c>
      <c r="V141" s="86" t="s">
        <v>1009</v>
      </c>
      <c r="W141" s="86" t="s">
        <v>2690</v>
      </c>
      <c r="X141" s="86" t="s">
        <v>2565</v>
      </c>
      <c r="Y141" s="86" t="s">
        <v>1858</v>
      </c>
      <c r="Z141" s="86" t="str">
        <f t="shared" si="17"/>
        <v>Heiliggeiststraße 16; 6020 Innsbruck</v>
      </c>
      <c r="AB141" s="85" t="s">
        <v>2817</v>
      </c>
      <c r="AC141" s="85" t="str">
        <f t="shared" si="18"/>
        <v>AT61</v>
      </c>
      <c r="AD141" s="85" t="str">
        <f t="shared" si="19"/>
        <v>1200</v>
      </c>
      <c r="AE141" s="85" t="str">
        <f t="shared" si="20"/>
        <v>0850</v>
      </c>
      <c r="AF141" s="85" t="str">
        <f t="shared" si="21"/>
        <v>1491</v>
      </c>
      <c r="AG141" s="85" t="str">
        <f t="shared" si="22"/>
        <v>4300</v>
      </c>
      <c r="AH141" s="85" t="str">
        <f t="shared" si="23"/>
        <v>AT61 1200 0850 1491 4300</v>
      </c>
    </row>
    <row r="142" spans="1:34" x14ac:dyDescent="0.25">
      <c r="A142" s="86">
        <v>701677</v>
      </c>
      <c r="B142" s="86" t="s">
        <v>1453</v>
      </c>
      <c r="C142" s="86" t="str">
        <f t="shared" si="16"/>
        <v>Paul-Hofhaimer-Gasse 8; 6020 Innsbruck</v>
      </c>
      <c r="D142" s="86" t="s">
        <v>1920</v>
      </c>
      <c r="E142" s="86" t="s">
        <v>1920</v>
      </c>
      <c r="F142" s="86">
        <v>70101</v>
      </c>
      <c r="G142" s="86">
        <v>6020</v>
      </c>
      <c r="H142" s="86" t="s">
        <v>1009</v>
      </c>
      <c r="I142" s="86" t="s">
        <v>2936</v>
      </c>
      <c r="J142" s="86" t="s">
        <v>2411</v>
      </c>
      <c r="K142" s="86" t="s">
        <v>2412</v>
      </c>
      <c r="L142" s="86" t="s">
        <v>1</v>
      </c>
      <c r="M142" s="86" t="s">
        <v>2939</v>
      </c>
      <c r="N142" s="86" t="s">
        <v>2938</v>
      </c>
      <c r="O142" s="86" t="s">
        <v>5740</v>
      </c>
      <c r="P142" s="87">
        <v>36770</v>
      </c>
      <c r="Q142" s="87">
        <v>401768</v>
      </c>
      <c r="R142" s="86" t="s">
        <v>2416</v>
      </c>
      <c r="S142" s="86" t="s">
        <v>1766</v>
      </c>
      <c r="T142" s="86">
        <v>900146</v>
      </c>
      <c r="U142" s="86">
        <v>6020</v>
      </c>
      <c r="V142" s="86" t="s">
        <v>1009</v>
      </c>
      <c r="W142" s="86" t="s">
        <v>2690</v>
      </c>
      <c r="X142" s="86" t="s">
        <v>2565</v>
      </c>
      <c r="Y142" s="86" t="s">
        <v>1858</v>
      </c>
      <c r="Z142" s="86" t="str">
        <f t="shared" si="17"/>
        <v>Heiliggeiststraße 16; 6020 Innsbruck</v>
      </c>
      <c r="AB142" s="85" t="s">
        <v>2817</v>
      </c>
      <c r="AC142" s="85" t="str">
        <f t="shared" si="18"/>
        <v>AT61</v>
      </c>
      <c r="AD142" s="85" t="str">
        <f t="shared" si="19"/>
        <v>1200</v>
      </c>
      <c r="AE142" s="85" t="str">
        <f t="shared" si="20"/>
        <v>0850</v>
      </c>
      <c r="AF142" s="85" t="str">
        <f t="shared" si="21"/>
        <v>1491</v>
      </c>
      <c r="AG142" s="85" t="str">
        <f t="shared" si="22"/>
        <v>4300</v>
      </c>
      <c r="AH142" s="85" t="str">
        <f t="shared" si="23"/>
        <v>AT61 1200 0850 1491 4300</v>
      </c>
    </row>
    <row r="143" spans="1:34" x14ac:dyDescent="0.25">
      <c r="A143" s="86">
        <v>701757</v>
      </c>
      <c r="B143" s="86" t="s">
        <v>1882</v>
      </c>
      <c r="C143" s="86" t="str">
        <f t="shared" si="16"/>
        <v>Paul-Hofhaimer-Gasse 8; 6020 Innsbruck</v>
      </c>
      <c r="D143" s="86" t="s">
        <v>1919</v>
      </c>
      <c r="E143" s="86" t="s">
        <v>1919</v>
      </c>
      <c r="F143" s="86">
        <v>70101</v>
      </c>
      <c r="G143" s="86">
        <v>6020</v>
      </c>
      <c r="H143" s="86" t="s">
        <v>1009</v>
      </c>
      <c r="I143" s="86" t="s">
        <v>2936</v>
      </c>
      <c r="J143" s="86" t="s">
        <v>2411</v>
      </c>
      <c r="K143" s="86" t="s">
        <v>2412</v>
      </c>
      <c r="L143" s="86" t="s">
        <v>1</v>
      </c>
      <c r="M143" s="86" t="s">
        <v>2940</v>
      </c>
      <c r="N143" s="86" t="s">
        <v>2941</v>
      </c>
      <c r="O143" s="86" t="s">
        <v>5740</v>
      </c>
      <c r="P143" s="87">
        <v>36770</v>
      </c>
      <c r="Q143" s="87">
        <v>401768</v>
      </c>
      <c r="R143" s="86" t="s">
        <v>2416</v>
      </c>
      <c r="S143" s="86" t="s">
        <v>1766</v>
      </c>
      <c r="T143" s="86">
        <v>900146</v>
      </c>
      <c r="U143" s="86">
        <v>6020</v>
      </c>
      <c r="V143" s="86" t="s">
        <v>1009</v>
      </c>
      <c r="W143" s="86" t="s">
        <v>2690</v>
      </c>
      <c r="X143" s="86" t="s">
        <v>2565</v>
      </c>
      <c r="Y143" s="86" t="s">
        <v>1858</v>
      </c>
      <c r="Z143" s="86" t="str">
        <f t="shared" si="17"/>
        <v>Heiliggeiststraße 16; 6020 Innsbruck</v>
      </c>
      <c r="AB143" s="85" t="s">
        <v>2817</v>
      </c>
      <c r="AC143" s="85" t="str">
        <f t="shared" si="18"/>
        <v>AT61</v>
      </c>
      <c r="AD143" s="85" t="str">
        <f t="shared" si="19"/>
        <v>1200</v>
      </c>
      <c r="AE143" s="85" t="str">
        <f t="shared" si="20"/>
        <v>0850</v>
      </c>
      <c r="AF143" s="85" t="str">
        <f t="shared" si="21"/>
        <v>1491</v>
      </c>
      <c r="AG143" s="85" t="str">
        <f t="shared" si="22"/>
        <v>4300</v>
      </c>
      <c r="AH143" s="85" t="str">
        <f t="shared" si="23"/>
        <v>AT61 1200 0850 1491 4300</v>
      </c>
    </row>
    <row r="144" spans="1:34" x14ac:dyDescent="0.25">
      <c r="A144" s="86">
        <v>702166</v>
      </c>
      <c r="B144" s="86" t="s">
        <v>887</v>
      </c>
      <c r="C144" s="86" t="str">
        <f t="shared" si="16"/>
        <v>Brennbichl 80; 6460 Imst</v>
      </c>
      <c r="D144" s="86" t="s">
        <v>1920</v>
      </c>
      <c r="E144" s="86" t="s">
        <v>1920</v>
      </c>
      <c r="F144" s="86">
        <v>70203</v>
      </c>
      <c r="G144" s="86">
        <v>6460</v>
      </c>
      <c r="H144" s="86" t="s">
        <v>1011</v>
      </c>
      <c r="I144" s="86" t="s">
        <v>2942</v>
      </c>
      <c r="J144" s="86" t="s">
        <v>2943</v>
      </c>
      <c r="K144" s="86" t="s">
        <v>2844</v>
      </c>
      <c r="L144" s="86" t="s">
        <v>3</v>
      </c>
      <c r="M144" s="86" t="s">
        <v>2944</v>
      </c>
      <c r="N144" s="86" t="s">
        <v>2945</v>
      </c>
      <c r="O144" s="86" t="s">
        <v>2037</v>
      </c>
      <c r="P144" s="87">
        <v>36770</v>
      </c>
      <c r="Q144" s="87">
        <v>401768</v>
      </c>
      <c r="R144" s="86" t="s">
        <v>2416</v>
      </c>
      <c r="S144" s="86" t="s">
        <v>37</v>
      </c>
      <c r="T144" s="86">
        <v>970203</v>
      </c>
      <c r="U144" s="86">
        <v>6460</v>
      </c>
      <c r="V144" s="86" t="s">
        <v>1011</v>
      </c>
      <c r="W144" s="86" t="s">
        <v>2947</v>
      </c>
      <c r="X144" s="86" t="s">
        <v>2609</v>
      </c>
      <c r="Y144" s="86" t="s">
        <v>819</v>
      </c>
      <c r="Z144" s="86" t="str">
        <f t="shared" si="17"/>
        <v>Rathausstraße 9; 6460 Imst</v>
      </c>
      <c r="AB144" s="85" t="s">
        <v>2946</v>
      </c>
      <c r="AC144" s="85" t="str">
        <f t="shared" si="18"/>
        <v>AT66</v>
      </c>
      <c r="AD144" s="85" t="str">
        <f t="shared" si="19"/>
        <v>2050</v>
      </c>
      <c r="AE144" s="85" t="str">
        <f t="shared" si="20"/>
        <v>2000</v>
      </c>
      <c r="AF144" s="85" t="str">
        <f t="shared" si="21"/>
        <v>0000</v>
      </c>
      <c r="AG144" s="85" t="str">
        <f t="shared" si="22"/>
        <v>0125</v>
      </c>
      <c r="AH144" s="85" t="str">
        <f t="shared" si="23"/>
        <v>AT66 2050 2000 0000 0125</v>
      </c>
    </row>
    <row r="145" spans="1:34" x14ac:dyDescent="0.25">
      <c r="A145" s="86">
        <v>702002</v>
      </c>
      <c r="B145" s="86" t="s">
        <v>948</v>
      </c>
      <c r="C145" s="86" t="str">
        <f t="shared" si="16"/>
        <v>Dr.-Carl-Pfeiffenberger-Straße 14; 6460 Imst</v>
      </c>
      <c r="D145" s="86" t="s">
        <v>1922</v>
      </c>
      <c r="E145" s="86" t="s">
        <v>1922</v>
      </c>
      <c r="F145" s="86">
        <v>70203</v>
      </c>
      <c r="G145" s="86">
        <v>6460</v>
      </c>
      <c r="H145" s="86" t="s">
        <v>1011</v>
      </c>
      <c r="I145" s="86" t="s">
        <v>2948</v>
      </c>
      <c r="J145" s="86" t="s">
        <v>2949</v>
      </c>
      <c r="K145" s="86" t="s">
        <v>2844</v>
      </c>
      <c r="L145" s="86" t="s">
        <v>1</v>
      </c>
      <c r="M145" s="86" t="s">
        <v>2950</v>
      </c>
      <c r="N145" s="86" t="s">
        <v>2951</v>
      </c>
      <c r="O145" s="86" t="s">
        <v>2020</v>
      </c>
      <c r="P145" s="87">
        <v>36770</v>
      </c>
      <c r="Q145" s="87">
        <v>401768</v>
      </c>
      <c r="R145" s="86" t="s">
        <v>2416</v>
      </c>
      <c r="S145" s="86" t="s">
        <v>1216</v>
      </c>
      <c r="T145" s="86">
        <v>404869</v>
      </c>
      <c r="U145" s="86">
        <v>6460</v>
      </c>
      <c r="V145" s="86" t="s">
        <v>1011</v>
      </c>
      <c r="W145" s="86" t="s">
        <v>2953</v>
      </c>
      <c r="X145" s="86" t="s">
        <v>2954</v>
      </c>
      <c r="Y145" s="86" t="s">
        <v>54</v>
      </c>
      <c r="Z145" s="86" t="str">
        <f t="shared" si="17"/>
        <v>Schwimmbadweg 9/1; 6460 Imst</v>
      </c>
      <c r="AB145" s="85" t="s">
        <v>2952</v>
      </c>
      <c r="AC145" s="85" t="str">
        <f t="shared" si="18"/>
        <v>AT30</v>
      </c>
      <c r="AD145" s="85" t="str">
        <f t="shared" si="19"/>
        <v>3600</v>
      </c>
      <c r="AE145" s="85" t="str">
        <f t="shared" si="20"/>
        <v>0000</v>
      </c>
      <c r="AF145" s="85" t="str">
        <f t="shared" si="21"/>
        <v>0666</v>
      </c>
      <c r="AG145" s="85" t="str">
        <f t="shared" si="22"/>
        <v>2746</v>
      </c>
      <c r="AH145" s="85" t="str">
        <f t="shared" si="23"/>
        <v>AT30 3600 0000 0666 2746</v>
      </c>
    </row>
    <row r="146" spans="1:34" x14ac:dyDescent="0.25">
      <c r="A146" s="86">
        <v>702046</v>
      </c>
      <c r="B146" s="86" t="s">
        <v>1222</v>
      </c>
      <c r="C146" s="86" t="str">
        <f t="shared" si="16"/>
        <v>Kirchgasse 1; 6471 Arzl/Pitztal</v>
      </c>
      <c r="D146" s="86" t="s">
        <v>1920</v>
      </c>
      <c r="E146" s="86" t="s">
        <v>1920</v>
      </c>
      <c r="F146" s="86">
        <v>70201</v>
      </c>
      <c r="G146" s="86">
        <v>6471</v>
      </c>
      <c r="H146" s="86" t="s">
        <v>2843</v>
      </c>
      <c r="I146" s="86" t="s">
        <v>2955</v>
      </c>
      <c r="J146" s="86" t="s">
        <v>2480</v>
      </c>
      <c r="K146" s="86" t="s">
        <v>2844</v>
      </c>
      <c r="L146" s="86" t="s">
        <v>3</v>
      </c>
      <c r="M146" s="86" t="s">
        <v>2956</v>
      </c>
      <c r="N146" s="86" t="s">
        <v>2957</v>
      </c>
      <c r="O146" s="86" t="s">
        <v>2026</v>
      </c>
      <c r="P146" s="87">
        <v>36770</v>
      </c>
      <c r="Q146" s="87">
        <v>401768</v>
      </c>
      <c r="R146" s="86" t="s">
        <v>2416</v>
      </c>
      <c r="S146" s="86" t="s">
        <v>15</v>
      </c>
      <c r="T146" s="86">
        <v>970201</v>
      </c>
      <c r="U146" s="86">
        <v>6471</v>
      </c>
      <c r="V146" s="86" t="s">
        <v>2848</v>
      </c>
      <c r="W146" s="86" t="s">
        <v>2849</v>
      </c>
      <c r="X146" s="86" t="s">
        <v>2504</v>
      </c>
      <c r="Y146" s="86" t="s">
        <v>23</v>
      </c>
      <c r="Z146" s="86" t="str">
        <f t="shared" si="17"/>
        <v>Dorfstraße 38; 6471 Arzl im Pitztal</v>
      </c>
      <c r="AB146" s="85" t="s">
        <v>2847</v>
      </c>
      <c r="AC146" s="85" t="str">
        <f t="shared" si="18"/>
        <v>AT93</v>
      </c>
      <c r="AD146" s="85" t="str">
        <f t="shared" si="19"/>
        <v>3620</v>
      </c>
      <c r="AE146" s="85" t="str">
        <f t="shared" si="20"/>
        <v>7000</v>
      </c>
      <c r="AF146" s="85" t="str">
        <f t="shared" si="21"/>
        <v>0002</v>
      </c>
      <c r="AG146" s="85" t="str">
        <f t="shared" si="22"/>
        <v>0248</v>
      </c>
      <c r="AH146" s="85" t="str">
        <f t="shared" si="23"/>
        <v>AT93 3620 7000 0002 0248</v>
      </c>
    </row>
    <row r="147" spans="1:34" x14ac:dyDescent="0.25">
      <c r="A147" s="86">
        <v>702014</v>
      </c>
      <c r="B147" s="86" t="s">
        <v>1689</v>
      </c>
      <c r="C147" s="86" t="str">
        <f t="shared" si="16"/>
        <v>Kirchgasse 1; 6471 Arzl/Pitztal</v>
      </c>
      <c r="D147" s="86" t="s">
        <v>1919</v>
      </c>
      <c r="E147" s="86" t="s">
        <v>1919</v>
      </c>
      <c r="F147" s="86">
        <v>70201</v>
      </c>
      <c r="G147" s="86">
        <v>6471</v>
      </c>
      <c r="H147" s="86" t="s">
        <v>2843</v>
      </c>
      <c r="I147" s="86" t="s">
        <v>2955</v>
      </c>
      <c r="J147" s="86" t="s">
        <v>2480</v>
      </c>
      <c r="K147" s="86" t="s">
        <v>2844</v>
      </c>
      <c r="L147" s="86" t="s">
        <v>3</v>
      </c>
      <c r="M147" s="86" t="s">
        <v>2958</v>
      </c>
      <c r="N147" s="86" t="s">
        <v>2959</v>
      </c>
      <c r="O147" s="86" t="s">
        <v>2026</v>
      </c>
      <c r="P147" s="87">
        <v>36770</v>
      </c>
      <c r="Q147" s="87">
        <v>401768</v>
      </c>
      <c r="R147" s="86" t="s">
        <v>2416</v>
      </c>
      <c r="S147" s="86" t="s">
        <v>15</v>
      </c>
      <c r="T147" s="86">
        <v>970201</v>
      </c>
      <c r="U147" s="86">
        <v>6471</v>
      </c>
      <c r="V147" s="86" t="s">
        <v>2848</v>
      </c>
      <c r="W147" s="86" t="s">
        <v>2849</v>
      </c>
      <c r="X147" s="86" t="s">
        <v>2504</v>
      </c>
      <c r="Y147" s="86" t="s">
        <v>23</v>
      </c>
      <c r="Z147" s="86" t="str">
        <f t="shared" si="17"/>
        <v>Dorfstraße 38; 6471 Arzl im Pitztal</v>
      </c>
      <c r="AB147" s="85" t="s">
        <v>2847</v>
      </c>
      <c r="AC147" s="85" t="str">
        <f t="shared" si="18"/>
        <v>AT93</v>
      </c>
      <c r="AD147" s="85" t="str">
        <f t="shared" si="19"/>
        <v>3620</v>
      </c>
      <c r="AE147" s="85" t="str">
        <f t="shared" si="20"/>
        <v>7000</v>
      </c>
      <c r="AF147" s="85" t="str">
        <f t="shared" si="21"/>
        <v>0002</v>
      </c>
      <c r="AG147" s="85" t="str">
        <f t="shared" si="22"/>
        <v>0248</v>
      </c>
      <c r="AH147" s="85" t="str">
        <f t="shared" si="23"/>
        <v>AT93 3620 7000 0002 0248</v>
      </c>
    </row>
    <row r="148" spans="1:34" x14ac:dyDescent="0.25">
      <c r="A148" s="86">
        <v>702007</v>
      </c>
      <c r="B148" s="86" t="s">
        <v>2960</v>
      </c>
      <c r="C148" s="86" t="str">
        <f t="shared" si="16"/>
        <v>Siedlungsstraße 2; 6425 Haiming</v>
      </c>
      <c r="D148" s="86" t="s">
        <v>2708</v>
      </c>
      <c r="E148" s="86" t="s">
        <v>2708</v>
      </c>
      <c r="F148" s="86">
        <v>70202</v>
      </c>
      <c r="G148" s="86">
        <v>6425</v>
      </c>
      <c r="H148" s="86" t="s">
        <v>1012</v>
      </c>
      <c r="I148" s="86" t="s">
        <v>2865</v>
      </c>
      <c r="J148" s="86" t="s">
        <v>2499</v>
      </c>
      <c r="K148" s="86" t="s">
        <v>2844</v>
      </c>
      <c r="L148" s="86" t="s">
        <v>1</v>
      </c>
      <c r="M148" s="86"/>
      <c r="N148" s="86" t="s">
        <v>2961</v>
      </c>
      <c r="O148" s="86" t="s">
        <v>5739</v>
      </c>
      <c r="P148" s="87">
        <v>36770</v>
      </c>
      <c r="Q148" s="87">
        <v>43709</v>
      </c>
      <c r="R148" s="86" t="s">
        <v>2592</v>
      </c>
      <c r="S148" s="86" t="s">
        <v>2962</v>
      </c>
      <c r="T148" s="86"/>
      <c r="U148" s="86">
        <v>6430</v>
      </c>
      <c r="V148" s="86" t="s">
        <v>2860</v>
      </c>
      <c r="W148" s="86" t="s">
        <v>2963</v>
      </c>
      <c r="X148" s="86" t="s">
        <v>2411</v>
      </c>
      <c r="Y148" s="86"/>
      <c r="Z148" s="86" t="str">
        <f t="shared" si="17"/>
        <v>Turmstraße 8; 6430 Ötztal-Bahnhof</v>
      </c>
      <c r="AC148" s="85" t="str">
        <f t="shared" si="18"/>
        <v/>
      </c>
      <c r="AD148" s="85" t="str">
        <f t="shared" si="19"/>
        <v/>
      </c>
      <c r="AE148" s="85" t="str">
        <f t="shared" si="20"/>
        <v/>
      </c>
      <c r="AF148" s="85" t="str">
        <f t="shared" si="21"/>
        <v/>
      </c>
      <c r="AG148" s="85" t="str">
        <f t="shared" si="22"/>
        <v/>
      </c>
      <c r="AH148" s="85" t="str">
        <f t="shared" si="23"/>
        <v xml:space="preserve">    </v>
      </c>
    </row>
    <row r="149" spans="1:34" x14ac:dyDescent="0.25">
      <c r="A149" s="86">
        <v>702406</v>
      </c>
      <c r="B149" s="86" t="s">
        <v>1888</v>
      </c>
      <c r="C149" s="86" t="str">
        <f t="shared" si="16"/>
        <v>Unterried 51; 6444 Längenfeld</v>
      </c>
      <c r="D149" s="86" t="s">
        <v>1920</v>
      </c>
      <c r="E149" s="86" t="s">
        <v>1920</v>
      </c>
      <c r="F149" s="86">
        <v>70208</v>
      </c>
      <c r="G149" s="86">
        <v>6444</v>
      </c>
      <c r="H149" s="86" t="s">
        <v>1013</v>
      </c>
      <c r="I149" s="86" t="s">
        <v>2964</v>
      </c>
      <c r="J149" s="86" t="s">
        <v>2965</v>
      </c>
      <c r="K149" s="86" t="s">
        <v>2844</v>
      </c>
      <c r="L149" s="86" t="s">
        <v>3</v>
      </c>
      <c r="M149" s="86" t="s">
        <v>2966</v>
      </c>
      <c r="N149" s="86" t="s">
        <v>2967</v>
      </c>
      <c r="O149" s="86" t="s">
        <v>2024</v>
      </c>
      <c r="P149" s="87">
        <v>36770</v>
      </c>
      <c r="Q149" s="87">
        <v>401768</v>
      </c>
      <c r="R149" s="86" t="s">
        <v>2416</v>
      </c>
      <c r="S149" s="86" t="s">
        <v>29</v>
      </c>
      <c r="T149" s="86">
        <v>970208</v>
      </c>
      <c r="U149" s="86">
        <v>6444</v>
      </c>
      <c r="V149" s="86" t="s">
        <v>1013</v>
      </c>
      <c r="W149" s="86" t="s">
        <v>2969</v>
      </c>
      <c r="X149" s="86" t="s">
        <v>2814</v>
      </c>
      <c r="Y149" s="86" t="s">
        <v>38</v>
      </c>
      <c r="Z149" s="86" t="str">
        <f t="shared" si="17"/>
        <v>Oberlängenfeld 72; 6444 Längenfeld</v>
      </c>
      <c r="AB149" s="85" t="s">
        <v>2968</v>
      </c>
      <c r="AC149" s="85" t="str">
        <f t="shared" si="18"/>
        <v>AT97</v>
      </c>
      <c r="AD149" s="85" t="str">
        <f t="shared" si="19"/>
        <v>3626</v>
      </c>
      <c r="AE149" s="85" t="str">
        <f t="shared" si="20"/>
        <v>8000</v>
      </c>
      <c r="AF149" s="85" t="str">
        <f t="shared" si="21"/>
        <v>0002</v>
      </c>
      <c r="AG149" s="85" t="str">
        <f t="shared" si="22"/>
        <v>0453</v>
      </c>
      <c r="AH149" s="85" t="str">
        <f t="shared" si="23"/>
        <v>AT97 3626 8000 0002 0453</v>
      </c>
    </row>
    <row r="150" spans="1:34" x14ac:dyDescent="0.25">
      <c r="A150" s="86">
        <v>702026</v>
      </c>
      <c r="B150" s="86" t="s">
        <v>788</v>
      </c>
      <c r="C150" s="86" t="str">
        <f t="shared" si="16"/>
        <v>Karres 91; 6462 Karres</v>
      </c>
      <c r="D150" s="86" t="s">
        <v>1920</v>
      </c>
      <c r="E150" s="86" t="s">
        <v>1920</v>
      </c>
      <c r="F150" s="86">
        <v>70206</v>
      </c>
      <c r="G150" s="86">
        <v>6462</v>
      </c>
      <c r="H150" s="86" t="s">
        <v>1018</v>
      </c>
      <c r="I150" s="86" t="s">
        <v>1018</v>
      </c>
      <c r="J150" s="86" t="s">
        <v>2970</v>
      </c>
      <c r="K150" s="86" t="s">
        <v>2844</v>
      </c>
      <c r="L150" s="86" t="s">
        <v>3</v>
      </c>
      <c r="M150" s="86" t="s">
        <v>2971</v>
      </c>
      <c r="N150" s="86" t="s">
        <v>2972</v>
      </c>
      <c r="O150" s="86" t="s">
        <v>2032</v>
      </c>
      <c r="P150" s="87">
        <v>36770</v>
      </c>
      <c r="Q150" s="87">
        <v>401768</v>
      </c>
      <c r="R150" s="86" t="s">
        <v>2416</v>
      </c>
      <c r="S150" s="86" t="s">
        <v>789</v>
      </c>
      <c r="T150" s="86">
        <v>970206</v>
      </c>
      <c r="U150" s="86">
        <v>6462</v>
      </c>
      <c r="V150" s="86" t="s">
        <v>1018</v>
      </c>
      <c r="W150" s="86" t="s">
        <v>1018</v>
      </c>
      <c r="X150" s="86" t="s">
        <v>2970</v>
      </c>
      <c r="Y150" s="86" t="s">
        <v>790</v>
      </c>
      <c r="Z150" s="86" t="str">
        <f t="shared" si="17"/>
        <v>Karres 91; 6462 Karres</v>
      </c>
      <c r="AB150" s="85" t="s">
        <v>2973</v>
      </c>
      <c r="AC150" s="85" t="str">
        <f t="shared" si="18"/>
        <v>AT82</v>
      </c>
      <c r="AD150" s="85" t="str">
        <f t="shared" si="19"/>
        <v>3600</v>
      </c>
      <c r="AE150" s="85" t="str">
        <f t="shared" si="20"/>
        <v>0000</v>
      </c>
      <c r="AF150" s="85" t="str">
        <f t="shared" si="21"/>
        <v>0661</v>
      </c>
      <c r="AG150" s="85" t="str">
        <f t="shared" si="22"/>
        <v>0109</v>
      </c>
      <c r="AH150" s="85" t="str">
        <f t="shared" si="23"/>
        <v>AT82 3600 0000 0661 0109</v>
      </c>
    </row>
    <row r="151" spans="1:34" x14ac:dyDescent="0.25">
      <c r="A151" s="86">
        <v>702336</v>
      </c>
      <c r="B151" s="86" t="s">
        <v>1886</v>
      </c>
      <c r="C151" s="86" t="str">
        <f t="shared" si="16"/>
        <v>Unterlängenfeld 78; 6444 Längenfeld</v>
      </c>
      <c r="D151" s="86" t="s">
        <v>1920</v>
      </c>
      <c r="E151" s="86" t="s">
        <v>1920</v>
      </c>
      <c r="F151" s="86">
        <v>70208</v>
      </c>
      <c r="G151" s="86">
        <v>6444</v>
      </c>
      <c r="H151" s="86" t="s">
        <v>1013</v>
      </c>
      <c r="I151" s="86" t="s">
        <v>2974</v>
      </c>
      <c r="J151" s="86" t="s">
        <v>2975</v>
      </c>
      <c r="K151" s="86" t="s">
        <v>2844</v>
      </c>
      <c r="L151" s="86" t="s">
        <v>3</v>
      </c>
      <c r="M151" s="86" t="s">
        <v>2976</v>
      </c>
      <c r="N151" s="86" t="s">
        <v>2977</v>
      </c>
      <c r="O151" s="86" t="s">
        <v>2049</v>
      </c>
      <c r="P151" s="87">
        <v>36770</v>
      </c>
      <c r="Q151" s="87">
        <v>401768</v>
      </c>
      <c r="R151" s="86" t="s">
        <v>2416</v>
      </c>
      <c r="S151" s="86" t="s">
        <v>29</v>
      </c>
      <c r="T151" s="86">
        <v>970208</v>
      </c>
      <c r="U151" s="86">
        <v>6444</v>
      </c>
      <c r="V151" s="86" t="s">
        <v>1013</v>
      </c>
      <c r="W151" s="86" t="s">
        <v>2969</v>
      </c>
      <c r="X151" s="86" t="s">
        <v>2814</v>
      </c>
      <c r="Y151" s="86" t="s">
        <v>38</v>
      </c>
      <c r="Z151" s="86" t="str">
        <f t="shared" si="17"/>
        <v>Oberlängenfeld 72; 6444 Längenfeld</v>
      </c>
      <c r="AB151" s="85" t="s">
        <v>2978</v>
      </c>
      <c r="AC151" s="85" t="str">
        <f t="shared" si="18"/>
        <v>AT25</v>
      </c>
      <c r="AD151" s="85" t="str">
        <f t="shared" si="19"/>
        <v>2050</v>
      </c>
      <c r="AE151" s="85" t="str">
        <f t="shared" si="20"/>
        <v>2009</v>
      </c>
      <c r="AF151" s="85" t="str">
        <f t="shared" si="21"/>
        <v>0000</v>
      </c>
      <c r="AG151" s="85" t="str">
        <f t="shared" si="22"/>
        <v>0910</v>
      </c>
      <c r="AH151" s="85" t="str">
        <f t="shared" si="23"/>
        <v>AT25 2050 2009 0000 0910</v>
      </c>
    </row>
    <row r="152" spans="1:34" x14ac:dyDescent="0.25">
      <c r="A152" s="86">
        <v>702030</v>
      </c>
      <c r="B152" s="86" t="s">
        <v>53</v>
      </c>
      <c r="C152" s="86" t="str">
        <f t="shared" si="16"/>
        <v>Johannesplatz 6; 6460 Imst</v>
      </c>
      <c r="D152" s="86" t="s">
        <v>1922</v>
      </c>
      <c r="E152" s="86" t="s">
        <v>1922</v>
      </c>
      <c r="F152" s="86">
        <v>70203</v>
      </c>
      <c r="G152" s="86">
        <v>6460</v>
      </c>
      <c r="H152" s="86" t="s">
        <v>1011</v>
      </c>
      <c r="I152" s="86" t="s">
        <v>2979</v>
      </c>
      <c r="J152" s="86" t="s">
        <v>2647</v>
      </c>
      <c r="K152" s="86" t="s">
        <v>2844</v>
      </c>
      <c r="L152" s="86" t="s">
        <v>1</v>
      </c>
      <c r="M152" s="86" t="s">
        <v>2980</v>
      </c>
      <c r="N152" s="86" t="s">
        <v>2981</v>
      </c>
      <c r="O152" s="86" t="s">
        <v>2020</v>
      </c>
      <c r="P152" s="87">
        <v>36770</v>
      </c>
      <c r="Q152" s="87">
        <v>401768</v>
      </c>
      <c r="R152" s="86" t="s">
        <v>2416</v>
      </c>
      <c r="S152" s="86" t="s">
        <v>1216</v>
      </c>
      <c r="T152" s="86">
        <v>404869</v>
      </c>
      <c r="U152" s="86">
        <v>6460</v>
      </c>
      <c r="V152" s="86" t="s">
        <v>1011</v>
      </c>
      <c r="W152" s="86" t="s">
        <v>2953</v>
      </c>
      <c r="X152" s="86" t="s">
        <v>2954</v>
      </c>
      <c r="Y152" s="86" t="s">
        <v>54</v>
      </c>
      <c r="Z152" s="86" t="str">
        <f t="shared" si="17"/>
        <v>Schwimmbadweg 9/1; 6460 Imst</v>
      </c>
      <c r="AB152" s="85" t="s">
        <v>2952</v>
      </c>
      <c r="AC152" s="85" t="str">
        <f t="shared" si="18"/>
        <v>AT30</v>
      </c>
      <c r="AD152" s="85" t="str">
        <f t="shared" si="19"/>
        <v>3600</v>
      </c>
      <c r="AE152" s="85" t="str">
        <f t="shared" si="20"/>
        <v>0000</v>
      </c>
      <c r="AF152" s="85" t="str">
        <f t="shared" si="21"/>
        <v>0666</v>
      </c>
      <c r="AG152" s="85" t="str">
        <f t="shared" si="22"/>
        <v>2746</v>
      </c>
      <c r="AH152" s="85" t="str">
        <f t="shared" si="23"/>
        <v>AT30 3600 0000 0666 2746</v>
      </c>
    </row>
    <row r="153" spans="1:34" x14ac:dyDescent="0.25">
      <c r="A153" s="86">
        <v>702066</v>
      </c>
      <c r="B153" s="86" t="s">
        <v>46</v>
      </c>
      <c r="C153" s="86" t="str">
        <f t="shared" si="16"/>
        <v>Hinterseberweg 1; 6460 Imst</v>
      </c>
      <c r="D153" s="86" t="s">
        <v>1920</v>
      </c>
      <c r="E153" s="86" t="s">
        <v>1920</v>
      </c>
      <c r="F153" s="86">
        <v>70203</v>
      </c>
      <c r="G153" s="86">
        <v>6460</v>
      </c>
      <c r="H153" s="86" t="s">
        <v>1011</v>
      </c>
      <c r="I153" s="86" t="s">
        <v>2982</v>
      </c>
      <c r="J153" s="86" t="s">
        <v>2480</v>
      </c>
      <c r="K153" s="86" t="s">
        <v>2844</v>
      </c>
      <c r="L153" s="86" t="s">
        <v>3</v>
      </c>
      <c r="M153" s="86" t="s">
        <v>2983</v>
      </c>
      <c r="N153" s="86" t="s">
        <v>2984</v>
      </c>
      <c r="O153" s="86" t="s">
        <v>2037</v>
      </c>
      <c r="P153" s="87">
        <v>36770</v>
      </c>
      <c r="Q153" s="87">
        <v>401768</v>
      </c>
      <c r="R153" s="86" t="s">
        <v>2416</v>
      </c>
      <c r="S153" s="86" t="s">
        <v>37</v>
      </c>
      <c r="T153" s="86">
        <v>970203</v>
      </c>
      <c r="U153" s="86">
        <v>6460</v>
      </c>
      <c r="V153" s="86" t="s">
        <v>1011</v>
      </c>
      <c r="W153" s="86" t="s">
        <v>2947</v>
      </c>
      <c r="X153" s="86" t="s">
        <v>2609</v>
      </c>
      <c r="Y153" s="86" t="s">
        <v>819</v>
      </c>
      <c r="Z153" s="86" t="str">
        <f t="shared" si="17"/>
        <v>Rathausstraße 9; 6460 Imst</v>
      </c>
      <c r="AB153" s="85" t="s">
        <v>2946</v>
      </c>
      <c r="AC153" s="85" t="str">
        <f t="shared" si="18"/>
        <v>AT66</v>
      </c>
      <c r="AD153" s="85" t="str">
        <f t="shared" si="19"/>
        <v>2050</v>
      </c>
      <c r="AE153" s="85" t="str">
        <f t="shared" si="20"/>
        <v>2000</v>
      </c>
      <c r="AF153" s="85" t="str">
        <f t="shared" si="21"/>
        <v>0000</v>
      </c>
      <c r="AG153" s="85" t="str">
        <f t="shared" si="22"/>
        <v>0125</v>
      </c>
      <c r="AH153" s="85" t="str">
        <f t="shared" si="23"/>
        <v>AT66 2050 2000 0000 0125</v>
      </c>
    </row>
    <row r="154" spans="1:34" x14ac:dyDescent="0.25">
      <c r="A154" s="86">
        <v>702013</v>
      </c>
      <c r="B154" s="86" t="s">
        <v>28</v>
      </c>
      <c r="C154" s="86" t="str">
        <f t="shared" si="16"/>
        <v>Oberlängenfeld 25; 6444 Längenfeld</v>
      </c>
      <c r="D154" s="86" t="s">
        <v>1922</v>
      </c>
      <c r="E154" s="86" t="s">
        <v>1922</v>
      </c>
      <c r="F154" s="86">
        <v>70208</v>
      </c>
      <c r="G154" s="86">
        <v>6444</v>
      </c>
      <c r="H154" s="86" t="s">
        <v>1013</v>
      </c>
      <c r="I154" s="86" t="s">
        <v>2969</v>
      </c>
      <c r="J154" s="86" t="s">
        <v>2668</v>
      </c>
      <c r="K154" s="86" t="s">
        <v>2844</v>
      </c>
      <c r="L154" s="86" t="s">
        <v>3</v>
      </c>
      <c r="M154" s="86" t="s">
        <v>2985</v>
      </c>
      <c r="N154" s="86" t="s">
        <v>2986</v>
      </c>
      <c r="O154" s="86" t="s">
        <v>2024</v>
      </c>
      <c r="P154" s="87">
        <v>36770</v>
      </c>
      <c r="Q154" s="87">
        <v>401768</v>
      </c>
      <c r="R154" s="86" t="s">
        <v>2416</v>
      </c>
      <c r="S154" s="86" t="s">
        <v>29</v>
      </c>
      <c r="T154" s="86">
        <v>970208</v>
      </c>
      <c r="U154" s="86">
        <v>6444</v>
      </c>
      <c r="V154" s="86" t="s">
        <v>1013</v>
      </c>
      <c r="W154" s="86" t="s">
        <v>2969</v>
      </c>
      <c r="X154" s="86" t="s">
        <v>2814</v>
      </c>
      <c r="Y154" s="86" t="s">
        <v>38</v>
      </c>
      <c r="Z154" s="86" t="str">
        <f t="shared" si="17"/>
        <v>Oberlängenfeld 72; 6444 Längenfeld</v>
      </c>
      <c r="AB154" s="85" t="s">
        <v>2968</v>
      </c>
      <c r="AC154" s="85" t="str">
        <f t="shared" si="18"/>
        <v>AT97</v>
      </c>
      <c r="AD154" s="85" t="str">
        <f t="shared" si="19"/>
        <v>3626</v>
      </c>
      <c r="AE154" s="85" t="str">
        <f t="shared" si="20"/>
        <v>8000</v>
      </c>
      <c r="AF154" s="85" t="str">
        <f t="shared" si="21"/>
        <v>0002</v>
      </c>
      <c r="AG154" s="85" t="str">
        <f t="shared" si="22"/>
        <v>0453</v>
      </c>
      <c r="AH154" s="85" t="str">
        <f t="shared" si="23"/>
        <v>AT97 3626 8000 0002 0453</v>
      </c>
    </row>
    <row r="155" spans="1:34" x14ac:dyDescent="0.25">
      <c r="A155" s="86">
        <v>702010</v>
      </c>
      <c r="B155" s="86" t="s">
        <v>2987</v>
      </c>
      <c r="C155" s="86" t="str">
        <f t="shared" si="16"/>
        <v>Meraner Straße 15; 6460 Imst</v>
      </c>
      <c r="D155" s="86" t="s">
        <v>2746</v>
      </c>
      <c r="E155" s="86" t="s">
        <v>2746</v>
      </c>
      <c r="F155" s="86">
        <v>70203</v>
      </c>
      <c r="G155" s="86">
        <v>6460</v>
      </c>
      <c r="H155" s="86" t="s">
        <v>1011</v>
      </c>
      <c r="I155" s="86" t="s">
        <v>2988</v>
      </c>
      <c r="J155" s="86" t="s">
        <v>2588</v>
      </c>
      <c r="K155" s="86" t="s">
        <v>2844</v>
      </c>
      <c r="L155" s="86" t="s">
        <v>1</v>
      </c>
      <c r="M155" s="86" t="s">
        <v>2989</v>
      </c>
      <c r="N155" s="86" t="s">
        <v>2990</v>
      </c>
      <c r="O155" s="86" t="s">
        <v>5739</v>
      </c>
      <c r="P155" s="87">
        <v>36770</v>
      </c>
      <c r="Q155" s="87">
        <v>401768</v>
      </c>
      <c r="R155" s="86" t="s">
        <v>2416</v>
      </c>
      <c r="S155" s="86" t="s">
        <v>1774</v>
      </c>
      <c r="T155" s="86">
        <v>401198</v>
      </c>
      <c r="U155" s="86">
        <v>6460</v>
      </c>
      <c r="V155" s="86" t="s">
        <v>1011</v>
      </c>
      <c r="W155" s="86" t="s">
        <v>2988</v>
      </c>
      <c r="X155" s="86" t="s">
        <v>2588</v>
      </c>
      <c r="Y155" s="86" t="s">
        <v>1941</v>
      </c>
      <c r="Z155" s="86" t="str">
        <f t="shared" si="17"/>
        <v>Meraner Straße 15; 6460 Imst</v>
      </c>
      <c r="AC155" s="85" t="str">
        <f t="shared" si="18"/>
        <v/>
      </c>
      <c r="AD155" s="85" t="str">
        <f t="shared" si="19"/>
        <v/>
      </c>
      <c r="AE155" s="85" t="str">
        <f t="shared" si="20"/>
        <v/>
      </c>
      <c r="AF155" s="85" t="str">
        <f t="shared" si="21"/>
        <v/>
      </c>
      <c r="AG155" s="85" t="str">
        <f t="shared" si="22"/>
        <v/>
      </c>
      <c r="AH155" s="85" t="str">
        <f t="shared" si="23"/>
        <v xml:space="preserve">    </v>
      </c>
    </row>
    <row r="156" spans="1:34" x14ac:dyDescent="0.25">
      <c r="A156" s="86">
        <v>702028</v>
      </c>
      <c r="B156" s="86" t="s">
        <v>77</v>
      </c>
      <c r="C156" s="86" t="str">
        <f t="shared" si="16"/>
        <v>Meraner Straße 15; 6460 Imst</v>
      </c>
      <c r="D156" s="86" t="s">
        <v>1919</v>
      </c>
      <c r="E156" s="86" t="s">
        <v>1919</v>
      </c>
      <c r="F156" s="86">
        <v>70203</v>
      </c>
      <c r="G156" s="86">
        <v>6460</v>
      </c>
      <c r="H156" s="86" t="s">
        <v>1011</v>
      </c>
      <c r="I156" s="86" t="s">
        <v>2988</v>
      </c>
      <c r="J156" s="86" t="s">
        <v>2588</v>
      </c>
      <c r="K156" s="86" t="s">
        <v>2844</v>
      </c>
      <c r="L156" s="86" t="s">
        <v>1</v>
      </c>
      <c r="M156" s="86" t="s">
        <v>2991</v>
      </c>
      <c r="N156" s="86" t="s">
        <v>2990</v>
      </c>
      <c r="O156" s="86" t="s">
        <v>2033</v>
      </c>
      <c r="P156" s="87">
        <v>36770</v>
      </c>
      <c r="Q156" s="87">
        <v>401768</v>
      </c>
      <c r="R156" s="86" t="s">
        <v>2416</v>
      </c>
      <c r="S156" s="86" t="s">
        <v>1774</v>
      </c>
      <c r="T156" s="86">
        <v>401198</v>
      </c>
      <c r="U156" s="86">
        <v>6460</v>
      </c>
      <c r="V156" s="86" t="s">
        <v>1011</v>
      </c>
      <c r="W156" s="86" t="s">
        <v>2988</v>
      </c>
      <c r="X156" s="86" t="s">
        <v>2588</v>
      </c>
      <c r="Y156" s="86" t="s">
        <v>1941</v>
      </c>
      <c r="Z156" s="86" t="str">
        <f t="shared" si="17"/>
        <v>Meraner Straße 15; 6460 Imst</v>
      </c>
      <c r="AB156" s="85" t="s">
        <v>2992</v>
      </c>
      <c r="AC156" s="85" t="str">
        <f t="shared" si="18"/>
        <v>AT30</v>
      </c>
      <c r="AD156" s="85" t="str">
        <f t="shared" si="19"/>
        <v>2050</v>
      </c>
      <c r="AE156" s="85" t="str">
        <f t="shared" si="20"/>
        <v>2000</v>
      </c>
      <c r="AF156" s="85" t="str">
        <f t="shared" si="21"/>
        <v>0083</v>
      </c>
      <c r="AG156" s="85" t="str">
        <f t="shared" si="22"/>
        <v>1966</v>
      </c>
      <c r="AH156" s="85" t="str">
        <f t="shared" si="23"/>
        <v>AT30 2050 2000 0083 1966</v>
      </c>
    </row>
    <row r="157" spans="1:34" x14ac:dyDescent="0.25">
      <c r="A157" s="86">
        <v>702056</v>
      </c>
      <c r="B157" s="86" t="s">
        <v>818</v>
      </c>
      <c r="C157" s="86" t="str">
        <f t="shared" si="16"/>
        <v>Pfarrgasse 16; 6460 Imst</v>
      </c>
      <c r="D157" s="86" t="s">
        <v>1920</v>
      </c>
      <c r="E157" s="86" t="s">
        <v>1920</v>
      </c>
      <c r="F157" s="86">
        <v>70203</v>
      </c>
      <c r="G157" s="86">
        <v>6460</v>
      </c>
      <c r="H157" s="86" t="s">
        <v>1011</v>
      </c>
      <c r="I157" s="86" t="s">
        <v>2993</v>
      </c>
      <c r="J157" s="86" t="s">
        <v>2565</v>
      </c>
      <c r="K157" s="86" t="s">
        <v>2844</v>
      </c>
      <c r="L157" s="86" t="s">
        <v>3</v>
      </c>
      <c r="M157" s="86" t="s">
        <v>2994</v>
      </c>
      <c r="N157" s="86" t="s">
        <v>2995</v>
      </c>
      <c r="O157" s="86" t="s">
        <v>2037</v>
      </c>
      <c r="P157" s="87">
        <v>36770</v>
      </c>
      <c r="Q157" s="87">
        <v>401768</v>
      </c>
      <c r="R157" s="86" t="s">
        <v>2416</v>
      </c>
      <c r="S157" s="86" t="s">
        <v>37</v>
      </c>
      <c r="T157" s="86">
        <v>970203</v>
      </c>
      <c r="U157" s="86">
        <v>6460</v>
      </c>
      <c r="V157" s="86" t="s">
        <v>1011</v>
      </c>
      <c r="W157" s="86" t="s">
        <v>2947</v>
      </c>
      <c r="X157" s="86" t="s">
        <v>2609</v>
      </c>
      <c r="Y157" s="86" t="s">
        <v>819</v>
      </c>
      <c r="Z157" s="86" t="str">
        <f t="shared" si="17"/>
        <v>Rathausstraße 9; 6460 Imst</v>
      </c>
      <c r="AB157" s="85" t="s">
        <v>2946</v>
      </c>
      <c r="AC157" s="85" t="str">
        <f t="shared" si="18"/>
        <v>AT66</v>
      </c>
      <c r="AD157" s="85" t="str">
        <f t="shared" si="19"/>
        <v>2050</v>
      </c>
      <c r="AE157" s="85" t="str">
        <f t="shared" si="20"/>
        <v>2000</v>
      </c>
      <c r="AF157" s="85" t="str">
        <f t="shared" si="21"/>
        <v>0000</v>
      </c>
      <c r="AG157" s="85" t="str">
        <f t="shared" si="22"/>
        <v>0125</v>
      </c>
      <c r="AH157" s="85" t="str">
        <f t="shared" si="23"/>
        <v>AT66 2050 2000 0000 0125</v>
      </c>
    </row>
    <row r="158" spans="1:34" x14ac:dyDescent="0.25">
      <c r="A158" s="86">
        <v>702476</v>
      </c>
      <c r="B158" s="86" t="s">
        <v>820</v>
      </c>
      <c r="C158" s="86" t="str">
        <f t="shared" si="16"/>
        <v>Pfarrgasse 16; 6460 Imst</v>
      </c>
      <c r="D158" s="86" t="s">
        <v>1920</v>
      </c>
      <c r="E158" s="86" t="s">
        <v>1920</v>
      </c>
      <c r="F158" s="86">
        <v>70203</v>
      </c>
      <c r="G158" s="86">
        <v>6460</v>
      </c>
      <c r="H158" s="86" t="s">
        <v>1011</v>
      </c>
      <c r="I158" s="86" t="s">
        <v>2993</v>
      </c>
      <c r="J158" s="86" t="s">
        <v>2565</v>
      </c>
      <c r="K158" s="86" t="s">
        <v>2844</v>
      </c>
      <c r="L158" s="86" t="s">
        <v>1</v>
      </c>
      <c r="M158" s="86" t="s">
        <v>2996</v>
      </c>
      <c r="N158" s="86" t="s">
        <v>2997</v>
      </c>
      <c r="O158" s="86" t="s">
        <v>2052</v>
      </c>
      <c r="P158" s="87">
        <v>36770</v>
      </c>
      <c r="Q158" s="87">
        <v>401768</v>
      </c>
      <c r="R158" s="86" t="s">
        <v>2416</v>
      </c>
      <c r="S158" s="86" t="s">
        <v>1778</v>
      </c>
      <c r="T158" s="86">
        <v>401300</v>
      </c>
      <c r="U158" s="86">
        <v>6460</v>
      </c>
      <c r="V158" s="86" t="s">
        <v>1011</v>
      </c>
      <c r="W158" s="86" t="s">
        <v>2999</v>
      </c>
      <c r="X158" s="86" t="s">
        <v>2693</v>
      </c>
      <c r="Y158" s="86" t="s">
        <v>1860</v>
      </c>
      <c r="Z158" s="86" t="str">
        <f t="shared" si="17"/>
        <v>Auf Arzill 100; 6460 Imst</v>
      </c>
      <c r="AB158" s="85" t="s">
        <v>2998</v>
      </c>
      <c r="AC158" s="85" t="str">
        <f t="shared" si="18"/>
        <v>AT57</v>
      </c>
      <c r="AD158" s="85" t="str">
        <f t="shared" si="19"/>
        <v>2050</v>
      </c>
      <c r="AE158" s="85" t="str">
        <f t="shared" si="20"/>
        <v>2000</v>
      </c>
      <c r="AF158" s="85" t="str">
        <f t="shared" si="21"/>
        <v>0002</v>
      </c>
      <c r="AG158" s="85" t="str">
        <f t="shared" si="22"/>
        <v>8514</v>
      </c>
      <c r="AH158" s="85" t="str">
        <f t="shared" si="23"/>
        <v>AT57 2050 2000 0002 8514</v>
      </c>
    </row>
    <row r="159" spans="1:34" x14ac:dyDescent="0.25">
      <c r="A159" s="86">
        <v>702011</v>
      </c>
      <c r="B159" s="86" t="s">
        <v>1883</v>
      </c>
      <c r="C159" s="86" t="str">
        <f t="shared" si="16"/>
        <v>Huben 34; 6444 Längenfeld</v>
      </c>
      <c r="D159" s="86" t="s">
        <v>1919</v>
      </c>
      <c r="E159" s="86" t="s">
        <v>1919</v>
      </c>
      <c r="F159" s="86">
        <v>70208</v>
      </c>
      <c r="G159" s="86">
        <v>6444</v>
      </c>
      <c r="H159" s="86" t="s">
        <v>1013</v>
      </c>
      <c r="I159" s="86" t="s">
        <v>3000</v>
      </c>
      <c r="J159" s="86" t="s">
        <v>3001</v>
      </c>
      <c r="K159" s="86" t="s">
        <v>2844</v>
      </c>
      <c r="L159" s="86" t="s">
        <v>3</v>
      </c>
      <c r="M159" s="86" t="s">
        <v>3002</v>
      </c>
      <c r="N159" s="86" t="s">
        <v>3003</v>
      </c>
      <c r="O159" s="86" t="s">
        <v>2024</v>
      </c>
      <c r="P159" s="87">
        <v>36770</v>
      </c>
      <c r="Q159" s="87">
        <v>401768</v>
      </c>
      <c r="R159" s="86" t="s">
        <v>2416</v>
      </c>
      <c r="S159" s="86" t="s">
        <v>29</v>
      </c>
      <c r="T159" s="86">
        <v>970208</v>
      </c>
      <c r="U159" s="86">
        <v>6444</v>
      </c>
      <c r="V159" s="86" t="s">
        <v>1013</v>
      </c>
      <c r="W159" s="86" t="s">
        <v>2969</v>
      </c>
      <c r="X159" s="86" t="s">
        <v>2814</v>
      </c>
      <c r="Y159" s="86" t="s">
        <v>38</v>
      </c>
      <c r="Z159" s="86" t="str">
        <f t="shared" si="17"/>
        <v>Oberlängenfeld 72; 6444 Längenfeld</v>
      </c>
      <c r="AB159" s="85" t="s">
        <v>2968</v>
      </c>
      <c r="AC159" s="85" t="str">
        <f t="shared" si="18"/>
        <v>AT97</v>
      </c>
      <c r="AD159" s="85" t="str">
        <f t="shared" si="19"/>
        <v>3626</v>
      </c>
      <c r="AE159" s="85" t="str">
        <f t="shared" si="20"/>
        <v>8000</v>
      </c>
      <c r="AF159" s="85" t="str">
        <f t="shared" si="21"/>
        <v>0002</v>
      </c>
      <c r="AG159" s="85" t="str">
        <f t="shared" si="22"/>
        <v>0453</v>
      </c>
      <c r="AH159" s="85" t="str">
        <f t="shared" si="23"/>
        <v>AT97 3626 8000 0002 0453</v>
      </c>
    </row>
    <row r="160" spans="1:34" x14ac:dyDescent="0.25">
      <c r="A160" s="86">
        <v>702296</v>
      </c>
      <c r="B160" s="86" t="s">
        <v>64</v>
      </c>
      <c r="C160" s="86" t="str">
        <f t="shared" si="16"/>
        <v>Jerzens 220; 6474 Jerzens</v>
      </c>
      <c r="D160" s="86" t="s">
        <v>1920</v>
      </c>
      <c r="E160" s="86" t="s">
        <v>1920</v>
      </c>
      <c r="F160" s="86">
        <v>70205</v>
      </c>
      <c r="G160" s="86">
        <v>6474</v>
      </c>
      <c r="H160" s="86" t="s">
        <v>1029</v>
      </c>
      <c r="I160" s="86" t="s">
        <v>1029</v>
      </c>
      <c r="J160" s="86" t="s">
        <v>3004</v>
      </c>
      <c r="K160" s="86" t="s">
        <v>2844</v>
      </c>
      <c r="L160" s="86" t="s">
        <v>3</v>
      </c>
      <c r="M160" s="86" t="s">
        <v>3005</v>
      </c>
      <c r="N160" s="86" t="s">
        <v>3006</v>
      </c>
      <c r="O160" s="86" t="s">
        <v>2047</v>
      </c>
      <c r="P160" s="87">
        <v>36770</v>
      </c>
      <c r="Q160" s="87">
        <v>401768</v>
      </c>
      <c r="R160" s="86" t="s">
        <v>2416</v>
      </c>
      <c r="S160" s="86" t="s">
        <v>65</v>
      </c>
      <c r="T160" s="86">
        <v>970205</v>
      </c>
      <c r="U160" s="86">
        <v>6474</v>
      </c>
      <c r="V160" s="86" t="s">
        <v>1029</v>
      </c>
      <c r="W160" s="86" t="s">
        <v>1029</v>
      </c>
      <c r="X160" s="86" t="s">
        <v>3004</v>
      </c>
      <c r="Y160" s="86" t="s">
        <v>66</v>
      </c>
      <c r="Z160" s="86" t="str">
        <f t="shared" si="17"/>
        <v>Jerzens 220; 6474 Jerzens</v>
      </c>
      <c r="AB160" s="85" t="s">
        <v>3007</v>
      </c>
      <c r="AC160" s="85" t="str">
        <f t="shared" si="18"/>
        <v>AT20</v>
      </c>
      <c r="AD160" s="85" t="str">
        <f t="shared" si="19"/>
        <v>3635</v>
      </c>
      <c r="AE160" s="85" t="str">
        <f t="shared" si="20"/>
        <v>3000</v>
      </c>
      <c r="AF160" s="85" t="str">
        <f t="shared" si="21"/>
        <v>0012</v>
      </c>
      <c r="AG160" s="85" t="str">
        <f t="shared" si="22"/>
        <v>0063</v>
      </c>
      <c r="AH160" s="85" t="str">
        <f t="shared" si="23"/>
        <v>AT20 3635 3000 0012 0063</v>
      </c>
    </row>
    <row r="161" spans="1:34" x14ac:dyDescent="0.25">
      <c r="A161" s="86">
        <v>702297</v>
      </c>
      <c r="B161" s="86" t="s">
        <v>1692</v>
      </c>
      <c r="C161" s="86" t="str">
        <f t="shared" si="16"/>
        <v>Jerzens 220; 6474 Jerzens</v>
      </c>
      <c r="D161" s="86" t="s">
        <v>1922</v>
      </c>
      <c r="E161" s="86" t="s">
        <v>1922</v>
      </c>
      <c r="F161" s="86">
        <v>70205</v>
      </c>
      <c r="G161" s="86">
        <v>6474</v>
      </c>
      <c r="H161" s="86" t="s">
        <v>1029</v>
      </c>
      <c r="I161" s="86" t="s">
        <v>1029</v>
      </c>
      <c r="J161" s="86" t="s">
        <v>3004</v>
      </c>
      <c r="K161" s="86" t="s">
        <v>2844</v>
      </c>
      <c r="L161" s="86" t="s">
        <v>3</v>
      </c>
      <c r="M161" s="86" t="s">
        <v>3008</v>
      </c>
      <c r="N161" s="86" t="s">
        <v>3009</v>
      </c>
      <c r="O161" s="86" t="s">
        <v>2047</v>
      </c>
      <c r="P161" s="87">
        <v>36770</v>
      </c>
      <c r="Q161" s="87">
        <v>44074</v>
      </c>
      <c r="R161" s="86" t="s">
        <v>2592</v>
      </c>
      <c r="S161" s="86" t="s">
        <v>65</v>
      </c>
      <c r="T161" s="86">
        <v>970205</v>
      </c>
      <c r="U161" s="86">
        <v>6474</v>
      </c>
      <c r="V161" s="86" t="s">
        <v>1029</v>
      </c>
      <c r="W161" s="86" t="s">
        <v>1029</v>
      </c>
      <c r="X161" s="86" t="s">
        <v>3004</v>
      </c>
      <c r="Y161" s="86" t="s">
        <v>66</v>
      </c>
      <c r="Z161" s="86" t="str">
        <f t="shared" si="17"/>
        <v>Jerzens 220; 6474 Jerzens</v>
      </c>
      <c r="AB161" s="85" t="s">
        <v>3007</v>
      </c>
      <c r="AC161" s="85" t="str">
        <f t="shared" si="18"/>
        <v>AT20</v>
      </c>
      <c r="AD161" s="85" t="str">
        <f t="shared" si="19"/>
        <v>3635</v>
      </c>
      <c r="AE161" s="85" t="str">
        <f t="shared" si="20"/>
        <v>3000</v>
      </c>
      <c r="AF161" s="85" t="str">
        <f t="shared" si="21"/>
        <v>0012</v>
      </c>
      <c r="AG161" s="85" t="str">
        <f t="shared" si="22"/>
        <v>0063</v>
      </c>
      <c r="AH161" s="85" t="str">
        <f t="shared" si="23"/>
        <v>AT20 3635 3000 0012 0063</v>
      </c>
    </row>
    <row r="162" spans="1:34" x14ac:dyDescent="0.25">
      <c r="A162" s="86">
        <v>702456</v>
      </c>
      <c r="B162" s="86" t="s">
        <v>1889</v>
      </c>
      <c r="C162" s="86" t="str">
        <f t="shared" si="16"/>
        <v>Espan 129; 6444 Längenfeld</v>
      </c>
      <c r="D162" s="86" t="s">
        <v>1920</v>
      </c>
      <c r="E162" s="86" t="s">
        <v>1920</v>
      </c>
      <c r="F162" s="86">
        <v>70208</v>
      </c>
      <c r="G162" s="86">
        <v>6444</v>
      </c>
      <c r="H162" s="86" t="s">
        <v>1013</v>
      </c>
      <c r="I162" s="86" t="s">
        <v>3010</v>
      </c>
      <c r="J162" s="86" t="s">
        <v>3011</v>
      </c>
      <c r="K162" s="86" t="s">
        <v>2844</v>
      </c>
      <c r="L162" s="86" t="s">
        <v>3</v>
      </c>
      <c r="M162" s="86" t="s">
        <v>3012</v>
      </c>
      <c r="N162" s="86" t="s">
        <v>3013</v>
      </c>
      <c r="O162" s="86" t="s">
        <v>2024</v>
      </c>
      <c r="P162" s="87">
        <v>36770</v>
      </c>
      <c r="Q162" s="87">
        <v>401768</v>
      </c>
      <c r="R162" s="86" t="s">
        <v>2416</v>
      </c>
      <c r="S162" s="86" t="s">
        <v>29</v>
      </c>
      <c r="T162" s="86">
        <v>970208</v>
      </c>
      <c r="U162" s="86">
        <v>6444</v>
      </c>
      <c r="V162" s="86" t="s">
        <v>1013</v>
      </c>
      <c r="W162" s="86" t="s">
        <v>2969</v>
      </c>
      <c r="X162" s="86" t="s">
        <v>2814</v>
      </c>
      <c r="Y162" s="86" t="s">
        <v>38</v>
      </c>
      <c r="Z162" s="86" t="str">
        <f t="shared" si="17"/>
        <v>Oberlängenfeld 72; 6444 Längenfeld</v>
      </c>
      <c r="AB162" s="85" t="s">
        <v>2968</v>
      </c>
      <c r="AC162" s="85" t="str">
        <f t="shared" si="18"/>
        <v>AT97</v>
      </c>
      <c r="AD162" s="85" t="str">
        <f t="shared" si="19"/>
        <v>3626</v>
      </c>
      <c r="AE162" s="85" t="str">
        <f t="shared" si="20"/>
        <v>8000</v>
      </c>
      <c r="AF162" s="85" t="str">
        <f t="shared" si="21"/>
        <v>0002</v>
      </c>
      <c r="AG162" s="85" t="str">
        <f t="shared" si="22"/>
        <v>0453</v>
      </c>
      <c r="AH162" s="85" t="str">
        <f t="shared" si="23"/>
        <v>AT97 3626 8000 0002 0453</v>
      </c>
    </row>
    <row r="163" spans="1:34" x14ac:dyDescent="0.25">
      <c r="A163" s="86">
        <v>702316</v>
      </c>
      <c r="B163" s="86" t="s">
        <v>1693</v>
      </c>
      <c r="C163" s="86" t="str">
        <f t="shared" si="16"/>
        <v>Sonnbergstraße 1; 6460 Imst</v>
      </c>
      <c r="D163" s="86" t="s">
        <v>1920</v>
      </c>
      <c r="E163" s="86" t="s">
        <v>1932</v>
      </c>
      <c r="F163" s="86">
        <v>70203</v>
      </c>
      <c r="G163" s="86">
        <v>6460</v>
      </c>
      <c r="H163" s="86" t="s">
        <v>1011</v>
      </c>
      <c r="I163" s="86" t="s">
        <v>3014</v>
      </c>
      <c r="J163" s="86" t="s">
        <v>2480</v>
      </c>
      <c r="K163" s="86" t="s">
        <v>2844</v>
      </c>
      <c r="L163" s="86" t="s">
        <v>3</v>
      </c>
      <c r="M163" s="86" t="s">
        <v>3015</v>
      </c>
      <c r="N163" s="86" t="s">
        <v>3016</v>
      </c>
      <c r="O163" s="86" t="s">
        <v>2037</v>
      </c>
      <c r="P163" s="87">
        <v>36770</v>
      </c>
      <c r="Q163" s="87">
        <v>401768</v>
      </c>
      <c r="R163" s="86" t="s">
        <v>2416</v>
      </c>
      <c r="S163" s="86" t="s">
        <v>37</v>
      </c>
      <c r="T163" s="86">
        <v>970203</v>
      </c>
      <c r="U163" s="86">
        <v>6460</v>
      </c>
      <c r="V163" s="86" t="s">
        <v>1011</v>
      </c>
      <c r="W163" s="86" t="s">
        <v>2947</v>
      </c>
      <c r="X163" s="86" t="s">
        <v>2609</v>
      </c>
      <c r="Y163" s="86" t="s">
        <v>819</v>
      </c>
      <c r="Z163" s="86" t="str">
        <f t="shared" si="17"/>
        <v>Rathausstraße 9; 6460 Imst</v>
      </c>
      <c r="AB163" s="85" t="s">
        <v>2946</v>
      </c>
      <c r="AC163" s="85" t="str">
        <f t="shared" si="18"/>
        <v>AT66</v>
      </c>
      <c r="AD163" s="85" t="str">
        <f t="shared" si="19"/>
        <v>2050</v>
      </c>
      <c r="AE163" s="85" t="str">
        <f t="shared" si="20"/>
        <v>2000</v>
      </c>
      <c r="AF163" s="85" t="str">
        <f t="shared" si="21"/>
        <v>0000</v>
      </c>
      <c r="AG163" s="85" t="str">
        <f t="shared" si="22"/>
        <v>0125</v>
      </c>
      <c r="AH163" s="85" t="str">
        <f t="shared" si="23"/>
        <v>AT66 2050 2000 0000 0125</v>
      </c>
    </row>
    <row r="164" spans="1:34" x14ac:dyDescent="0.25">
      <c r="A164" s="86">
        <v>702156</v>
      </c>
      <c r="B164" s="86" t="s">
        <v>49</v>
      </c>
      <c r="C164" s="86" t="str">
        <f t="shared" si="16"/>
        <v>Sonnbergstraße 10; 6460 Imst</v>
      </c>
      <c r="D164" s="86" t="s">
        <v>1920</v>
      </c>
      <c r="E164" s="86" t="s">
        <v>1920</v>
      </c>
      <c r="F164" s="86">
        <v>70203</v>
      </c>
      <c r="G164" s="86">
        <v>6460</v>
      </c>
      <c r="H164" s="86" t="s">
        <v>1011</v>
      </c>
      <c r="I164" s="86" t="s">
        <v>3014</v>
      </c>
      <c r="J164" s="86" t="s">
        <v>2617</v>
      </c>
      <c r="K164" s="86" t="s">
        <v>2844</v>
      </c>
      <c r="L164" s="86" t="s">
        <v>3</v>
      </c>
      <c r="M164" s="86" t="s">
        <v>3017</v>
      </c>
      <c r="N164" s="86" t="s">
        <v>3018</v>
      </c>
      <c r="O164" s="86" t="s">
        <v>2037</v>
      </c>
      <c r="P164" s="87">
        <v>36770</v>
      </c>
      <c r="Q164" s="87">
        <v>401768</v>
      </c>
      <c r="R164" s="86" t="s">
        <v>2416</v>
      </c>
      <c r="S164" s="86" t="s">
        <v>37</v>
      </c>
      <c r="T164" s="86">
        <v>970203</v>
      </c>
      <c r="U164" s="86">
        <v>6460</v>
      </c>
      <c r="V164" s="86" t="s">
        <v>1011</v>
      </c>
      <c r="W164" s="86" t="s">
        <v>2947</v>
      </c>
      <c r="X164" s="86" t="s">
        <v>2609</v>
      </c>
      <c r="Y164" s="86" t="s">
        <v>819</v>
      </c>
      <c r="Z164" s="86" t="str">
        <f t="shared" si="17"/>
        <v>Rathausstraße 9; 6460 Imst</v>
      </c>
      <c r="AB164" s="85" t="s">
        <v>2946</v>
      </c>
      <c r="AC164" s="85" t="str">
        <f t="shared" si="18"/>
        <v>AT66</v>
      </c>
      <c r="AD164" s="85" t="str">
        <f t="shared" si="19"/>
        <v>2050</v>
      </c>
      <c r="AE164" s="85" t="str">
        <f t="shared" si="20"/>
        <v>2000</v>
      </c>
      <c r="AF164" s="85" t="str">
        <f t="shared" si="21"/>
        <v>0000</v>
      </c>
      <c r="AG164" s="85" t="str">
        <f t="shared" si="22"/>
        <v>0125</v>
      </c>
      <c r="AH164" s="85" t="str">
        <f t="shared" si="23"/>
        <v>AT66 2050 2000 0000 0125</v>
      </c>
    </row>
    <row r="165" spans="1:34" x14ac:dyDescent="0.25">
      <c r="A165" s="86">
        <v>702276</v>
      </c>
      <c r="B165" s="86" t="s">
        <v>50</v>
      </c>
      <c r="C165" s="86" t="str">
        <f t="shared" si="16"/>
        <v>Holzleiten 79; 6416 Obsteig</v>
      </c>
      <c r="D165" s="86" t="s">
        <v>1920</v>
      </c>
      <c r="E165" s="86" t="s">
        <v>1920</v>
      </c>
      <c r="F165" s="86">
        <v>70213</v>
      </c>
      <c r="G165" s="86">
        <v>6416</v>
      </c>
      <c r="H165" s="86" t="s">
        <v>1021</v>
      </c>
      <c r="I165" s="86" t="s">
        <v>3019</v>
      </c>
      <c r="J165" s="86" t="s">
        <v>3020</v>
      </c>
      <c r="K165" s="86" t="s">
        <v>2844</v>
      </c>
      <c r="L165" s="86" t="s">
        <v>3</v>
      </c>
      <c r="M165" s="86" t="s">
        <v>3021</v>
      </c>
      <c r="N165" s="86" t="s">
        <v>3022</v>
      </c>
      <c r="O165" s="86" t="s">
        <v>2046</v>
      </c>
      <c r="P165" s="87">
        <v>36770</v>
      </c>
      <c r="Q165" s="87">
        <v>401768</v>
      </c>
      <c r="R165" s="86" t="s">
        <v>2416</v>
      </c>
      <c r="S165" s="86" t="s">
        <v>51</v>
      </c>
      <c r="T165" s="86">
        <v>970213</v>
      </c>
      <c r="U165" s="86">
        <v>6416</v>
      </c>
      <c r="V165" s="86" t="s">
        <v>1021</v>
      </c>
      <c r="W165" s="86" t="s">
        <v>3024</v>
      </c>
      <c r="X165" s="86" t="s">
        <v>3025</v>
      </c>
      <c r="Y165" s="86" t="s">
        <v>52</v>
      </c>
      <c r="Z165" s="86" t="str">
        <f t="shared" si="17"/>
        <v>Oberstrass 218; 6416 Obsteig</v>
      </c>
      <c r="AB165" s="85" t="s">
        <v>3023</v>
      </c>
      <c r="AC165" s="85" t="str">
        <f t="shared" si="18"/>
        <v>AT28</v>
      </c>
      <c r="AD165" s="85" t="str">
        <f t="shared" si="19"/>
        <v>3633</v>
      </c>
      <c r="AE165" s="85" t="str">
        <f t="shared" si="20"/>
        <v>6000</v>
      </c>
      <c r="AF165" s="85" t="str">
        <f t="shared" si="21"/>
        <v>0262</v>
      </c>
      <c r="AG165" s="85" t="str">
        <f t="shared" si="22"/>
        <v>0664</v>
      </c>
      <c r="AH165" s="85" t="str">
        <f t="shared" si="23"/>
        <v>AT28 3633 6000 0262 0664</v>
      </c>
    </row>
    <row r="166" spans="1:34" x14ac:dyDescent="0.25">
      <c r="A166" s="86">
        <v>702346</v>
      </c>
      <c r="B166" s="86" t="s">
        <v>88</v>
      </c>
      <c r="C166" s="86" t="str">
        <f t="shared" si="16"/>
        <v>Sankt Leonhard im Pitztal 161; 6481 St.Leonhard/Pitztal</v>
      </c>
      <c r="D166" s="86" t="s">
        <v>1920</v>
      </c>
      <c r="E166" s="86" t="s">
        <v>1920</v>
      </c>
      <c r="F166" s="86">
        <v>70217</v>
      </c>
      <c r="G166" s="86">
        <v>6481</v>
      </c>
      <c r="H166" s="86" t="s">
        <v>3026</v>
      </c>
      <c r="I166" s="86" t="s">
        <v>3027</v>
      </c>
      <c r="J166" s="86" t="s">
        <v>3028</v>
      </c>
      <c r="K166" s="86" t="s">
        <v>2844</v>
      </c>
      <c r="L166" s="86" t="s">
        <v>3</v>
      </c>
      <c r="M166" s="86" t="s">
        <v>3029</v>
      </c>
      <c r="N166" s="86" t="s">
        <v>3030</v>
      </c>
      <c r="O166" s="86" t="s">
        <v>2050</v>
      </c>
      <c r="P166" s="87">
        <v>36770</v>
      </c>
      <c r="Q166" s="87">
        <v>401768</v>
      </c>
      <c r="R166" s="86" t="s">
        <v>2416</v>
      </c>
      <c r="S166" s="86" t="s">
        <v>39</v>
      </c>
      <c r="T166" s="86">
        <v>970217</v>
      </c>
      <c r="U166" s="86">
        <v>6481</v>
      </c>
      <c r="V166" s="86" t="s">
        <v>3032</v>
      </c>
      <c r="W166" s="86" t="s">
        <v>3027</v>
      </c>
      <c r="X166" s="86" t="s">
        <v>3033</v>
      </c>
      <c r="Y166" s="86" t="s">
        <v>40</v>
      </c>
      <c r="Z166" s="86" t="str">
        <f t="shared" si="17"/>
        <v>Sankt Leonhard im Pitztal 115; 6481 St. Leonhard im Pitztal</v>
      </c>
      <c r="AB166" s="85" t="s">
        <v>3031</v>
      </c>
      <c r="AC166" s="85" t="str">
        <f t="shared" si="18"/>
        <v>AT02</v>
      </c>
      <c r="AD166" s="85" t="str">
        <f t="shared" si="19"/>
        <v>3635</v>
      </c>
      <c r="AE166" s="85" t="str">
        <f t="shared" si="20"/>
        <v>3000</v>
      </c>
      <c r="AF166" s="85" t="str">
        <f t="shared" si="21"/>
        <v>0022</v>
      </c>
      <c r="AG166" s="85" t="str">
        <f t="shared" si="22"/>
        <v>0103</v>
      </c>
      <c r="AH166" s="85" t="str">
        <f t="shared" si="23"/>
        <v>AT02 3635 3000 0022 0103</v>
      </c>
    </row>
    <row r="167" spans="1:34" x14ac:dyDescent="0.25">
      <c r="A167" s="86">
        <v>702377</v>
      </c>
      <c r="B167" s="86" t="s">
        <v>1599</v>
      </c>
      <c r="C167" s="86" t="str">
        <f t="shared" si="16"/>
        <v>Sankt Leonhard im Pitztal 161; 6481 St.Leonhard/Pitztal</v>
      </c>
      <c r="D167" s="86" t="s">
        <v>1919</v>
      </c>
      <c r="E167" s="86" t="s">
        <v>1919</v>
      </c>
      <c r="F167" s="86">
        <v>70217</v>
      </c>
      <c r="G167" s="86">
        <v>6481</v>
      </c>
      <c r="H167" s="86" t="s">
        <v>3026</v>
      </c>
      <c r="I167" s="86" t="s">
        <v>3027</v>
      </c>
      <c r="J167" s="86" t="s">
        <v>3028</v>
      </c>
      <c r="K167" s="86" t="s">
        <v>2844</v>
      </c>
      <c r="L167" s="86" t="s">
        <v>3</v>
      </c>
      <c r="M167" s="86" t="s">
        <v>3034</v>
      </c>
      <c r="N167" s="86" t="s">
        <v>3035</v>
      </c>
      <c r="O167" s="86" t="s">
        <v>2050</v>
      </c>
      <c r="P167" s="87">
        <v>36770</v>
      </c>
      <c r="Q167" s="87">
        <v>401768</v>
      </c>
      <c r="R167" s="86" t="s">
        <v>2416</v>
      </c>
      <c r="S167" s="86" t="s">
        <v>39</v>
      </c>
      <c r="T167" s="86">
        <v>970217</v>
      </c>
      <c r="U167" s="86">
        <v>6481</v>
      </c>
      <c r="V167" s="86" t="s">
        <v>3032</v>
      </c>
      <c r="W167" s="86" t="s">
        <v>3027</v>
      </c>
      <c r="X167" s="86" t="s">
        <v>3033</v>
      </c>
      <c r="Y167" s="86" t="s">
        <v>40</v>
      </c>
      <c r="Z167" s="86" t="str">
        <f t="shared" si="17"/>
        <v>Sankt Leonhard im Pitztal 115; 6481 St. Leonhard im Pitztal</v>
      </c>
      <c r="AB167" s="85" t="s">
        <v>3031</v>
      </c>
      <c r="AC167" s="85" t="str">
        <f t="shared" si="18"/>
        <v>AT02</v>
      </c>
      <c r="AD167" s="85" t="str">
        <f t="shared" si="19"/>
        <v>3635</v>
      </c>
      <c r="AE167" s="85" t="str">
        <f t="shared" si="20"/>
        <v>3000</v>
      </c>
      <c r="AF167" s="85" t="str">
        <f t="shared" si="21"/>
        <v>0022</v>
      </c>
      <c r="AG167" s="85" t="str">
        <f t="shared" si="22"/>
        <v>0103</v>
      </c>
      <c r="AH167" s="85" t="str">
        <f t="shared" si="23"/>
        <v>AT02 3635 3000 0022 0103</v>
      </c>
    </row>
    <row r="168" spans="1:34" x14ac:dyDescent="0.25">
      <c r="A168" s="86">
        <v>702107</v>
      </c>
      <c r="B168" s="86" t="s">
        <v>3036</v>
      </c>
      <c r="C168" s="86" t="str">
        <f t="shared" si="16"/>
        <v>Kluibenschedlstraße 17; 6421 Rietz</v>
      </c>
      <c r="D168" s="86" t="s">
        <v>1919</v>
      </c>
      <c r="E168" s="86" t="s">
        <v>1919</v>
      </c>
      <c r="F168" s="86">
        <v>70215</v>
      </c>
      <c r="G168" s="86">
        <v>6421</v>
      </c>
      <c r="H168" s="86" t="s">
        <v>1020</v>
      </c>
      <c r="I168" s="86" t="s">
        <v>3037</v>
      </c>
      <c r="J168" s="86" t="s">
        <v>2727</v>
      </c>
      <c r="K168" s="86" t="s">
        <v>2844</v>
      </c>
      <c r="L168" s="86" t="s">
        <v>1</v>
      </c>
      <c r="M168" s="86" t="s">
        <v>3038</v>
      </c>
      <c r="N168" s="86" t="s">
        <v>3039</v>
      </c>
      <c r="O168" s="86" t="s">
        <v>2040</v>
      </c>
      <c r="P168" s="87">
        <v>44242</v>
      </c>
      <c r="Q168" s="87">
        <v>401768</v>
      </c>
      <c r="R168" s="86" t="s">
        <v>2416</v>
      </c>
      <c r="S168" s="86" t="s">
        <v>75</v>
      </c>
      <c r="T168" s="86">
        <v>406146</v>
      </c>
      <c r="U168" s="86">
        <v>4840</v>
      </c>
      <c r="V168" s="86" t="s">
        <v>3041</v>
      </c>
      <c r="W168" s="86" t="s">
        <v>3042</v>
      </c>
      <c r="X168" s="86" t="s">
        <v>3043</v>
      </c>
      <c r="Y168" s="86" t="s">
        <v>76</v>
      </c>
      <c r="Z168" s="86" t="str">
        <f t="shared" si="17"/>
        <v>Linzer Straße 98; 4840 Oberhaus</v>
      </c>
      <c r="AB168" s="85" t="s">
        <v>3040</v>
      </c>
      <c r="AC168" s="85" t="str">
        <f t="shared" si="18"/>
        <v>AT39</v>
      </c>
      <c r="AD168" s="85" t="str">
        <f t="shared" si="19"/>
        <v>3631</v>
      </c>
      <c r="AE168" s="85" t="str">
        <f t="shared" si="20"/>
        <v>6000</v>
      </c>
      <c r="AF168" s="85" t="str">
        <f t="shared" si="21"/>
        <v>0249</v>
      </c>
      <c r="AG168" s="85" t="str">
        <f t="shared" si="22"/>
        <v>6891</v>
      </c>
      <c r="AH168" s="85" t="str">
        <f t="shared" si="23"/>
        <v>AT39 3631 6000 0249 6891</v>
      </c>
    </row>
    <row r="169" spans="1:34" x14ac:dyDescent="0.25">
      <c r="A169" s="86">
        <v>702031</v>
      </c>
      <c r="B169" s="86" t="s">
        <v>1690</v>
      </c>
      <c r="C169" s="86" t="str">
        <f t="shared" si="16"/>
        <v>Kluibenschedlstraße 17; 6421 Rietz</v>
      </c>
      <c r="D169" s="86" t="s">
        <v>1919</v>
      </c>
      <c r="E169" s="86" t="s">
        <v>1919</v>
      </c>
      <c r="F169" s="86">
        <v>70215</v>
      </c>
      <c r="G169" s="86">
        <v>6421</v>
      </c>
      <c r="H169" s="86" t="s">
        <v>1020</v>
      </c>
      <c r="I169" s="86" t="s">
        <v>3037</v>
      </c>
      <c r="J169" s="86" t="s">
        <v>2727</v>
      </c>
      <c r="K169" s="86" t="s">
        <v>2844</v>
      </c>
      <c r="L169" s="86" t="s">
        <v>3</v>
      </c>
      <c r="M169" s="86" t="s">
        <v>3044</v>
      </c>
      <c r="N169" s="86" t="s">
        <v>3045</v>
      </c>
      <c r="O169" s="86" t="s">
        <v>2034</v>
      </c>
      <c r="P169" s="87">
        <v>36770</v>
      </c>
      <c r="Q169" s="87">
        <v>401768</v>
      </c>
      <c r="R169" s="86" t="s">
        <v>2416</v>
      </c>
      <c r="S169" s="86" t="s">
        <v>1942</v>
      </c>
      <c r="T169" s="86">
        <v>970215</v>
      </c>
      <c r="U169" s="86">
        <v>6421</v>
      </c>
      <c r="V169" s="86" t="s">
        <v>1020</v>
      </c>
      <c r="W169" s="86" t="s">
        <v>3037</v>
      </c>
      <c r="X169" s="86" t="s">
        <v>2509</v>
      </c>
      <c r="Y169" s="86" t="s">
        <v>1859</v>
      </c>
      <c r="Z169" s="86" t="str">
        <f t="shared" si="17"/>
        <v>Kluibenschedlstraße 7; 6421 Rietz</v>
      </c>
      <c r="AB169" s="85" t="s">
        <v>3046</v>
      </c>
      <c r="AC169" s="85" t="str">
        <f t="shared" si="18"/>
        <v>AT29</v>
      </c>
      <c r="AD169" s="85" t="str">
        <f t="shared" si="19"/>
        <v>3633</v>
      </c>
      <c r="AE169" s="85" t="str">
        <f t="shared" si="20"/>
        <v>6000</v>
      </c>
      <c r="AF169" s="85" t="str">
        <f t="shared" si="21"/>
        <v>0270</v>
      </c>
      <c r="AG169" s="85" t="str">
        <f t="shared" si="22"/>
        <v>5036</v>
      </c>
      <c r="AH169" s="85" t="str">
        <f t="shared" si="23"/>
        <v>AT29 3633 6000 0270 5036</v>
      </c>
    </row>
    <row r="170" spans="1:34" x14ac:dyDescent="0.25">
      <c r="A170" s="86">
        <v>702086</v>
      </c>
      <c r="B170" s="86" t="s">
        <v>78</v>
      </c>
      <c r="C170" s="86" t="str">
        <f t="shared" si="16"/>
        <v>Postplatz 29 a; 6465 Nassereith</v>
      </c>
      <c r="D170" s="86" t="s">
        <v>1920</v>
      </c>
      <c r="E170" s="86" t="s">
        <v>1920</v>
      </c>
      <c r="F170" s="86">
        <v>70212</v>
      </c>
      <c r="G170" s="86">
        <v>6465</v>
      </c>
      <c r="H170" s="86" t="s">
        <v>1024</v>
      </c>
      <c r="I170" s="86" t="s">
        <v>3047</v>
      </c>
      <c r="J170" s="86" t="s">
        <v>3048</v>
      </c>
      <c r="K170" s="86" t="s">
        <v>2844</v>
      </c>
      <c r="L170" s="86" t="s">
        <v>3</v>
      </c>
      <c r="M170" s="86" t="s">
        <v>3049</v>
      </c>
      <c r="N170" s="86" t="s">
        <v>3050</v>
      </c>
      <c r="O170" s="86" t="s">
        <v>2039</v>
      </c>
      <c r="P170" s="87">
        <v>36770</v>
      </c>
      <c r="Q170" s="87">
        <v>401768</v>
      </c>
      <c r="R170" s="86" t="s">
        <v>2416</v>
      </c>
      <c r="S170" s="86" t="s">
        <v>79</v>
      </c>
      <c r="T170" s="86">
        <v>970212</v>
      </c>
      <c r="U170" s="86">
        <v>6465</v>
      </c>
      <c r="V170" s="86" t="s">
        <v>1024</v>
      </c>
      <c r="W170" s="86" t="s">
        <v>3052</v>
      </c>
      <c r="X170" s="86" t="s">
        <v>3053</v>
      </c>
      <c r="Y170" s="86" t="s">
        <v>80</v>
      </c>
      <c r="Z170" s="86" t="str">
        <f t="shared" si="17"/>
        <v>Karl-Mayr-Straße 116a; 6465 Nassereith</v>
      </c>
      <c r="AB170" s="85" t="s">
        <v>3051</v>
      </c>
      <c r="AC170" s="85" t="str">
        <f t="shared" si="18"/>
        <v>AT66</v>
      </c>
      <c r="AD170" s="85" t="str">
        <f t="shared" si="19"/>
        <v>2050</v>
      </c>
      <c r="AE170" s="85" t="str">
        <f t="shared" si="20"/>
        <v>2014</v>
      </c>
      <c r="AF170" s="85" t="str">
        <f t="shared" si="21"/>
        <v>0000</v>
      </c>
      <c r="AG170" s="85" t="str">
        <f t="shared" si="22"/>
        <v>0640</v>
      </c>
      <c r="AH170" s="85" t="str">
        <f t="shared" si="23"/>
        <v>AT66 2050 2014 0000 0640</v>
      </c>
    </row>
    <row r="171" spans="1:34" x14ac:dyDescent="0.25">
      <c r="A171" s="86">
        <v>702087</v>
      </c>
      <c r="B171" s="86" t="s">
        <v>81</v>
      </c>
      <c r="C171" s="86" t="str">
        <f t="shared" si="16"/>
        <v>Postplatz 29 a; 6465 Nassereith</v>
      </c>
      <c r="D171" s="86" t="s">
        <v>1919</v>
      </c>
      <c r="E171" s="86" t="s">
        <v>1919</v>
      </c>
      <c r="F171" s="86">
        <v>70212</v>
      </c>
      <c r="G171" s="86">
        <v>6465</v>
      </c>
      <c r="H171" s="86" t="s">
        <v>1024</v>
      </c>
      <c r="I171" s="86" t="s">
        <v>3047</v>
      </c>
      <c r="J171" s="86" t="s">
        <v>3048</v>
      </c>
      <c r="K171" s="86" t="s">
        <v>2844</v>
      </c>
      <c r="L171" s="86" t="s">
        <v>3</v>
      </c>
      <c r="M171" s="86" t="s">
        <v>3054</v>
      </c>
      <c r="N171" s="86" t="s">
        <v>3050</v>
      </c>
      <c r="O171" s="86" t="s">
        <v>2039</v>
      </c>
      <c r="P171" s="87">
        <v>36770</v>
      </c>
      <c r="Q171" s="87">
        <v>401768</v>
      </c>
      <c r="R171" s="86" t="s">
        <v>2416</v>
      </c>
      <c r="S171" s="86" t="s">
        <v>79</v>
      </c>
      <c r="T171" s="86">
        <v>970212</v>
      </c>
      <c r="U171" s="86">
        <v>6465</v>
      </c>
      <c r="V171" s="86" t="s">
        <v>1024</v>
      </c>
      <c r="W171" s="86" t="s">
        <v>3052</v>
      </c>
      <c r="X171" s="86" t="s">
        <v>3053</v>
      </c>
      <c r="Y171" s="86" t="s">
        <v>80</v>
      </c>
      <c r="Z171" s="86" t="str">
        <f t="shared" si="17"/>
        <v>Karl-Mayr-Straße 116a; 6465 Nassereith</v>
      </c>
      <c r="AB171" s="85" t="s">
        <v>3051</v>
      </c>
      <c r="AC171" s="85" t="str">
        <f t="shared" si="18"/>
        <v>AT66</v>
      </c>
      <c r="AD171" s="85" t="str">
        <f t="shared" si="19"/>
        <v>2050</v>
      </c>
      <c r="AE171" s="85" t="str">
        <f t="shared" si="20"/>
        <v>2014</v>
      </c>
      <c r="AF171" s="85" t="str">
        <f t="shared" si="21"/>
        <v>0000</v>
      </c>
      <c r="AG171" s="85" t="str">
        <f t="shared" si="22"/>
        <v>0640</v>
      </c>
      <c r="AH171" s="85" t="str">
        <f t="shared" si="23"/>
        <v>AT66 2050 2014 0000 0640</v>
      </c>
    </row>
    <row r="172" spans="1:34" x14ac:dyDescent="0.25">
      <c r="A172" s="86">
        <v>702019</v>
      </c>
      <c r="B172" s="86" t="s">
        <v>3055</v>
      </c>
      <c r="C172" s="86" t="str">
        <f t="shared" si="16"/>
        <v>Schulweg 2; 6421 Rietz</v>
      </c>
      <c r="D172" s="86" t="s">
        <v>2708</v>
      </c>
      <c r="E172" s="86" t="s">
        <v>2708</v>
      </c>
      <c r="F172" s="86">
        <v>70215</v>
      </c>
      <c r="G172" s="86">
        <v>6421</v>
      </c>
      <c r="H172" s="86" t="s">
        <v>1020</v>
      </c>
      <c r="I172" s="86" t="s">
        <v>3056</v>
      </c>
      <c r="J172" s="86" t="s">
        <v>2499</v>
      </c>
      <c r="K172" s="86" t="s">
        <v>2844</v>
      </c>
      <c r="L172" s="86" t="s">
        <v>3</v>
      </c>
      <c r="M172" s="86" t="s">
        <v>3057</v>
      </c>
      <c r="N172" s="86" t="s">
        <v>3058</v>
      </c>
      <c r="O172" s="86" t="s">
        <v>5743</v>
      </c>
      <c r="P172" s="87">
        <v>36770</v>
      </c>
      <c r="Q172" s="87">
        <v>401768</v>
      </c>
      <c r="R172" s="86" t="s">
        <v>2416</v>
      </c>
      <c r="S172" s="86" t="s">
        <v>3060</v>
      </c>
      <c r="T172" s="86"/>
      <c r="U172" s="86">
        <v>6421</v>
      </c>
      <c r="V172" s="86" t="s">
        <v>1020</v>
      </c>
      <c r="W172" s="86" t="s">
        <v>3061</v>
      </c>
      <c r="X172" s="86" t="s">
        <v>3062</v>
      </c>
      <c r="Y172" s="86"/>
      <c r="Z172" s="86" t="str">
        <f t="shared" si="17"/>
        <v>Dürre 21; 6421 Rietz</v>
      </c>
      <c r="AB172" s="85" t="s">
        <v>3059</v>
      </c>
      <c r="AC172" s="85" t="str">
        <f t="shared" si="18"/>
        <v>AT42</v>
      </c>
      <c r="AD172" s="85" t="str">
        <f t="shared" si="19"/>
        <v>3633</v>
      </c>
      <c r="AE172" s="85" t="str">
        <f t="shared" si="20"/>
        <v>6000</v>
      </c>
      <c r="AF172" s="85" t="str">
        <f t="shared" si="21"/>
        <v>0270</v>
      </c>
      <c r="AG172" s="85" t="str">
        <f t="shared" si="22"/>
        <v>6257</v>
      </c>
      <c r="AH172" s="85" t="str">
        <f t="shared" si="23"/>
        <v>AT42 3633 6000 0270 6257</v>
      </c>
    </row>
    <row r="173" spans="1:34" x14ac:dyDescent="0.25">
      <c r="A173" s="86">
        <v>702106</v>
      </c>
      <c r="B173" s="86" t="s">
        <v>63</v>
      </c>
      <c r="C173" s="86" t="str">
        <f t="shared" si="16"/>
        <v>Schulweg 2; 6421 Rietz</v>
      </c>
      <c r="D173" s="86" t="s">
        <v>1920</v>
      </c>
      <c r="E173" s="86" t="s">
        <v>1920</v>
      </c>
      <c r="F173" s="86">
        <v>70215</v>
      </c>
      <c r="G173" s="86">
        <v>6421</v>
      </c>
      <c r="H173" s="86" t="s">
        <v>1020</v>
      </c>
      <c r="I173" s="86" t="s">
        <v>3056</v>
      </c>
      <c r="J173" s="86" t="s">
        <v>2499</v>
      </c>
      <c r="K173" s="86" t="s">
        <v>2844</v>
      </c>
      <c r="L173" s="86" t="s">
        <v>3</v>
      </c>
      <c r="M173" s="86" t="s">
        <v>3063</v>
      </c>
      <c r="N173" s="86" t="s">
        <v>3064</v>
      </c>
      <c r="O173" s="86" t="s">
        <v>2034</v>
      </c>
      <c r="P173" s="87">
        <v>36770</v>
      </c>
      <c r="Q173" s="87">
        <v>401768</v>
      </c>
      <c r="R173" s="86" t="s">
        <v>2416</v>
      </c>
      <c r="S173" s="86" t="s">
        <v>1942</v>
      </c>
      <c r="T173" s="86">
        <v>970215</v>
      </c>
      <c r="U173" s="86">
        <v>6421</v>
      </c>
      <c r="V173" s="86" t="s">
        <v>1020</v>
      </c>
      <c r="W173" s="86" t="s">
        <v>3037</v>
      </c>
      <c r="X173" s="86" t="s">
        <v>2509</v>
      </c>
      <c r="Y173" s="86" t="s">
        <v>1859</v>
      </c>
      <c r="Z173" s="86" t="str">
        <f t="shared" si="17"/>
        <v>Kluibenschedlstraße 7; 6421 Rietz</v>
      </c>
      <c r="AB173" s="85" t="s">
        <v>3046</v>
      </c>
      <c r="AC173" s="85" t="str">
        <f t="shared" si="18"/>
        <v>AT29</v>
      </c>
      <c r="AD173" s="85" t="str">
        <f t="shared" si="19"/>
        <v>3633</v>
      </c>
      <c r="AE173" s="85" t="str">
        <f t="shared" si="20"/>
        <v>6000</v>
      </c>
      <c r="AF173" s="85" t="str">
        <f t="shared" si="21"/>
        <v>0270</v>
      </c>
      <c r="AG173" s="85" t="str">
        <f t="shared" si="22"/>
        <v>5036</v>
      </c>
      <c r="AH173" s="85" t="str">
        <f t="shared" si="23"/>
        <v>AT29 3633 6000 0270 5036</v>
      </c>
    </row>
    <row r="174" spans="1:34" x14ac:dyDescent="0.25">
      <c r="A174" s="86">
        <v>702001</v>
      </c>
      <c r="B174" s="86" t="s">
        <v>1446</v>
      </c>
      <c r="C174" s="86" t="str">
        <f t="shared" si="16"/>
        <v>Untermieming 6; 6414 Untermieming</v>
      </c>
      <c r="D174" s="86" t="s">
        <v>1919</v>
      </c>
      <c r="E174" s="86" t="s">
        <v>1919</v>
      </c>
      <c r="F174" s="86">
        <v>70209</v>
      </c>
      <c r="G174" s="86">
        <v>6414</v>
      </c>
      <c r="H174" s="86" t="s">
        <v>3065</v>
      </c>
      <c r="I174" s="86" t="s">
        <v>3065</v>
      </c>
      <c r="J174" s="86" t="s">
        <v>2647</v>
      </c>
      <c r="K174" s="86" t="s">
        <v>2844</v>
      </c>
      <c r="L174" s="86" t="s">
        <v>1</v>
      </c>
      <c r="M174" s="86" t="s">
        <v>3066</v>
      </c>
      <c r="N174" s="86" t="s">
        <v>3067</v>
      </c>
      <c r="O174" s="86" t="s">
        <v>2019</v>
      </c>
      <c r="P174" s="87">
        <v>36770</v>
      </c>
      <c r="Q174" s="87">
        <v>401768</v>
      </c>
      <c r="R174" s="86" t="s">
        <v>2416</v>
      </c>
      <c r="S174" s="86" t="s">
        <v>84</v>
      </c>
      <c r="T174" s="86">
        <v>900378</v>
      </c>
      <c r="U174" s="86">
        <v>6414</v>
      </c>
      <c r="V174" s="86" t="s">
        <v>3069</v>
      </c>
      <c r="W174" s="86" t="s">
        <v>3070</v>
      </c>
      <c r="X174" s="86" t="s">
        <v>2576</v>
      </c>
      <c r="Y174" s="86" t="s">
        <v>1447</v>
      </c>
      <c r="Z174" s="86" t="str">
        <f t="shared" si="17"/>
        <v>Dr.Siegfried Gapp Weg 4; 6414 Barwies</v>
      </c>
      <c r="AB174" s="85" t="s">
        <v>3068</v>
      </c>
      <c r="AC174" s="85" t="str">
        <f t="shared" si="18"/>
        <v>AT26</v>
      </c>
      <c r="AD174" s="85" t="str">
        <f t="shared" si="19"/>
        <v>3633</v>
      </c>
      <c r="AE174" s="85" t="str">
        <f t="shared" si="20"/>
        <v>6000</v>
      </c>
      <c r="AF174" s="85" t="str">
        <f t="shared" si="21"/>
        <v>0251</v>
      </c>
      <c r="AG174" s="85" t="str">
        <f t="shared" si="22"/>
        <v>4776</v>
      </c>
      <c r="AH174" s="85" t="str">
        <f t="shared" si="23"/>
        <v>AT26 3633 6000 0251 4776</v>
      </c>
    </row>
    <row r="175" spans="1:34" x14ac:dyDescent="0.25">
      <c r="A175" s="86">
        <v>702012</v>
      </c>
      <c r="B175" s="86" t="s">
        <v>1345</v>
      </c>
      <c r="C175" s="86" t="str">
        <f t="shared" si="16"/>
        <v>Untermieming 6; 6414 Untermieming</v>
      </c>
      <c r="D175" s="86" t="s">
        <v>1920</v>
      </c>
      <c r="E175" s="86" t="s">
        <v>1920</v>
      </c>
      <c r="F175" s="86">
        <v>70209</v>
      </c>
      <c r="G175" s="86">
        <v>6414</v>
      </c>
      <c r="H175" s="86" t="s">
        <v>3065</v>
      </c>
      <c r="I175" s="86" t="s">
        <v>3065</v>
      </c>
      <c r="J175" s="86" t="s">
        <v>2647</v>
      </c>
      <c r="K175" s="86" t="s">
        <v>2844</v>
      </c>
      <c r="L175" s="86" t="s">
        <v>1</v>
      </c>
      <c r="M175" s="86" t="s">
        <v>3071</v>
      </c>
      <c r="N175" s="86" t="s">
        <v>3072</v>
      </c>
      <c r="O175" s="86" t="s">
        <v>2025</v>
      </c>
      <c r="P175" s="87">
        <v>36770</v>
      </c>
      <c r="Q175" s="87">
        <v>401768</v>
      </c>
      <c r="R175" s="86" t="s">
        <v>2416</v>
      </c>
      <c r="S175" s="86" t="s">
        <v>1775</v>
      </c>
      <c r="T175" s="86">
        <v>405424</v>
      </c>
      <c r="U175" s="86">
        <v>6414</v>
      </c>
      <c r="V175" s="86" t="s">
        <v>3065</v>
      </c>
      <c r="W175" s="86" t="s">
        <v>3065</v>
      </c>
      <c r="X175" s="86" t="s">
        <v>2647</v>
      </c>
      <c r="Y175" s="86" t="s">
        <v>916</v>
      </c>
      <c r="Z175" s="86" t="str">
        <f t="shared" si="17"/>
        <v>Untermieming 6; 6414 Untermieming</v>
      </c>
      <c r="AB175" s="85" t="s">
        <v>3073</v>
      </c>
      <c r="AC175" s="85" t="str">
        <f t="shared" si="18"/>
        <v>AT70</v>
      </c>
      <c r="AD175" s="85" t="str">
        <f t="shared" si="19"/>
        <v>2050</v>
      </c>
      <c r="AE175" s="85" t="str">
        <f t="shared" si="20"/>
        <v>2000</v>
      </c>
      <c r="AF175" s="85" t="str">
        <f t="shared" si="21"/>
        <v>0084</v>
      </c>
      <c r="AG175" s="85" t="str">
        <f t="shared" si="22"/>
        <v>5990</v>
      </c>
      <c r="AH175" s="85" t="str">
        <f t="shared" si="23"/>
        <v>AT70 2050 2000 0084 5990</v>
      </c>
    </row>
    <row r="176" spans="1:34" x14ac:dyDescent="0.25">
      <c r="A176" s="86">
        <v>702032</v>
      </c>
      <c r="B176" s="86" t="s">
        <v>1538</v>
      </c>
      <c r="C176" s="86" t="str">
        <f t="shared" si="16"/>
        <v>Untermieming 6; 6414 Untermieming</v>
      </c>
      <c r="D176" s="86" t="s">
        <v>1919</v>
      </c>
      <c r="E176" s="86" t="s">
        <v>1919</v>
      </c>
      <c r="F176" s="86">
        <v>70209</v>
      </c>
      <c r="G176" s="86">
        <v>6414</v>
      </c>
      <c r="H176" s="86" t="s">
        <v>3065</v>
      </c>
      <c r="I176" s="86" t="s">
        <v>3065</v>
      </c>
      <c r="J176" s="86" t="s">
        <v>2647</v>
      </c>
      <c r="K176" s="86" t="s">
        <v>2844</v>
      </c>
      <c r="L176" s="86" t="s">
        <v>1</v>
      </c>
      <c r="M176" s="86" t="s">
        <v>3074</v>
      </c>
      <c r="N176" s="86" t="s">
        <v>3072</v>
      </c>
      <c r="O176" s="86" t="s">
        <v>2025</v>
      </c>
      <c r="P176" s="87">
        <v>36770</v>
      </c>
      <c r="Q176" s="87">
        <v>401768</v>
      </c>
      <c r="R176" s="86" t="s">
        <v>2416</v>
      </c>
      <c r="S176" s="86" t="s">
        <v>1775</v>
      </c>
      <c r="T176" s="86">
        <v>405424</v>
      </c>
      <c r="U176" s="86">
        <v>6414</v>
      </c>
      <c r="V176" s="86" t="s">
        <v>3065</v>
      </c>
      <c r="W176" s="86" t="s">
        <v>3065</v>
      </c>
      <c r="X176" s="86" t="s">
        <v>2647</v>
      </c>
      <c r="Y176" s="86" t="s">
        <v>916</v>
      </c>
      <c r="Z176" s="86" t="str">
        <f t="shared" si="17"/>
        <v>Untermieming 6; 6414 Untermieming</v>
      </c>
      <c r="AB176" s="85" t="s">
        <v>3073</v>
      </c>
      <c r="AC176" s="85" t="str">
        <f t="shared" si="18"/>
        <v>AT70</v>
      </c>
      <c r="AD176" s="85" t="str">
        <f t="shared" si="19"/>
        <v>2050</v>
      </c>
      <c r="AE176" s="85" t="str">
        <f t="shared" si="20"/>
        <v>2000</v>
      </c>
      <c r="AF176" s="85" t="str">
        <f t="shared" si="21"/>
        <v>0084</v>
      </c>
      <c r="AG176" s="85" t="str">
        <f t="shared" si="22"/>
        <v>5990</v>
      </c>
      <c r="AH176" s="85" t="str">
        <f t="shared" si="23"/>
        <v>AT70 2050 2000 0084 5990</v>
      </c>
    </row>
    <row r="177" spans="1:34" x14ac:dyDescent="0.25">
      <c r="A177" s="86">
        <v>702016</v>
      </c>
      <c r="B177" s="86" t="s">
        <v>30</v>
      </c>
      <c r="C177" s="86" t="str">
        <f t="shared" si="16"/>
        <v>Kirchplatz 6; 6426 Roppen</v>
      </c>
      <c r="D177" s="86" t="s">
        <v>1920</v>
      </c>
      <c r="E177" s="86" t="s">
        <v>1920</v>
      </c>
      <c r="F177" s="86">
        <v>70216</v>
      </c>
      <c r="G177" s="86">
        <v>6426</v>
      </c>
      <c r="H177" s="86" t="s">
        <v>1014</v>
      </c>
      <c r="I177" s="86" t="s">
        <v>3075</v>
      </c>
      <c r="J177" s="86" t="s">
        <v>2647</v>
      </c>
      <c r="K177" s="86" t="s">
        <v>2844</v>
      </c>
      <c r="L177" s="86" t="s">
        <v>3</v>
      </c>
      <c r="M177" s="86" t="s">
        <v>3076</v>
      </c>
      <c r="N177" s="86" t="s">
        <v>3077</v>
      </c>
      <c r="O177" s="86" t="s">
        <v>2027</v>
      </c>
      <c r="P177" s="87">
        <v>36770</v>
      </c>
      <c r="Q177" s="87">
        <v>401768</v>
      </c>
      <c r="R177" s="86" t="s">
        <v>2416</v>
      </c>
      <c r="S177" s="86" t="s">
        <v>31</v>
      </c>
      <c r="T177" s="86">
        <v>970216</v>
      </c>
      <c r="U177" s="86">
        <v>6426</v>
      </c>
      <c r="V177" s="86" t="s">
        <v>1014</v>
      </c>
      <c r="W177" s="86" t="s">
        <v>3079</v>
      </c>
      <c r="X177" s="86" t="s">
        <v>3080</v>
      </c>
      <c r="Y177" s="86" t="s">
        <v>32</v>
      </c>
      <c r="Z177" s="86" t="str">
        <f t="shared" si="17"/>
        <v>Maierhof 33; 6426 Roppen</v>
      </c>
      <c r="AB177" s="85" t="s">
        <v>3078</v>
      </c>
      <c r="AC177" s="85" t="str">
        <f t="shared" si="18"/>
        <v>AT08</v>
      </c>
      <c r="AD177" s="85" t="str">
        <f t="shared" si="19"/>
        <v>3631</v>
      </c>
      <c r="AE177" s="85" t="str">
        <f t="shared" si="20"/>
        <v>6000</v>
      </c>
      <c r="AF177" s="85" t="str">
        <f t="shared" si="21"/>
        <v>0602</v>
      </c>
      <c r="AG177" s="85" t="str">
        <f t="shared" si="22"/>
        <v>0101</v>
      </c>
      <c r="AH177" s="85" t="str">
        <f t="shared" si="23"/>
        <v>AT08 3631 6000 0602 0101</v>
      </c>
    </row>
    <row r="178" spans="1:34" x14ac:dyDescent="0.25">
      <c r="A178" s="86">
        <v>702020</v>
      </c>
      <c r="B178" s="86" t="s">
        <v>33</v>
      </c>
      <c r="C178" s="86" t="str">
        <f t="shared" si="16"/>
        <v>Kirchplatz 6; 6426 Roppen</v>
      </c>
      <c r="D178" s="86" t="s">
        <v>1919</v>
      </c>
      <c r="E178" s="86" t="s">
        <v>1919</v>
      </c>
      <c r="F178" s="86">
        <v>70216</v>
      </c>
      <c r="G178" s="86">
        <v>6426</v>
      </c>
      <c r="H178" s="86" t="s">
        <v>1014</v>
      </c>
      <c r="I178" s="86" t="s">
        <v>3075</v>
      </c>
      <c r="J178" s="86" t="s">
        <v>2647</v>
      </c>
      <c r="K178" s="86" t="s">
        <v>2844</v>
      </c>
      <c r="L178" s="86" t="s">
        <v>3</v>
      </c>
      <c r="M178" s="86" t="s">
        <v>3081</v>
      </c>
      <c r="N178" s="86" t="s">
        <v>3082</v>
      </c>
      <c r="O178" s="86" t="s">
        <v>2027</v>
      </c>
      <c r="P178" s="87">
        <v>36770</v>
      </c>
      <c r="Q178" s="87">
        <v>401768</v>
      </c>
      <c r="R178" s="86" t="s">
        <v>2416</v>
      </c>
      <c r="S178" s="86" t="s">
        <v>31</v>
      </c>
      <c r="T178" s="86">
        <v>970216</v>
      </c>
      <c r="U178" s="86">
        <v>6426</v>
      </c>
      <c r="V178" s="86" t="s">
        <v>1014</v>
      </c>
      <c r="W178" s="86" t="s">
        <v>3079</v>
      </c>
      <c r="X178" s="86" t="s">
        <v>3080</v>
      </c>
      <c r="Y178" s="86" t="s">
        <v>32</v>
      </c>
      <c r="Z178" s="86" t="str">
        <f t="shared" si="17"/>
        <v>Maierhof 33; 6426 Roppen</v>
      </c>
      <c r="AB178" s="85" t="s">
        <v>3078</v>
      </c>
      <c r="AC178" s="85" t="str">
        <f t="shared" si="18"/>
        <v>AT08</v>
      </c>
      <c r="AD178" s="85" t="str">
        <f t="shared" si="19"/>
        <v>3631</v>
      </c>
      <c r="AE178" s="85" t="str">
        <f t="shared" si="20"/>
        <v>6000</v>
      </c>
      <c r="AF178" s="85" t="str">
        <f t="shared" si="21"/>
        <v>0602</v>
      </c>
      <c r="AG178" s="85" t="str">
        <f t="shared" si="22"/>
        <v>0101</v>
      </c>
      <c r="AH178" s="85" t="str">
        <f t="shared" si="23"/>
        <v>AT08 3631 6000 0602 0101</v>
      </c>
    </row>
    <row r="179" spans="1:34" x14ac:dyDescent="0.25">
      <c r="A179" s="86">
        <v>702186</v>
      </c>
      <c r="B179" s="86" t="s">
        <v>880</v>
      </c>
      <c r="C179" s="86" t="str">
        <f t="shared" si="16"/>
        <v>Oetzerau 46; 6433 Oetz</v>
      </c>
      <c r="D179" s="86" t="s">
        <v>1920</v>
      </c>
      <c r="E179" s="86" t="s">
        <v>1920</v>
      </c>
      <c r="F179" s="86">
        <v>70214</v>
      </c>
      <c r="G179" s="86">
        <v>6433</v>
      </c>
      <c r="H179" s="86" t="s">
        <v>1015</v>
      </c>
      <c r="I179" s="86" t="s">
        <v>3083</v>
      </c>
      <c r="J179" s="86" t="s">
        <v>3084</v>
      </c>
      <c r="K179" s="86" t="s">
        <v>2844</v>
      </c>
      <c r="L179" s="86" t="s">
        <v>3</v>
      </c>
      <c r="M179" s="86" t="s">
        <v>3085</v>
      </c>
      <c r="N179" s="86" t="s">
        <v>3086</v>
      </c>
      <c r="O179" s="86" t="s">
        <v>2028</v>
      </c>
      <c r="P179" s="87">
        <v>36770</v>
      </c>
      <c r="Q179" s="87">
        <v>401768</v>
      </c>
      <c r="R179" s="86" t="s">
        <v>2416</v>
      </c>
      <c r="S179" s="86" t="s">
        <v>42</v>
      </c>
      <c r="T179" s="86">
        <v>970214</v>
      </c>
      <c r="U179" s="86">
        <v>6433</v>
      </c>
      <c r="V179" s="86" t="s">
        <v>1015</v>
      </c>
      <c r="W179" s="86" t="s">
        <v>3088</v>
      </c>
      <c r="X179" s="86" t="s">
        <v>2965</v>
      </c>
      <c r="Y179" s="86" t="s">
        <v>43</v>
      </c>
      <c r="Z179" s="86" t="str">
        <f t="shared" si="17"/>
        <v>Hauptstraße 51; 6433 Oetz</v>
      </c>
      <c r="AB179" s="85" t="s">
        <v>3087</v>
      </c>
      <c r="AC179" s="85" t="str">
        <f t="shared" si="18"/>
        <v>AT07</v>
      </c>
      <c r="AD179" s="85" t="str">
        <f t="shared" si="19"/>
        <v>3629</v>
      </c>
      <c r="AE179" s="85" t="str">
        <f t="shared" si="20"/>
        <v>1000</v>
      </c>
      <c r="AF179" s="85" t="str">
        <f t="shared" si="21"/>
        <v>0002</v>
      </c>
      <c r="AG179" s="85" t="str">
        <f t="shared" si="22"/>
        <v>0503</v>
      </c>
      <c r="AH179" s="85" t="str">
        <f t="shared" si="23"/>
        <v>AT07 3629 1000 0002 0503</v>
      </c>
    </row>
    <row r="180" spans="1:34" x14ac:dyDescent="0.25">
      <c r="A180" s="86">
        <v>702236</v>
      </c>
      <c r="B180" s="86" t="s">
        <v>1674</v>
      </c>
      <c r="C180" s="86" t="str">
        <f t="shared" si="16"/>
        <v>Reitle 4; 6493 Mils b.Imst</v>
      </c>
      <c r="D180" s="86" t="s">
        <v>1920</v>
      </c>
      <c r="E180" s="86" t="s">
        <v>1920</v>
      </c>
      <c r="F180" s="86">
        <v>70210</v>
      </c>
      <c r="G180" s="86">
        <v>6493</v>
      </c>
      <c r="H180" s="86" t="s">
        <v>3089</v>
      </c>
      <c r="I180" s="86" t="s">
        <v>3090</v>
      </c>
      <c r="J180" s="86" t="s">
        <v>2576</v>
      </c>
      <c r="K180" s="86" t="s">
        <v>2844</v>
      </c>
      <c r="L180" s="86" t="s">
        <v>3</v>
      </c>
      <c r="M180" s="86" t="s">
        <v>3091</v>
      </c>
      <c r="N180" s="86" t="s">
        <v>3092</v>
      </c>
      <c r="O180" s="86" t="s">
        <v>2044</v>
      </c>
      <c r="P180" s="87">
        <v>36770</v>
      </c>
      <c r="Q180" s="87">
        <v>401768</v>
      </c>
      <c r="R180" s="86" t="s">
        <v>2416</v>
      </c>
      <c r="S180" s="86" t="s">
        <v>44</v>
      </c>
      <c r="T180" s="86">
        <v>970210</v>
      </c>
      <c r="U180" s="86">
        <v>6493</v>
      </c>
      <c r="V180" s="86" t="s">
        <v>3094</v>
      </c>
      <c r="W180" s="86" t="s">
        <v>3090</v>
      </c>
      <c r="X180" s="86" t="s">
        <v>2576</v>
      </c>
      <c r="Y180" s="86" t="s">
        <v>45</v>
      </c>
      <c r="Z180" s="86" t="str">
        <f t="shared" si="17"/>
        <v>Reitle 4; 6493 Mils bei Imst</v>
      </c>
      <c r="AB180" s="85" t="s">
        <v>3093</v>
      </c>
      <c r="AC180" s="85" t="str">
        <f t="shared" si="18"/>
        <v>AT59</v>
      </c>
      <c r="AD180" s="85" t="str">
        <f t="shared" si="19"/>
        <v>3635</v>
      </c>
      <c r="AE180" s="85" t="str">
        <f t="shared" si="20"/>
        <v>9000</v>
      </c>
      <c r="AF180" s="85" t="str">
        <f t="shared" si="21"/>
        <v>0012</v>
      </c>
      <c r="AG180" s="85" t="str">
        <f t="shared" si="22"/>
        <v>0204</v>
      </c>
      <c r="AH180" s="85" t="str">
        <f t="shared" si="23"/>
        <v>AT59 3635 9000 0012 0204</v>
      </c>
    </row>
    <row r="181" spans="1:34" x14ac:dyDescent="0.25">
      <c r="A181" s="86">
        <v>702242</v>
      </c>
      <c r="B181" s="86" t="s">
        <v>3095</v>
      </c>
      <c r="C181" s="86" t="str">
        <f t="shared" si="16"/>
        <v>Reitle 4; 6493 Mils b.Imst</v>
      </c>
      <c r="D181" s="86" t="s">
        <v>1919</v>
      </c>
      <c r="E181" s="86" t="s">
        <v>1919</v>
      </c>
      <c r="F181" s="86">
        <v>70210</v>
      </c>
      <c r="G181" s="86">
        <v>6493</v>
      </c>
      <c r="H181" s="86" t="s">
        <v>3089</v>
      </c>
      <c r="I181" s="86" t="s">
        <v>3090</v>
      </c>
      <c r="J181" s="86" t="s">
        <v>2576</v>
      </c>
      <c r="K181" s="86" t="s">
        <v>2844</v>
      </c>
      <c r="L181" s="86" t="s">
        <v>3</v>
      </c>
      <c r="M181" s="86" t="s">
        <v>3096</v>
      </c>
      <c r="N181" s="86" t="s">
        <v>3097</v>
      </c>
      <c r="O181" s="86" t="s">
        <v>2044</v>
      </c>
      <c r="P181" s="87">
        <v>44075</v>
      </c>
      <c r="Q181" s="87">
        <v>401768</v>
      </c>
      <c r="R181" s="86" t="s">
        <v>2416</v>
      </c>
      <c r="S181" s="86" t="s">
        <v>44</v>
      </c>
      <c r="T181" s="86">
        <v>970210</v>
      </c>
      <c r="U181" s="86">
        <v>6493</v>
      </c>
      <c r="V181" s="86" t="s">
        <v>3094</v>
      </c>
      <c r="W181" s="86" t="s">
        <v>3090</v>
      </c>
      <c r="X181" s="86" t="s">
        <v>2576</v>
      </c>
      <c r="Y181" s="86" t="s">
        <v>45</v>
      </c>
      <c r="Z181" s="86" t="str">
        <f t="shared" si="17"/>
        <v>Reitle 4; 6493 Mils bei Imst</v>
      </c>
      <c r="AB181" s="85" t="s">
        <v>3093</v>
      </c>
      <c r="AC181" s="85" t="str">
        <f t="shared" si="18"/>
        <v>AT59</v>
      </c>
      <c r="AD181" s="85" t="str">
        <f t="shared" si="19"/>
        <v>3635</v>
      </c>
      <c r="AE181" s="85" t="str">
        <f t="shared" si="20"/>
        <v>9000</v>
      </c>
      <c r="AF181" s="85" t="str">
        <f t="shared" si="21"/>
        <v>0012</v>
      </c>
      <c r="AG181" s="85" t="str">
        <f t="shared" si="22"/>
        <v>0204</v>
      </c>
      <c r="AH181" s="85" t="str">
        <f t="shared" si="23"/>
        <v>AT59 3635 9000 0012 0204</v>
      </c>
    </row>
    <row r="182" spans="1:34" x14ac:dyDescent="0.25">
      <c r="A182" s="86">
        <v>702096</v>
      </c>
      <c r="B182" s="86" t="s">
        <v>41</v>
      </c>
      <c r="C182" s="86" t="str">
        <f t="shared" si="16"/>
        <v>Schulweg 2; 6433 Oetz</v>
      </c>
      <c r="D182" s="86" t="s">
        <v>1920</v>
      </c>
      <c r="E182" s="86" t="s">
        <v>1920</v>
      </c>
      <c r="F182" s="86">
        <v>70214</v>
      </c>
      <c r="G182" s="86">
        <v>6433</v>
      </c>
      <c r="H182" s="86" t="s">
        <v>1015</v>
      </c>
      <c r="I182" s="86" t="s">
        <v>3056</v>
      </c>
      <c r="J182" s="86" t="s">
        <v>2499</v>
      </c>
      <c r="K182" s="86" t="s">
        <v>2844</v>
      </c>
      <c r="L182" s="86" t="s">
        <v>3</v>
      </c>
      <c r="M182" s="86" t="s">
        <v>3098</v>
      </c>
      <c r="N182" s="86" t="s">
        <v>3099</v>
      </c>
      <c r="O182" s="86" t="s">
        <v>2028</v>
      </c>
      <c r="P182" s="87">
        <v>36770</v>
      </c>
      <c r="Q182" s="87">
        <v>401768</v>
      </c>
      <c r="R182" s="86" t="s">
        <v>2416</v>
      </c>
      <c r="S182" s="86" t="s">
        <v>42</v>
      </c>
      <c r="T182" s="86">
        <v>970214</v>
      </c>
      <c r="U182" s="86">
        <v>6433</v>
      </c>
      <c r="V182" s="86" t="s">
        <v>1015</v>
      </c>
      <c r="W182" s="86" t="s">
        <v>3088</v>
      </c>
      <c r="X182" s="86" t="s">
        <v>2965</v>
      </c>
      <c r="Y182" s="86" t="s">
        <v>43</v>
      </c>
      <c r="Z182" s="86" t="str">
        <f t="shared" si="17"/>
        <v>Hauptstraße 51; 6433 Oetz</v>
      </c>
      <c r="AB182" s="85" t="s">
        <v>3087</v>
      </c>
      <c r="AC182" s="85" t="str">
        <f t="shared" si="18"/>
        <v>AT07</v>
      </c>
      <c r="AD182" s="85" t="str">
        <f t="shared" si="19"/>
        <v>3629</v>
      </c>
      <c r="AE182" s="85" t="str">
        <f t="shared" si="20"/>
        <v>1000</v>
      </c>
      <c r="AF182" s="85" t="str">
        <f t="shared" si="21"/>
        <v>0002</v>
      </c>
      <c r="AG182" s="85" t="str">
        <f t="shared" si="22"/>
        <v>0503</v>
      </c>
      <c r="AH182" s="85" t="str">
        <f t="shared" si="23"/>
        <v>AT07 3629 1000 0002 0503</v>
      </c>
    </row>
    <row r="183" spans="1:34" x14ac:dyDescent="0.25">
      <c r="A183" s="86">
        <v>702034</v>
      </c>
      <c r="B183" s="86" t="s">
        <v>3100</v>
      </c>
      <c r="C183" s="86" t="str">
        <f t="shared" si="16"/>
        <v>Unterstrass 254; 6416 Obsteig</v>
      </c>
      <c r="D183" s="86" t="s">
        <v>1920</v>
      </c>
      <c r="E183" s="86" t="s">
        <v>1920</v>
      </c>
      <c r="F183" s="86">
        <v>70213</v>
      </c>
      <c r="G183" s="86">
        <v>6416</v>
      </c>
      <c r="H183" s="86" t="s">
        <v>1021</v>
      </c>
      <c r="I183" s="86" t="s">
        <v>3101</v>
      </c>
      <c r="J183" s="86" t="s">
        <v>3102</v>
      </c>
      <c r="K183" s="86" t="s">
        <v>2844</v>
      </c>
      <c r="L183" s="86" t="s">
        <v>1</v>
      </c>
      <c r="M183" s="86" t="s">
        <v>3103</v>
      </c>
      <c r="N183" s="86" t="s">
        <v>3104</v>
      </c>
      <c r="O183" s="86" t="s">
        <v>2035</v>
      </c>
      <c r="P183" s="87">
        <v>44075</v>
      </c>
      <c r="Q183" s="87">
        <v>401768</v>
      </c>
      <c r="R183" s="86" t="s">
        <v>2416</v>
      </c>
      <c r="S183" s="86" t="s">
        <v>1791</v>
      </c>
      <c r="T183" s="86">
        <v>406178</v>
      </c>
      <c r="U183" s="86">
        <v>6020</v>
      </c>
      <c r="V183" s="86" t="s">
        <v>1009</v>
      </c>
      <c r="W183" s="86" t="s">
        <v>3106</v>
      </c>
      <c r="X183" s="86" t="s">
        <v>3107</v>
      </c>
      <c r="Y183" s="86" t="s">
        <v>226</v>
      </c>
      <c r="Z183" s="86" t="str">
        <f t="shared" si="17"/>
        <v>Südtirolerplatz 10-12/6; 6020 Innsbruck</v>
      </c>
      <c r="AB183" s="85" t="s">
        <v>3105</v>
      </c>
      <c r="AC183" s="85" t="str">
        <f t="shared" si="18"/>
        <v>AT63</v>
      </c>
      <c r="AD183" s="85" t="str">
        <f t="shared" si="19"/>
        <v>1400</v>
      </c>
      <c r="AE183" s="85" t="str">
        <f t="shared" si="20"/>
        <v>0668</v>
      </c>
      <c r="AF183" s="85" t="str">
        <f t="shared" si="21"/>
        <v>1002</v>
      </c>
      <c r="AG183" s="85" t="str">
        <f t="shared" si="22"/>
        <v>2931</v>
      </c>
      <c r="AH183" s="85" t="str">
        <f t="shared" si="23"/>
        <v>AT63 1400 0668 1002 2931</v>
      </c>
    </row>
    <row r="184" spans="1:34" x14ac:dyDescent="0.25">
      <c r="A184" s="86">
        <v>702033</v>
      </c>
      <c r="B184" s="86" t="s">
        <v>3108</v>
      </c>
      <c r="C184" s="86" t="str">
        <f t="shared" si="16"/>
        <v>Unterstrass 254; 6416 Obsteig</v>
      </c>
      <c r="D184" s="86" t="s">
        <v>1922</v>
      </c>
      <c r="E184" s="86" t="s">
        <v>1922</v>
      </c>
      <c r="F184" s="86">
        <v>70213</v>
      </c>
      <c r="G184" s="86">
        <v>6416</v>
      </c>
      <c r="H184" s="86" t="s">
        <v>1021</v>
      </c>
      <c r="I184" s="86" t="s">
        <v>3101</v>
      </c>
      <c r="J184" s="86" t="s">
        <v>3102</v>
      </c>
      <c r="K184" s="86" t="s">
        <v>2844</v>
      </c>
      <c r="L184" s="86" t="s">
        <v>1</v>
      </c>
      <c r="M184" s="86" t="s">
        <v>3109</v>
      </c>
      <c r="N184" s="86" t="s">
        <v>3110</v>
      </c>
      <c r="O184" s="86" t="s">
        <v>2035</v>
      </c>
      <c r="P184" s="87">
        <v>36770</v>
      </c>
      <c r="Q184" s="87">
        <v>401768</v>
      </c>
      <c r="R184" s="86" t="s">
        <v>2416</v>
      </c>
      <c r="S184" s="86" t="s">
        <v>1791</v>
      </c>
      <c r="T184" s="86">
        <v>406178</v>
      </c>
      <c r="U184" s="86">
        <v>6020</v>
      </c>
      <c r="V184" s="86" t="s">
        <v>1009</v>
      </c>
      <c r="W184" s="86" t="s">
        <v>3106</v>
      </c>
      <c r="X184" s="86" t="s">
        <v>3107</v>
      </c>
      <c r="Y184" s="86" t="s">
        <v>226</v>
      </c>
      <c r="Z184" s="86" t="str">
        <f t="shared" si="17"/>
        <v>Südtirolerplatz 10-12/6; 6020 Innsbruck</v>
      </c>
      <c r="AB184" s="85" t="s">
        <v>3105</v>
      </c>
      <c r="AC184" s="85" t="str">
        <f t="shared" si="18"/>
        <v>AT63</v>
      </c>
      <c r="AD184" s="85" t="str">
        <f t="shared" si="19"/>
        <v>1400</v>
      </c>
      <c r="AE184" s="85" t="str">
        <f t="shared" si="20"/>
        <v>0668</v>
      </c>
      <c r="AF184" s="85" t="str">
        <f t="shared" si="21"/>
        <v>1002</v>
      </c>
      <c r="AG184" s="85" t="str">
        <f t="shared" si="22"/>
        <v>2931</v>
      </c>
      <c r="AH184" s="85" t="str">
        <f t="shared" si="23"/>
        <v>AT63 1400 0668 1002 2931</v>
      </c>
    </row>
    <row r="185" spans="1:34" x14ac:dyDescent="0.25">
      <c r="A185" s="86">
        <v>702396</v>
      </c>
      <c r="B185" s="86" t="s">
        <v>55</v>
      </c>
      <c r="C185" s="86" t="str">
        <f t="shared" si="16"/>
        <v>Gurglerstraße 104; 6456 Gurgl</v>
      </c>
      <c r="D185" s="86" t="s">
        <v>1920</v>
      </c>
      <c r="E185" s="86" t="s">
        <v>1920</v>
      </c>
      <c r="F185" s="86">
        <v>70220</v>
      </c>
      <c r="G185" s="86">
        <v>6456</v>
      </c>
      <c r="H185" s="86" t="s">
        <v>3111</v>
      </c>
      <c r="I185" s="86" t="s">
        <v>3112</v>
      </c>
      <c r="J185" s="86" t="s">
        <v>3113</v>
      </c>
      <c r="K185" s="86" t="s">
        <v>2844</v>
      </c>
      <c r="L185" s="86" t="s">
        <v>3</v>
      </c>
      <c r="M185" s="86" t="s">
        <v>3114</v>
      </c>
      <c r="N185" s="86" t="s">
        <v>3115</v>
      </c>
      <c r="O185" s="86" t="s">
        <v>2022</v>
      </c>
      <c r="P185" s="87">
        <v>36770</v>
      </c>
      <c r="Q185" s="87">
        <v>401768</v>
      </c>
      <c r="R185" s="86" t="s">
        <v>2416</v>
      </c>
      <c r="S185" s="86" t="s">
        <v>56</v>
      </c>
      <c r="T185" s="86">
        <v>970220</v>
      </c>
      <c r="U185" s="86">
        <v>6450</v>
      </c>
      <c r="V185" s="86" t="s">
        <v>1019</v>
      </c>
      <c r="W185" s="86" t="s">
        <v>3117</v>
      </c>
      <c r="X185" s="86" t="s">
        <v>2480</v>
      </c>
      <c r="Y185" s="86" t="s">
        <v>57</v>
      </c>
      <c r="Z185" s="86" t="str">
        <f t="shared" si="17"/>
        <v>Gemeindestraße 1; 6450 Sölden</v>
      </c>
      <c r="AB185" s="85" t="s">
        <v>3116</v>
      </c>
      <c r="AC185" s="85" t="str">
        <f t="shared" si="18"/>
        <v>AT77</v>
      </c>
      <c r="AD185" s="85" t="str">
        <f t="shared" si="19"/>
        <v>3632</v>
      </c>
      <c r="AE185" s="85" t="str">
        <f t="shared" si="20"/>
        <v>4000</v>
      </c>
      <c r="AF185" s="85" t="str">
        <f t="shared" si="21"/>
        <v>0027</v>
      </c>
      <c r="AG185" s="85" t="str">
        <f t="shared" si="22"/>
        <v>0017</v>
      </c>
      <c r="AH185" s="85" t="str">
        <f t="shared" si="23"/>
        <v>AT77 3632 4000 0027 0017</v>
      </c>
    </row>
    <row r="186" spans="1:34" x14ac:dyDescent="0.25">
      <c r="A186" s="86">
        <v>702136</v>
      </c>
      <c r="B186" s="86" t="s">
        <v>71</v>
      </c>
      <c r="C186" s="86" t="str">
        <f t="shared" si="16"/>
        <v>Trujegasse 13; 6464 Tarrenz</v>
      </c>
      <c r="D186" s="86" t="s">
        <v>1920</v>
      </c>
      <c r="E186" s="86" t="s">
        <v>1920</v>
      </c>
      <c r="F186" s="86">
        <v>70222</v>
      </c>
      <c r="G186" s="86">
        <v>6464</v>
      </c>
      <c r="H186" s="86" t="s">
        <v>1027</v>
      </c>
      <c r="I186" s="86" t="s">
        <v>3118</v>
      </c>
      <c r="J186" s="86" t="s">
        <v>2644</v>
      </c>
      <c r="K186" s="86" t="s">
        <v>2844</v>
      </c>
      <c r="L186" s="86" t="s">
        <v>3</v>
      </c>
      <c r="M186" s="86" t="s">
        <v>3119</v>
      </c>
      <c r="N186" s="86" t="s">
        <v>3120</v>
      </c>
      <c r="O186" s="86" t="s">
        <v>2041</v>
      </c>
      <c r="P186" s="87">
        <v>36770</v>
      </c>
      <c r="Q186" s="87">
        <v>401768</v>
      </c>
      <c r="R186" s="86" t="s">
        <v>2416</v>
      </c>
      <c r="S186" s="86" t="s">
        <v>72</v>
      </c>
      <c r="T186" s="86">
        <v>970222</v>
      </c>
      <c r="U186" s="86">
        <v>6464</v>
      </c>
      <c r="V186" s="86" t="s">
        <v>1027</v>
      </c>
      <c r="W186" s="86" t="s">
        <v>3088</v>
      </c>
      <c r="X186" s="86" t="s">
        <v>2949</v>
      </c>
      <c r="Y186" s="86" t="s">
        <v>73</v>
      </c>
      <c r="Z186" s="86" t="str">
        <f t="shared" si="17"/>
        <v>Hauptstraße 14; 6464 Tarrenz</v>
      </c>
      <c r="AB186" s="85" t="s">
        <v>3121</v>
      </c>
      <c r="AC186" s="85" t="str">
        <f t="shared" si="18"/>
        <v>AT16</v>
      </c>
      <c r="AD186" s="85" t="str">
        <f t="shared" si="19"/>
        <v>3600</v>
      </c>
      <c r="AE186" s="85" t="str">
        <f t="shared" si="20"/>
        <v>0000</v>
      </c>
      <c r="AF186" s="85" t="str">
        <f t="shared" si="21"/>
        <v>0622</v>
      </c>
      <c r="AG186" s="85" t="str">
        <f t="shared" si="22"/>
        <v>3200</v>
      </c>
      <c r="AH186" s="85" t="str">
        <f t="shared" si="23"/>
        <v>AT16 3600 0000 0622 3200</v>
      </c>
    </row>
    <row r="187" spans="1:34" x14ac:dyDescent="0.25">
      <c r="A187" s="86">
        <v>702137</v>
      </c>
      <c r="B187" s="86" t="s">
        <v>1885</v>
      </c>
      <c r="C187" s="86" t="str">
        <f t="shared" si="16"/>
        <v>Trujegasse 13; 6464 Tarrenz</v>
      </c>
      <c r="D187" s="86" t="s">
        <v>1919</v>
      </c>
      <c r="E187" s="86" t="s">
        <v>1919</v>
      </c>
      <c r="F187" s="86">
        <v>70222</v>
      </c>
      <c r="G187" s="86">
        <v>6464</v>
      </c>
      <c r="H187" s="86" t="s">
        <v>1027</v>
      </c>
      <c r="I187" s="86" t="s">
        <v>3118</v>
      </c>
      <c r="J187" s="86" t="s">
        <v>2644</v>
      </c>
      <c r="K187" s="86" t="s">
        <v>2844</v>
      </c>
      <c r="L187" s="86" t="s">
        <v>3</v>
      </c>
      <c r="M187" s="86" t="s">
        <v>3122</v>
      </c>
      <c r="N187" s="86" t="s">
        <v>3123</v>
      </c>
      <c r="O187" s="86" t="s">
        <v>2041</v>
      </c>
      <c r="P187" s="87">
        <v>36770</v>
      </c>
      <c r="Q187" s="87">
        <v>401768</v>
      </c>
      <c r="R187" s="86" t="s">
        <v>2416</v>
      </c>
      <c r="S187" s="86" t="s">
        <v>72</v>
      </c>
      <c r="T187" s="86">
        <v>970222</v>
      </c>
      <c r="U187" s="86">
        <v>6464</v>
      </c>
      <c r="V187" s="86" t="s">
        <v>1027</v>
      </c>
      <c r="W187" s="86" t="s">
        <v>3088</v>
      </c>
      <c r="X187" s="86" t="s">
        <v>2949</v>
      </c>
      <c r="Y187" s="86" t="s">
        <v>73</v>
      </c>
      <c r="Z187" s="86" t="str">
        <f t="shared" si="17"/>
        <v>Hauptstraße 14; 6464 Tarrenz</v>
      </c>
      <c r="AB187" s="85" t="s">
        <v>3121</v>
      </c>
      <c r="AC187" s="85" t="str">
        <f t="shared" si="18"/>
        <v>AT16</v>
      </c>
      <c r="AD187" s="85" t="str">
        <f t="shared" si="19"/>
        <v>3600</v>
      </c>
      <c r="AE187" s="85" t="str">
        <f t="shared" si="20"/>
        <v>0000</v>
      </c>
      <c r="AF187" s="85" t="str">
        <f t="shared" si="21"/>
        <v>0622</v>
      </c>
      <c r="AG187" s="85" t="str">
        <f t="shared" si="22"/>
        <v>3200</v>
      </c>
      <c r="AH187" s="85" t="str">
        <f t="shared" si="23"/>
        <v>AT16 3600 0000 0622 3200</v>
      </c>
    </row>
    <row r="188" spans="1:34" x14ac:dyDescent="0.25">
      <c r="A188" s="86">
        <v>702022</v>
      </c>
      <c r="B188" s="86" t="s">
        <v>3124</v>
      </c>
      <c r="C188" s="86" t="str">
        <f t="shared" si="16"/>
        <v>Schulstraße 4; 6424 Silz</v>
      </c>
      <c r="D188" s="86" t="s">
        <v>2708</v>
      </c>
      <c r="E188" s="86" t="s">
        <v>2708</v>
      </c>
      <c r="F188" s="86">
        <v>70219</v>
      </c>
      <c r="G188" s="86">
        <v>6424</v>
      </c>
      <c r="H188" s="86" t="s">
        <v>1025</v>
      </c>
      <c r="I188" s="86" t="s">
        <v>3125</v>
      </c>
      <c r="J188" s="86" t="s">
        <v>2576</v>
      </c>
      <c r="K188" s="86" t="s">
        <v>2844</v>
      </c>
      <c r="L188" s="86" t="s">
        <v>3</v>
      </c>
      <c r="M188" s="86" t="s">
        <v>3126</v>
      </c>
      <c r="N188" s="86" t="s">
        <v>3127</v>
      </c>
      <c r="O188" s="86" t="s">
        <v>5739</v>
      </c>
      <c r="P188" s="87">
        <v>36770</v>
      </c>
      <c r="Q188" s="87">
        <v>43708</v>
      </c>
      <c r="R188" s="86" t="s">
        <v>2592</v>
      </c>
      <c r="S188" s="86" t="s">
        <v>3128</v>
      </c>
      <c r="T188" s="86"/>
      <c r="U188" s="86">
        <v>6424</v>
      </c>
      <c r="V188" s="86" t="s">
        <v>1025</v>
      </c>
      <c r="W188" s="86" t="s">
        <v>3129</v>
      </c>
      <c r="X188" s="86" t="s">
        <v>3130</v>
      </c>
      <c r="Y188" s="86"/>
      <c r="Z188" s="86" t="str">
        <f t="shared" si="17"/>
        <v>Benedikt-Perwög-Straße 3a; 6424 Silz</v>
      </c>
      <c r="AC188" s="85" t="str">
        <f t="shared" si="18"/>
        <v/>
      </c>
      <c r="AD188" s="85" t="str">
        <f t="shared" si="19"/>
        <v/>
      </c>
      <c r="AE188" s="85" t="str">
        <f t="shared" si="20"/>
        <v/>
      </c>
      <c r="AF188" s="85" t="str">
        <f t="shared" si="21"/>
        <v/>
      </c>
      <c r="AG188" s="85" t="str">
        <f t="shared" si="22"/>
        <v/>
      </c>
      <c r="AH188" s="85" t="str">
        <f t="shared" si="23"/>
        <v xml:space="preserve">    </v>
      </c>
    </row>
    <row r="189" spans="1:34" x14ac:dyDescent="0.25">
      <c r="A189" s="86">
        <v>702005</v>
      </c>
      <c r="B189" s="86" t="s">
        <v>1448</v>
      </c>
      <c r="C189" s="86" t="str">
        <f t="shared" si="16"/>
        <v>Marzellweg 6; 6458 Vent</v>
      </c>
      <c r="D189" s="86" t="s">
        <v>1920</v>
      </c>
      <c r="E189" s="86" t="s">
        <v>1940</v>
      </c>
      <c r="F189" s="86">
        <v>70220</v>
      </c>
      <c r="G189" s="86">
        <v>6458</v>
      </c>
      <c r="H189" s="86" t="s">
        <v>3131</v>
      </c>
      <c r="I189" s="86" t="s">
        <v>3132</v>
      </c>
      <c r="J189" s="86" t="s">
        <v>2647</v>
      </c>
      <c r="K189" s="86" t="s">
        <v>2844</v>
      </c>
      <c r="L189" s="86" t="s">
        <v>3</v>
      </c>
      <c r="M189" s="86" t="s">
        <v>3133</v>
      </c>
      <c r="N189" s="86" t="s">
        <v>3134</v>
      </c>
      <c r="O189" s="86" t="s">
        <v>2022</v>
      </c>
      <c r="P189" s="87">
        <v>36770</v>
      </c>
      <c r="Q189" s="87">
        <v>401768</v>
      </c>
      <c r="R189" s="86" t="s">
        <v>2416</v>
      </c>
      <c r="S189" s="86" t="s">
        <v>56</v>
      </c>
      <c r="T189" s="86">
        <v>970220</v>
      </c>
      <c r="U189" s="86">
        <v>6450</v>
      </c>
      <c r="V189" s="86" t="s">
        <v>1019</v>
      </c>
      <c r="W189" s="86" t="s">
        <v>3117</v>
      </c>
      <c r="X189" s="86" t="s">
        <v>2480</v>
      </c>
      <c r="Y189" s="86" t="s">
        <v>57</v>
      </c>
      <c r="Z189" s="86" t="str">
        <f t="shared" si="17"/>
        <v>Gemeindestraße 1; 6450 Sölden</v>
      </c>
      <c r="AB189" s="85" t="s">
        <v>3116</v>
      </c>
      <c r="AC189" s="85" t="str">
        <f t="shared" si="18"/>
        <v>AT77</v>
      </c>
      <c r="AD189" s="85" t="str">
        <f t="shared" si="19"/>
        <v>3632</v>
      </c>
      <c r="AE189" s="85" t="str">
        <f t="shared" si="20"/>
        <v>4000</v>
      </c>
      <c r="AF189" s="85" t="str">
        <f t="shared" si="21"/>
        <v>0027</v>
      </c>
      <c r="AG189" s="85" t="str">
        <f t="shared" si="22"/>
        <v>0017</v>
      </c>
      <c r="AH189" s="85" t="str">
        <f t="shared" si="23"/>
        <v>AT77 3632 4000 0027 0017</v>
      </c>
    </row>
    <row r="190" spans="1:34" x14ac:dyDescent="0.25">
      <c r="A190" s="86">
        <v>702286</v>
      </c>
      <c r="B190" s="86" t="s">
        <v>89</v>
      </c>
      <c r="C190" s="86" t="str">
        <f t="shared" si="16"/>
        <v>Niederthai 59; 6441 Niederthai</v>
      </c>
      <c r="D190" s="86" t="s">
        <v>1920</v>
      </c>
      <c r="E190" s="86" t="s">
        <v>1940</v>
      </c>
      <c r="F190" s="86">
        <v>70223</v>
      </c>
      <c r="G190" s="86">
        <v>6441</v>
      </c>
      <c r="H190" s="86" t="s">
        <v>3135</v>
      </c>
      <c r="I190" s="86" t="s">
        <v>3135</v>
      </c>
      <c r="J190" s="86" t="s">
        <v>3136</v>
      </c>
      <c r="K190" s="86" t="s">
        <v>2844</v>
      </c>
      <c r="L190" s="86" t="s">
        <v>3</v>
      </c>
      <c r="M190" s="86" t="s">
        <v>3137</v>
      </c>
      <c r="N190" s="86" t="s">
        <v>3138</v>
      </c>
      <c r="O190" s="86" t="s">
        <v>2031</v>
      </c>
      <c r="P190" s="87">
        <v>36770</v>
      </c>
      <c r="Q190" s="87">
        <v>401768</v>
      </c>
      <c r="R190" s="86" t="s">
        <v>2416</v>
      </c>
      <c r="S190" s="86" t="s">
        <v>90</v>
      </c>
      <c r="T190" s="86">
        <v>970223</v>
      </c>
      <c r="U190" s="86">
        <v>6441</v>
      </c>
      <c r="V190" s="86" t="s">
        <v>1017</v>
      </c>
      <c r="W190" s="86" t="s">
        <v>3140</v>
      </c>
      <c r="X190" s="86" t="s">
        <v>2560</v>
      </c>
      <c r="Y190" s="86" t="s">
        <v>91</v>
      </c>
      <c r="Z190" s="86" t="str">
        <f t="shared" si="17"/>
        <v>Dorf 30; 6441 Umhausen</v>
      </c>
      <c r="AB190" s="85" t="s">
        <v>3139</v>
      </c>
      <c r="AC190" s="85" t="str">
        <f t="shared" si="18"/>
        <v>AT30</v>
      </c>
      <c r="AD190" s="85" t="str">
        <f t="shared" si="19"/>
        <v>3629</v>
      </c>
      <c r="AE190" s="85" t="str">
        <f t="shared" si="20"/>
        <v>1000</v>
      </c>
      <c r="AF190" s="85" t="str">
        <f t="shared" si="21"/>
        <v>0022</v>
      </c>
      <c r="AG190" s="85" t="str">
        <f t="shared" si="22"/>
        <v>0103</v>
      </c>
      <c r="AH190" s="85" t="str">
        <f t="shared" si="23"/>
        <v>AT30 3629 1000 0022 0103</v>
      </c>
    </row>
    <row r="191" spans="1:34" x14ac:dyDescent="0.25">
      <c r="A191" s="86">
        <v>702126</v>
      </c>
      <c r="B191" s="86" t="s">
        <v>74</v>
      </c>
      <c r="C191" s="86" t="str">
        <f t="shared" si="16"/>
        <v>Wirtsgasse 3; 6422 Stams</v>
      </c>
      <c r="D191" s="86" t="s">
        <v>1920</v>
      </c>
      <c r="E191" s="86" t="s">
        <v>1920</v>
      </c>
      <c r="F191" s="86">
        <v>70221</v>
      </c>
      <c r="G191" s="86">
        <v>6422</v>
      </c>
      <c r="H191" s="86" t="s">
        <v>1026</v>
      </c>
      <c r="I191" s="86" t="s">
        <v>3141</v>
      </c>
      <c r="J191" s="86" t="s">
        <v>2470</v>
      </c>
      <c r="K191" s="86" t="s">
        <v>2844</v>
      </c>
      <c r="L191" s="86" t="s">
        <v>1</v>
      </c>
      <c r="M191" s="86" t="s">
        <v>3142</v>
      </c>
      <c r="N191" s="86" t="s">
        <v>3143</v>
      </c>
      <c r="O191" s="86" t="s">
        <v>2040</v>
      </c>
      <c r="P191" s="87">
        <v>36770</v>
      </c>
      <c r="Q191" s="87">
        <v>401768</v>
      </c>
      <c r="R191" s="86" t="s">
        <v>2416</v>
      </c>
      <c r="S191" s="86" t="s">
        <v>75</v>
      </c>
      <c r="T191" s="86">
        <v>406146</v>
      </c>
      <c r="U191" s="86">
        <v>4840</v>
      </c>
      <c r="V191" s="86" t="s">
        <v>3041</v>
      </c>
      <c r="W191" s="86" t="s">
        <v>3042</v>
      </c>
      <c r="X191" s="86" t="s">
        <v>3043</v>
      </c>
      <c r="Y191" s="86" t="s">
        <v>76</v>
      </c>
      <c r="Z191" s="86" t="str">
        <f t="shared" si="17"/>
        <v>Linzer Straße 98; 4840 Oberhaus</v>
      </c>
      <c r="AB191" s="85" t="s">
        <v>3040</v>
      </c>
      <c r="AC191" s="85" t="str">
        <f t="shared" si="18"/>
        <v>AT39</v>
      </c>
      <c r="AD191" s="85" t="str">
        <f t="shared" si="19"/>
        <v>3631</v>
      </c>
      <c r="AE191" s="85" t="str">
        <f t="shared" si="20"/>
        <v>6000</v>
      </c>
      <c r="AF191" s="85" t="str">
        <f t="shared" si="21"/>
        <v>0249</v>
      </c>
      <c r="AG191" s="85" t="str">
        <f t="shared" si="22"/>
        <v>6891</v>
      </c>
      <c r="AH191" s="85" t="str">
        <f t="shared" si="23"/>
        <v>AT39 3631 6000 0249 6891</v>
      </c>
    </row>
    <row r="192" spans="1:34" x14ac:dyDescent="0.25">
      <c r="A192" s="86">
        <v>702496</v>
      </c>
      <c r="B192" s="86" t="s">
        <v>1427</v>
      </c>
      <c r="C192" s="86" t="str">
        <f t="shared" si="16"/>
        <v>Wirtsgasse 3; 6422 Stams</v>
      </c>
      <c r="D192" s="86" t="s">
        <v>1922</v>
      </c>
      <c r="E192" s="86" t="s">
        <v>1922</v>
      </c>
      <c r="F192" s="86">
        <v>70221</v>
      </c>
      <c r="G192" s="86">
        <v>6422</v>
      </c>
      <c r="H192" s="86" t="s">
        <v>1026</v>
      </c>
      <c r="I192" s="86" t="s">
        <v>3141</v>
      </c>
      <c r="J192" s="86" t="s">
        <v>2470</v>
      </c>
      <c r="K192" s="86" t="s">
        <v>2844</v>
      </c>
      <c r="L192" s="86" t="s">
        <v>1</v>
      </c>
      <c r="M192" s="86" t="s">
        <v>3144</v>
      </c>
      <c r="N192" s="86" t="s">
        <v>3145</v>
      </c>
      <c r="O192" s="86" t="s">
        <v>2040</v>
      </c>
      <c r="P192" s="87">
        <v>36770</v>
      </c>
      <c r="Q192" s="87">
        <v>401768</v>
      </c>
      <c r="R192" s="86" t="s">
        <v>2416</v>
      </c>
      <c r="S192" s="86" t="s">
        <v>75</v>
      </c>
      <c r="T192" s="86">
        <v>406146</v>
      </c>
      <c r="U192" s="86">
        <v>4840</v>
      </c>
      <c r="V192" s="86" t="s">
        <v>3041</v>
      </c>
      <c r="W192" s="86" t="s">
        <v>3042</v>
      </c>
      <c r="X192" s="86" t="s">
        <v>3043</v>
      </c>
      <c r="Y192" s="86" t="s">
        <v>76</v>
      </c>
      <c r="Z192" s="86" t="str">
        <f t="shared" si="17"/>
        <v>Linzer Straße 98; 4840 Oberhaus</v>
      </c>
      <c r="AB192" s="85" t="s">
        <v>3040</v>
      </c>
      <c r="AC192" s="85" t="str">
        <f t="shared" si="18"/>
        <v>AT39</v>
      </c>
      <c r="AD192" s="85" t="str">
        <f t="shared" si="19"/>
        <v>3631</v>
      </c>
      <c r="AE192" s="85" t="str">
        <f t="shared" si="20"/>
        <v>6000</v>
      </c>
      <c r="AF192" s="85" t="str">
        <f t="shared" si="21"/>
        <v>0249</v>
      </c>
      <c r="AG192" s="85" t="str">
        <f t="shared" si="22"/>
        <v>6891</v>
      </c>
      <c r="AH192" s="85" t="str">
        <f t="shared" si="23"/>
        <v>AT39 3631 6000 0249 6891</v>
      </c>
    </row>
    <row r="193" spans="1:34" x14ac:dyDescent="0.25">
      <c r="A193" s="86">
        <v>702021</v>
      </c>
      <c r="B193" s="86" t="s">
        <v>3146</v>
      </c>
      <c r="C193" s="86" t="str">
        <f t="shared" si="16"/>
        <v>Kirchblickweg 2; 6432 Sautens</v>
      </c>
      <c r="D193" s="86" t="s">
        <v>2746</v>
      </c>
      <c r="E193" s="86" t="s">
        <v>2746</v>
      </c>
      <c r="F193" s="86">
        <v>70218</v>
      </c>
      <c r="G193" s="86">
        <v>6432</v>
      </c>
      <c r="H193" s="86" t="s">
        <v>1028</v>
      </c>
      <c r="I193" s="86" t="s">
        <v>3147</v>
      </c>
      <c r="J193" s="86" t="s">
        <v>2499</v>
      </c>
      <c r="K193" s="86" t="s">
        <v>2844</v>
      </c>
      <c r="L193" s="86" t="s">
        <v>3</v>
      </c>
      <c r="M193" s="86" t="s">
        <v>3148</v>
      </c>
      <c r="N193" s="86" t="s">
        <v>3149</v>
      </c>
      <c r="O193" s="86" t="s">
        <v>5739</v>
      </c>
      <c r="P193" s="87">
        <v>36770</v>
      </c>
      <c r="Q193" s="87">
        <v>401768</v>
      </c>
      <c r="R193" s="86" t="s">
        <v>2416</v>
      </c>
      <c r="S193" s="86" t="s">
        <v>86</v>
      </c>
      <c r="T193" s="86">
        <v>970218</v>
      </c>
      <c r="U193" s="86">
        <v>6432</v>
      </c>
      <c r="V193" s="86" t="s">
        <v>1028</v>
      </c>
      <c r="W193" s="86" t="s">
        <v>2849</v>
      </c>
      <c r="X193" s="86" t="s">
        <v>2792</v>
      </c>
      <c r="Y193" s="86" t="s">
        <v>87</v>
      </c>
      <c r="Z193" s="86" t="str">
        <f t="shared" si="17"/>
        <v>Dorfstraße 55; 6432 Sautens</v>
      </c>
      <c r="AC193" s="85" t="str">
        <f t="shared" si="18"/>
        <v/>
      </c>
      <c r="AD193" s="85" t="str">
        <f t="shared" si="19"/>
        <v/>
      </c>
      <c r="AE193" s="85" t="str">
        <f t="shared" si="20"/>
        <v/>
      </c>
      <c r="AF193" s="85" t="str">
        <f t="shared" si="21"/>
        <v/>
      </c>
      <c r="AG193" s="85" t="str">
        <f t="shared" si="22"/>
        <v/>
      </c>
      <c r="AH193" s="85" t="str">
        <f t="shared" si="23"/>
        <v xml:space="preserve">    </v>
      </c>
    </row>
    <row r="194" spans="1:34" x14ac:dyDescent="0.25">
      <c r="A194" s="86">
        <v>702206</v>
      </c>
      <c r="B194" s="86" t="s">
        <v>85</v>
      </c>
      <c r="C194" s="86" t="str">
        <f t="shared" si="16"/>
        <v>Kirchblickweg 2; 6432 Sautens</v>
      </c>
      <c r="D194" s="86" t="s">
        <v>1920</v>
      </c>
      <c r="E194" s="86" t="s">
        <v>1920</v>
      </c>
      <c r="F194" s="86">
        <v>70218</v>
      </c>
      <c r="G194" s="86">
        <v>6432</v>
      </c>
      <c r="H194" s="86" t="s">
        <v>1028</v>
      </c>
      <c r="I194" s="86" t="s">
        <v>3147</v>
      </c>
      <c r="J194" s="86" t="s">
        <v>2499</v>
      </c>
      <c r="K194" s="86" t="s">
        <v>2844</v>
      </c>
      <c r="L194" s="86" t="s">
        <v>3</v>
      </c>
      <c r="M194" s="86" t="s">
        <v>3150</v>
      </c>
      <c r="N194" s="86" t="s">
        <v>3151</v>
      </c>
      <c r="O194" s="86" t="s">
        <v>2042</v>
      </c>
      <c r="P194" s="87">
        <v>36770</v>
      </c>
      <c r="Q194" s="87">
        <v>401768</v>
      </c>
      <c r="R194" s="86" t="s">
        <v>2416</v>
      </c>
      <c r="S194" s="86" t="s">
        <v>86</v>
      </c>
      <c r="T194" s="86">
        <v>970218</v>
      </c>
      <c r="U194" s="86">
        <v>6432</v>
      </c>
      <c r="V194" s="86" t="s">
        <v>1028</v>
      </c>
      <c r="W194" s="86" t="s">
        <v>2849</v>
      </c>
      <c r="X194" s="86" t="s">
        <v>2792</v>
      </c>
      <c r="Y194" s="86" t="s">
        <v>87</v>
      </c>
      <c r="Z194" s="86" t="str">
        <f t="shared" si="17"/>
        <v>Dorfstraße 55; 6432 Sautens</v>
      </c>
      <c r="AB194" s="85" t="s">
        <v>3152</v>
      </c>
      <c r="AC194" s="85" t="str">
        <f t="shared" si="18"/>
        <v>AT13</v>
      </c>
      <c r="AD194" s="85" t="str">
        <f t="shared" si="19"/>
        <v>3629</v>
      </c>
      <c r="AE194" s="85" t="str">
        <f t="shared" si="20"/>
        <v>1000</v>
      </c>
      <c r="AF194" s="85" t="str">
        <f t="shared" si="21"/>
        <v>0032</v>
      </c>
      <c r="AG194" s="85" t="str">
        <f t="shared" si="22"/>
        <v>0416</v>
      </c>
      <c r="AH194" s="85" t="str">
        <f t="shared" si="23"/>
        <v>AT13 3629 1000 0032 0416</v>
      </c>
    </row>
    <row r="195" spans="1:34" x14ac:dyDescent="0.25">
      <c r="A195" s="86">
        <v>702023</v>
      </c>
      <c r="B195" s="86" t="s">
        <v>1574</v>
      </c>
      <c r="C195" s="86" t="str">
        <f t="shared" si="16"/>
        <v>Raimund-Wallnöfer-Weg 8; 6424 Silz</v>
      </c>
      <c r="D195" s="86" t="s">
        <v>1922</v>
      </c>
      <c r="E195" s="86" t="s">
        <v>1922</v>
      </c>
      <c r="F195" s="86">
        <v>70219</v>
      </c>
      <c r="G195" s="86">
        <v>6424</v>
      </c>
      <c r="H195" s="86" t="s">
        <v>1025</v>
      </c>
      <c r="I195" s="86" t="s">
        <v>3153</v>
      </c>
      <c r="J195" s="86" t="s">
        <v>2411</v>
      </c>
      <c r="K195" s="86" t="s">
        <v>2844</v>
      </c>
      <c r="L195" s="86" t="s">
        <v>3</v>
      </c>
      <c r="M195" s="86" t="s">
        <v>3154</v>
      </c>
      <c r="N195" s="86" t="s">
        <v>3155</v>
      </c>
      <c r="O195" s="86" t="s">
        <v>2029</v>
      </c>
      <c r="P195" s="87">
        <v>36770</v>
      </c>
      <c r="Q195" s="87">
        <v>401768</v>
      </c>
      <c r="R195" s="86" t="s">
        <v>2416</v>
      </c>
      <c r="S195" s="86" t="s">
        <v>68</v>
      </c>
      <c r="T195" s="86">
        <v>970219</v>
      </c>
      <c r="U195" s="86">
        <v>6424</v>
      </c>
      <c r="V195" s="86" t="s">
        <v>1025</v>
      </c>
      <c r="W195" s="86" t="s">
        <v>3157</v>
      </c>
      <c r="X195" s="86" t="s">
        <v>3158</v>
      </c>
      <c r="Y195" s="86" t="s">
        <v>69</v>
      </c>
      <c r="Z195" s="86" t="str">
        <f t="shared" si="17"/>
        <v>Widumgasse 1-3; 6424 Silz</v>
      </c>
      <c r="AB195" s="85" t="s">
        <v>3156</v>
      </c>
      <c r="AC195" s="85" t="str">
        <f t="shared" si="18"/>
        <v>AT79</v>
      </c>
      <c r="AD195" s="85" t="str">
        <f t="shared" si="19"/>
        <v>3631</v>
      </c>
      <c r="AE195" s="85" t="str">
        <f t="shared" si="20"/>
        <v>6000</v>
      </c>
      <c r="AF195" s="85" t="str">
        <f t="shared" si="21"/>
        <v>0043</v>
      </c>
      <c r="AG195" s="85" t="str">
        <f t="shared" si="22"/>
        <v>5503</v>
      </c>
      <c r="AH195" s="85" t="str">
        <f t="shared" si="23"/>
        <v>AT79 3631 6000 0043 5503</v>
      </c>
    </row>
    <row r="196" spans="1:34" x14ac:dyDescent="0.25">
      <c r="A196" s="86">
        <v>702436</v>
      </c>
      <c r="B196" s="86" t="s">
        <v>104</v>
      </c>
      <c r="C196" s="86" t="str">
        <f t="shared" ref="C196:C259" si="24">CONCATENATE(I196," ",J196,";"," ",G196," ",H196)</f>
        <v>Tumpen 122; 6441 Tumpen</v>
      </c>
      <c r="D196" s="86" t="s">
        <v>1920</v>
      </c>
      <c r="E196" s="86" t="s">
        <v>1920</v>
      </c>
      <c r="F196" s="86">
        <v>70223</v>
      </c>
      <c r="G196" s="86">
        <v>6441</v>
      </c>
      <c r="H196" s="86" t="s">
        <v>3159</v>
      </c>
      <c r="I196" s="86" t="s">
        <v>3159</v>
      </c>
      <c r="J196" s="86" t="s">
        <v>3160</v>
      </c>
      <c r="K196" s="86" t="s">
        <v>2844</v>
      </c>
      <c r="L196" s="86" t="s">
        <v>3</v>
      </c>
      <c r="M196" s="86" t="s">
        <v>3161</v>
      </c>
      <c r="N196" s="86" t="s">
        <v>3162</v>
      </c>
      <c r="O196" s="86" t="s">
        <v>2031</v>
      </c>
      <c r="P196" s="87">
        <v>36770</v>
      </c>
      <c r="Q196" s="87">
        <v>401768</v>
      </c>
      <c r="R196" s="86" t="s">
        <v>2416</v>
      </c>
      <c r="S196" s="86" t="s">
        <v>90</v>
      </c>
      <c r="T196" s="86">
        <v>970223</v>
      </c>
      <c r="U196" s="86">
        <v>6441</v>
      </c>
      <c r="V196" s="86" t="s">
        <v>1017</v>
      </c>
      <c r="W196" s="86" t="s">
        <v>3140</v>
      </c>
      <c r="X196" s="86" t="s">
        <v>2560</v>
      </c>
      <c r="Y196" s="86" t="s">
        <v>91</v>
      </c>
      <c r="Z196" s="86" t="str">
        <f t="shared" ref="Z196:Z259" si="25">CONCATENATE(W196," ",X196,";"," ",U196," ",V196)</f>
        <v>Dorf 30; 6441 Umhausen</v>
      </c>
      <c r="AB196" s="85" t="s">
        <v>3139</v>
      </c>
      <c r="AC196" s="85" t="str">
        <f t="shared" ref="AC196:AC259" si="26">LEFT(AB196,4)</f>
        <v>AT30</v>
      </c>
      <c r="AD196" s="85" t="str">
        <f t="shared" ref="AD196:AD259" si="27">MID(AB196,5,4)</f>
        <v>3629</v>
      </c>
      <c r="AE196" s="85" t="str">
        <f t="shared" ref="AE196:AE259" si="28">MID(AB196,9,4)</f>
        <v>1000</v>
      </c>
      <c r="AF196" s="85" t="str">
        <f t="shared" ref="AF196:AF259" si="29">MID(AB196,13,4)</f>
        <v>0022</v>
      </c>
      <c r="AG196" s="85" t="str">
        <f t="shared" ref="AG196:AG259" si="30">MID(AB196,17,4)</f>
        <v>0103</v>
      </c>
      <c r="AH196" s="85" t="str">
        <f t="shared" ref="AH196:AH259" si="31">AC196&amp;" "&amp;AD196&amp;" "&amp;AE196&amp;" "&amp;AF196&amp;" "&amp;AG196</f>
        <v>AT30 3629 1000 0022 0103</v>
      </c>
    </row>
    <row r="197" spans="1:34" x14ac:dyDescent="0.25">
      <c r="A197" s="86">
        <v>702117</v>
      </c>
      <c r="B197" s="86" t="s">
        <v>1624</v>
      </c>
      <c r="C197" s="86" t="str">
        <f t="shared" si="24"/>
        <v>Dr. Decristoforo-Straße 10; 6424 Silz</v>
      </c>
      <c r="D197" s="86" t="s">
        <v>1919</v>
      </c>
      <c r="E197" s="86" t="s">
        <v>1919</v>
      </c>
      <c r="F197" s="86">
        <v>70219</v>
      </c>
      <c r="G197" s="86">
        <v>6424</v>
      </c>
      <c r="H197" s="86" t="s">
        <v>1025</v>
      </c>
      <c r="I197" s="86" t="s">
        <v>3163</v>
      </c>
      <c r="J197" s="86" t="s">
        <v>2617</v>
      </c>
      <c r="K197" s="86" t="s">
        <v>2844</v>
      </c>
      <c r="L197" s="86" t="s">
        <v>3</v>
      </c>
      <c r="M197" s="86" t="s">
        <v>3164</v>
      </c>
      <c r="N197" s="86" t="s">
        <v>3165</v>
      </c>
      <c r="O197" s="86" t="s">
        <v>2029</v>
      </c>
      <c r="P197" s="87">
        <v>36770</v>
      </c>
      <c r="Q197" s="87">
        <v>401768</v>
      </c>
      <c r="R197" s="86" t="s">
        <v>2416</v>
      </c>
      <c r="S197" s="86" t="s">
        <v>68</v>
      </c>
      <c r="T197" s="86">
        <v>970219</v>
      </c>
      <c r="U197" s="86">
        <v>6424</v>
      </c>
      <c r="V197" s="86" t="s">
        <v>1025</v>
      </c>
      <c r="W197" s="86" t="s">
        <v>3157</v>
      </c>
      <c r="X197" s="86" t="s">
        <v>3158</v>
      </c>
      <c r="Y197" s="86" t="s">
        <v>69</v>
      </c>
      <c r="Z197" s="86" t="str">
        <f t="shared" si="25"/>
        <v>Widumgasse 1-3; 6424 Silz</v>
      </c>
      <c r="AB197" s="85" t="s">
        <v>3156</v>
      </c>
      <c r="AC197" s="85" t="str">
        <f t="shared" si="26"/>
        <v>AT79</v>
      </c>
      <c r="AD197" s="85" t="str">
        <f t="shared" si="27"/>
        <v>3631</v>
      </c>
      <c r="AE197" s="85" t="str">
        <f t="shared" si="28"/>
        <v>6000</v>
      </c>
      <c r="AF197" s="85" t="str">
        <f t="shared" si="29"/>
        <v>0043</v>
      </c>
      <c r="AG197" s="85" t="str">
        <f t="shared" si="30"/>
        <v>5503</v>
      </c>
      <c r="AH197" s="85" t="str">
        <f t="shared" si="31"/>
        <v>AT79 3631 6000 0043 5503</v>
      </c>
    </row>
    <row r="198" spans="1:34" x14ac:dyDescent="0.25">
      <c r="A198" s="86">
        <v>703056</v>
      </c>
      <c r="B198" s="86" t="s">
        <v>96</v>
      </c>
      <c r="C198" s="86" t="str">
        <f t="shared" si="24"/>
        <v>Dorf 33; 6071 Aldrans</v>
      </c>
      <c r="D198" s="86" t="s">
        <v>1920</v>
      </c>
      <c r="E198" s="86" t="s">
        <v>1920</v>
      </c>
      <c r="F198" s="86">
        <v>70302</v>
      </c>
      <c r="G198" s="86">
        <v>6071</v>
      </c>
      <c r="H198" s="86" t="s">
        <v>1044</v>
      </c>
      <c r="I198" s="86" t="s">
        <v>3140</v>
      </c>
      <c r="J198" s="86" t="s">
        <v>3080</v>
      </c>
      <c r="K198" s="86" t="s">
        <v>3166</v>
      </c>
      <c r="L198" s="86" t="s">
        <v>3</v>
      </c>
      <c r="M198" s="86" t="s">
        <v>3167</v>
      </c>
      <c r="N198" s="86" t="s">
        <v>3168</v>
      </c>
      <c r="O198" s="86" t="s">
        <v>2072</v>
      </c>
      <c r="P198" s="87">
        <v>36770</v>
      </c>
      <c r="Q198" s="87">
        <v>401768</v>
      </c>
      <c r="R198" s="86" t="s">
        <v>2416</v>
      </c>
      <c r="S198" s="86" t="s">
        <v>97</v>
      </c>
      <c r="T198" s="86">
        <v>970302</v>
      </c>
      <c r="U198" s="86">
        <v>6071</v>
      </c>
      <c r="V198" s="86" t="s">
        <v>1044</v>
      </c>
      <c r="W198" s="86" t="s">
        <v>3140</v>
      </c>
      <c r="X198" s="86" t="s">
        <v>3001</v>
      </c>
      <c r="Y198" s="86" t="s">
        <v>98</v>
      </c>
      <c r="Z198" s="86" t="str">
        <f t="shared" si="25"/>
        <v>Dorf 34; 6071 Aldrans</v>
      </c>
      <c r="AB198" s="85" t="s">
        <v>3169</v>
      </c>
      <c r="AC198" s="85" t="str">
        <f t="shared" si="26"/>
        <v>AT59</v>
      </c>
      <c r="AD198" s="85" t="str">
        <f t="shared" si="27"/>
        <v>3600</v>
      </c>
      <c r="AE198" s="85" t="str">
        <f t="shared" si="28"/>
        <v>0000</v>
      </c>
      <c r="AF198" s="85" t="str">
        <f t="shared" si="29"/>
        <v>0132</v>
      </c>
      <c r="AG198" s="85" t="str">
        <f t="shared" si="30"/>
        <v>3344</v>
      </c>
      <c r="AH198" s="85" t="str">
        <f t="shared" si="31"/>
        <v>AT59 3600 0000 0132 3344</v>
      </c>
    </row>
    <row r="199" spans="1:34" x14ac:dyDescent="0.25">
      <c r="A199" s="86">
        <v>703079</v>
      </c>
      <c r="B199" s="86" t="s">
        <v>99</v>
      </c>
      <c r="C199" s="86" t="str">
        <f t="shared" si="24"/>
        <v>Dorf 33; 6071 Aldrans</v>
      </c>
      <c r="D199" s="86" t="s">
        <v>1919</v>
      </c>
      <c r="E199" s="86" t="s">
        <v>1919</v>
      </c>
      <c r="F199" s="86">
        <v>70302</v>
      </c>
      <c r="G199" s="86">
        <v>6071</v>
      </c>
      <c r="H199" s="86" t="s">
        <v>1044</v>
      </c>
      <c r="I199" s="86" t="s">
        <v>3140</v>
      </c>
      <c r="J199" s="86" t="s">
        <v>3080</v>
      </c>
      <c r="K199" s="86" t="s">
        <v>3166</v>
      </c>
      <c r="L199" s="86" t="s">
        <v>3</v>
      </c>
      <c r="M199" s="86" t="s">
        <v>3170</v>
      </c>
      <c r="N199" s="86" t="s">
        <v>3168</v>
      </c>
      <c r="O199" s="86" t="s">
        <v>2072</v>
      </c>
      <c r="P199" s="87">
        <v>36770</v>
      </c>
      <c r="Q199" s="87">
        <v>401768</v>
      </c>
      <c r="R199" s="86" t="s">
        <v>2416</v>
      </c>
      <c r="S199" s="86" t="s">
        <v>97</v>
      </c>
      <c r="T199" s="86">
        <v>970302</v>
      </c>
      <c r="U199" s="86">
        <v>6071</v>
      </c>
      <c r="V199" s="86" t="s">
        <v>1044</v>
      </c>
      <c r="W199" s="86" t="s">
        <v>3140</v>
      </c>
      <c r="X199" s="86" t="s">
        <v>3001</v>
      </c>
      <c r="Y199" s="86" t="s">
        <v>98</v>
      </c>
      <c r="Z199" s="86" t="str">
        <f t="shared" si="25"/>
        <v>Dorf 34; 6071 Aldrans</v>
      </c>
      <c r="AB199" s="85" t="s">
        <v>3169</v>
      </c>
      <c r="AC199" s="85" t="str">
        <f t="shared" si="26"/>
        <v>AT59</v>
      </c>
      <c r="AD199" s="85" t="str">
        <f t="shared" si="27"/>
        <v>3600</v>
      </c>
      <c r="AE199" s="85" t="str">
        <f t="shared" si="28"/>
        <v>0000</v>
      </c>
      <c r="AF199" s="85" t="str">
        <f t="shared" si="29"/>
        <v>0132</v>
      </c>
      <c r="AG199" s="85" t="str">
        <f t="shared" si="30"/>
        <v>3344</v>
      </c>
      <c r="AH199" s="85" t="str">
        <f t="shared" si="31"/>
        <v>AT59 3600 0000 0132 3344</v>
      </c>
    </row>
    <row r="200" spans="1:34" x14ac:dyDescent="0.25">
      <c r="A200" s="86">
        <v>703080</v>
      </c>
      <c r="B200" s="86" t="s">
        <v>100</v>
      </c>
      <c r="C200" s="86" t="str">
        <f t="shared" si="24"/>
        <v>Dorf 34; 6071 Aldrans</v>
      </c>
      <c r="D200" s="86" t="s">
        <v>1922</v>
      </c>
      <c r="E200" s="86" t="s">
        <v>1922</v>
      </c>
      <c r="F200" s="86">
        <v>70302</v>
      </c>
      <c r="G200" s="86">
        <v>6071</v>
      </c>
      <c r="H200" s="86" t="s">
        <v>1044</v>
      </c>
      <c r="I200" s="86" t="s">
        <v>3140</v>
      </c>
      <c r="J200" s="86" t="s">
        <v>3001</v>
      </c>
      <c r="K200" s="86" t="s">
        <v>3166</v>
      </c>
      <c r="L200" s="86" t="s">
        <v>3</v>
      </c>
      <c r="M200" s="86" t="s">
        <v>3171</v>
      </c>
      <c r="N200" s="86" t="s">
        <v>3172</v>
      </c>
      <c r="O200" s="86" t="s">
        <v>2072</v>
      </c>
      <c r="P200" s="87">
        <v>36770</v>
      </c>
      <c r="Q200" s="87">
        <v>401768</v>
      </c>
      <c r="R200" s="86" t="s">
        <v>2416</v>
      </c>
      <c r="S200" s="86" t="s">
        <v>97</v>
      </c>
      <c r="T200" s="86">
        <v>970302</v>
      </c>
      <c r="U200" s="86">
        <v>6071</v>
      </c>
      <c r="V200" s="86" t="s">
        <v>1044</v>
      </c>
      <c r="W200" s="86" t="s">
        <v>3140</v>
      </c>
      <c r="X200" s="86" t="s">
        <v>3001</v>
      </c>
      <c r="Y200" s="86" t="s">
        <v>98</v>
      </c>
      <c r="Z200" s="86" t="str">
        <f t="shared" si="25"/>
        <v>Dorf 34; 6071 Aldrans</v>
      </c>
      <c r="AB200" s="85" t="s">
        <v>3169</v>
      </c>
      <c r="AC200" s="85" t="str">
        <f t="shared" si="26"/>
        <v>AT59</v>
      </c>
      <c r="AD200" s="85" t="str">
        <f t="shared" si="27"/>
        <v>3600</v>
      </c>
      <c r="AE200" s="85" t="str">
        <f t="shared" si="28"/>
        <v>0000</v>
      </c>
      <c r="AF200" s="85" t="str">
        <f t="shared" si="29"/>
        <v>0132</v>
      </c>
      <c r="AG200" s="85" t="str">
        <f t="shared" si="30"/>
        <v>3344</v>
      </c>
      <c r="AH200" s="85" t="str">
        <f t="shared" si="31"/>
        <v>AT59 3600 0000 0132 3344</v>
      </c>
    </row>
    <row r="201" spans="1:34" x14ac:dyDescent="0.25">
      <c r="A201" s="86">
        <v>703676</v>
      </c>
      <c r="B201" s="86" t="s">
        <v>105</v>
      </c>
      <c r="C201" s="86" t="str">
        <f t="shared" si="24"/>
        <v>Innsbrucker Straße 34; 6094 Axams</v>
      </c>
      <c r="D201" s="86" t="s">
        <v>1920</v>
      </c>
      <c r="E201" s="86" t="s">
        <v>1920</v>
      </c>
      <c r="F201" s="86">
        <v>70304</v>
      </c>
      <c r="G201" s="86">
        <v>6094</v>
      </c>
      <c r="H201" s="86" t="s">
        <v>1039</v>
      </c>
      <c r="I201" s="86" t="s">
        <v>3173</v>
      </c>
      <c r="J201" s="86" t="s">
        <v>3001</v>
      </c>
      <c r="K201" s="86" t="s">
        <v>3166</v>
      </c>
      <c r="L201" s="86" t="s">
        <v>3</v>
      </c>
      <c r="M201" s="86" t="s">
        <v>3174</v>
      </c>
      <c r="N201" s="86" t="s">
        <v>3175</v>
      </c>
      <c r="O201" s="86" t="s">
        <v>2124</v>
      </c>
      <c r="P201" s="87">
        <v>36770</v>
      </c>
      <c r="Q201" s="87">
        <v>401768</v>
      </c>
      <c r="R201" s="86" t="s">
        <v>2416</v>
      </c>
      <c r="S201" s="86" t="s">
        <v>1948</v>
      </c>
      <c r="T201" s="86">
        <v>111111</v>
      </c>
      <c r="U201" s="86">
        <v>6020</v>
      </c>
      <c r="V201" s="86" t="s">
        <v>1009</v>
      </c>
      <c r="W201" s="86" t="s">
        <v>3177</v>
      </c>
      <c r="X201" s="86" t="s">
        <v>2470</v>
      </c>
      <c r="Y201" s="86" t="s">
        <v>1476</v>
      </c>
      <c r="Z201" s="86" t="str">
        <f t="shared" si="25"/>
        <v>Eduard-Wallnöfer-Platz 3; 6020 Innsbruck</v>
      </c>
      <c r="AB201" s="85" t="s">
        <v>3176</v>
      </c>
      <c r="AC201" s="85" t="str">
        <f t="shared" si="26"/>
        <v>AT22</v>
      </c>
      <c r="AD201" s="85" t="str">
        <f t="shared" si="27"/>
        <v>3620</v>
      </c>
      <c r="AE201" s="85" t="str">
        <f t="shared" si="28"/>
        <v>9000</v>
      </c>
      <c r="AF201" s="85" t="str">
        <f t="shared" si="29"/>
        <v>0002</v>
      </c>
      <c r="AG201" s="85" t="str">
        <f t="shared" si="30"/>
        <v>6948</v>
      </c>
      <c r="AH201" s="85" t="str">
        <f t="shared" si="31"/>
        <v>AT22 3620 9000 0002 6948</v>
      </c>
    </row>
    <row r="202" spans="1:34" x14ac:dyDescent="0.25">
      <c r="A202" s="86">
        <v>702356</v>
      </c>
      <c r="B202" s="86" t="s">
        <v>115</v>
      </c>
      <c r="C202" s="86" t="str">
        <f t="shared" si="24"/>
        <v>Georg-Matthäus-Vischer-Platz 37; 6473 Wenns</v>
      </c>
      <c r="D202" s="86" t="s">
        <v>1920</v>
      </c>
      <c r="E202" s="86" t="s">
        <v>1920</v>
      </c>
      <c r="F202" s="86">
        <v>70224</v>
      </c>
      <c r="G202" s="86">
        <v>6473</v>
      </c>
      <c r="H202" s="86" t="s">
        <v>1016</v>
      </c>
      <c r="I202" s="86" t="s">
        <v>3178</v>
      </c>
      <c r="J202" s="86" t="s">
        <v>3179</v>
      </c>
      <c r="K202" s="86" t="s">
        <v>2844</v>
      </c>
      <c r="L202" s="86" t="s">
        <v>3</v>
      </c>
      <c r="M202" s="86" t="s">
        <v>3180</v>
      </c>
      <c r="N202" s="86" t="s">
        <v>3181</v>
      </c>
      <c r="O202" s="86" t="s">
        <v>2030</v>
      </c>
      <c r="P202" s="87">
        <v>36770</v>
      </c>
      <c r="Q202" s="87">
        <v>401768</v>
      </c>
      <c r="R202" s="86" t="s">
        <v>2416</v>
      </c>
      <c r="S202" s="86" t="s">
        <v>113</v>
      </c>
      <c r="T202" s="86">
        <v>970224</v>
      </c>
      <c r="U202" s="86">
        <v>6473</v>
      </c>
      <c r="V202" s="86" t="s">
        <v>1016</v>
      </c>
      <c r="W202" s="86" t="s">
        <v>3183</v>
      </c>
      <c r="X202" s="86" t="s">
        <v>2609</v>
      </c>
      <c r="Y202" s="86" t="s">
        <v>114</v>
      </c>
      <c r="Z202" s="86" t="str">
        <f t="shared" si="25"/>
        <v>Unterdorf 9; 6473 Wenns</v>
      </c>
      <c r="AB202" s="85" t="s">
        <v>3182</v>
      </c>
      <c r="AC202" s="85" t="str">
        <f t="shared" si="26"/>
        <v>AT43</v>
      </c>
      <c r="AD202" s="85" t="str">
        <f t="shared" si="27"/>
        <v>3635</v>
      </c>
      <c r="AE202" s="85" t="str">
        <f t="shared" si="28"/>
        <v>3000</v>
      </c>
      <c r="AF202" s="85" t="str">
        <f t="shared" si="29"/>
        <v>0002</v>
      </c>
      <c r="AG202" s="85" t="str">
        <f t="shared" si="30"/>
        <v>0321</v>
      </c>
      <c r="AH202" s="85" t="str">
        <f t="shared" si="31"/>
        <v>AT43 3635 3000 0002 0321</v>
      </c>
    </row>
    <row r="203" spans="1:34" x14ac:dyDescent="0.25">
      <c r="A203" s="86">
        <v>702024</v>
      </c>
      <c r="B203" s="86" t="s">
        <v>112</v>
      </c>
      <c r="C203" s="86" t="str">
        <f t="shared" si="24"/>
        <v>Georg-Matthäus-Vischer-Platz 37; 6473 Wenns</v>
      </c>
      <c r="D203" s="86" t="s">
        <v>1919</v>
      </c>
      <c r="E203" s="86" t="s">
        <v>1919</v>
      </c>
      <c r="F203" s="86">
        <v>70224</v>
      </c>
      <c r="G203" s="86">
        <v>6473</v>
      </c>
      <c r="H203" s="86" t="s">
        <v>1016</v>
      </c>
      <c r="I203" s="86" t="s">
        <v>3178</v>
      </c>
      <c r="J203" s="86" t="s">
        <v>3179</v>
      </c>
      <c r="K203" s="86" t="s">
        <v>2844</v>
      </c>
      <c r="L203" s="86" t="s">
        <v>3</v>
      </c>
      <c r="M203" s="86" t="s">
        <v>3184</v>
      </c>
      <c r="N203" s="86" t="s">
        <v>3185</v>
      </c>
      <c r="O203" s="86" t="s">
        <v>2030</v>
      </c>
      <c r="P203" s="87">
        <v>36770</v>
      </c>
      <c r="Q203" s="87">
        <v>401768</v>
      </c>
      <c r="R203" s="86" t="s">
        <v>2416</v>
      </c>
      <c r="S203" s="86" t="s">
        <v>113</v>
      </c>
      <c r="T203" s="86">
        <v>970224</v>
      </c>
      <c r="U203" s="86">
        <v>6473</v>
      </c>
      <c r="V203" s="86" t="s">
        <v>1016</v>
      </c>
      <c r="W203" s="86" t="s">
        <v>3183</v>
      </c>
      <c r="X203" s="86" t="s">
        <v>2609</v>
      </c>
      <c r="Y203" s="86" t="s">
        <v>114</v>
      </c>
      <c r="Z203" s="86" t="str">
        <f t="shared" si="25"/>
        <v>Unterdorf 9; 6473 Wenns</v>
      </c>
      <c r="AB203" s="85" t="s">
        <v>3182</v>
      </c>
      <c r="AC203" s="85" t="str">
        <f t="shared" si="26"/>
        <v>AT43</v>
      </c>
      <c r="AD203" s="85" t="str">
        <f t="shared" si="27"/>
        <v>3635</v>
      </c>
      <c r="AE203" s="85" t="str">
        <f t="shared" si="28"/>
        <v>3000</v>
      </c>
      <c r="AF203" s="85" t="str">
        <f t="shared" si="29"/>
        <v>0002</v>
      </c>
      <c r="AG203" s="85" t="str">
        <f t="shared" si="30"/>
        <v>0321</v>
      </c>
      <c r="AH203" s="85" t="str">
        <f t="shared" si="31"/>
        <v>AT43 3635 3000 0002 0321</v>
      </c>
    </row>
    <row r="204" spans="1:34" x14ac:dyDescent="0.25">
      <c r="A204" s="86">
        <v>703068</v>
      </c>
      <c r="B204" s="86" t="s">
        <v>1891</v>
      </c>
      <c r="C204" s="86" t="str">
        <f t="shared" si="24"/>
        <v>Römerstraße 21; 6070 Ampass</v>
      </c>
      <c r="D204" s="86" t="s">
        <v>1919</v>
      </c>
      <c r="E204" s="86" t="s">
        <v>1919</v>
      </c>
      <c r="F204" s="86">
        <v>70303</v>
      </c>
      <c r="G204" s="86">
        <v>6070</v>
      </c>
      <c r="H204" s="86" t="s">
        <v>1045</v>
      </c>
      <c r="I204" s="86" t="s">
        <v>3186</v>
      </c>
      <c r="J204" s="86" t="s">
        <v>3062</v>
      </c>
      <c r="K204" s="86" t="s">
        <v>3166</v>
      </c>
      <c r="L204" s="86" t="s">
        <v>1</v>
      </c>
      <c r="M204" s="86" t="s">
        <v>3187</v>
      </c>
      <c r="N204" s="86" t="s">
        <v>3188</v>
      </c>
      <c r="O204" s="86" t="s">
        <v>2073</v>
      </c>
      <c r="P204" s="87">
        <v>36770</v>
      </c>
      <c r="Q204" s="87">
        <v>401768</v>
      </c>
      <c r="R204" s="86" t="s">
        <v>2416</v>
      </c>
      <c r="S204" s="86" t="s">
        <v>1492</v>
      </c>
      <c r="T204" s="86">
        <v>404272</v>
      </c>
      <c r="U204" s="86">
        <v>6070</v>
      </c>
      <c r="V204" s="86" t="s">
        <v>1045</v>
      </c>
      <c r="W204" s="86" t="s">
        <v>3186</v>
      </c>
      <c r="X204" s="86" t="s">
        <v>3062</v>
      </c>
      <c r="Y204" s="86" t="s">
        <v>1356</v>
      </c>
      <c r="Z204" s="86" t="str">
        <f t="shared" si="25"/>
        <v>Römerstraße 21; 6070 Ampass</v>
      </c>
      <c r="AB204" s="85" t="s">
        <v>3189</v>
      </c>
      <c r="AC204" s="85" t="str">
        <f t="shared" si="26"/>
        <v>AT10</v>
      </c>
      <c r="AD204" s="85" t="str">
        <f t="shared" si="27"/>
        <v>3636</v>
      </c>
      <c r="AE204" s="85" t="str">
        <f t="shared" si="28"/>
        <v>2000</v>
      </c>
      <c r="AF204" s="85" t="str">
        <f t="shared" si="29"/>
        <v>0703</v>
      </c>
      <c r="AG204" s="85" t="str">
        <f t="shared" si="30"/>
        <v>1933</v>
      </c>
      <c r="AH204" s="85" t="str">
        <f t="shared" si="31"/>
        <v>AT10 3636 2000 0703 1933</v>
      </c>
    </row>
    <row r="205" spans="1:34" x14ac:dyDescent="0.25">
      <c r="A205" s="86">
        <v>703306</v>
      </c>
      <c r="B205" s="86" t="s">
        <v>944</v>
      </c>
      <c r="C205" s="86" t="str">
        <f t="shared" si="24"/>
        <v>Römerstraße 23; 6070 Ampass</v>
      </c>
      <c r="D205" s="86" t="s">
        <v>1920</v>
      </c>
      <c r="E205" s="86" t="s">
        <v>1920</v>
      </c>
      <c r="F205" s="86">
        <v>70303</v>
      </c>
      <c r="G205" s="86">
        <v>6070</v>
      </c>
      <c r="H205" s="86" t="s">
        <v>1045</v>
      </c>
      <c r="I205" s="86" t="s">
        <v>3186</v>
      </c>
      <c r="J205" s="86" t="s">
        <v>2665</v>
      </c>
      <c r="K205" s="86" t="s">
        <v>3166</v>
      </c>
      <c r="L205" s="86" t="s">
        <v>3</v>
      </c>
      <c r="M205" s="86" t="s">
        <v>3190</v>
      </c>
      <c r="N205" s="86" t="s">
        <v>3191</v>
      </c>
      <c r="O205" s="86" t="s">
        <v>2108</v>
      </c>
      <c r="P205" s="87">
        <v>36770</v>
      </c>
      <c r="Q205" s="87">
        <v>401768</v>
      </c>
      <c r="R205" s="86" t="s">
        <v>2416</v>
      </c>
      <c r="S205" s="86" t="s">
        <v>942</v>
      </c>
      <c r="T205" s="86">
        <v>970303</v>
      </c>
      <c r="U205" s="86">
        <v>6070</v>
      </c>
      <c r="V205" s="86" t="s">
        <v>1045</v>
      </c>
      <c r="W205" s="86" t="s">
        <v>3186</v>
      </c>
      <c r="X205" s="86" t="s">
        <v>3062</v>
      </c>
      <c r="Y205" s="86" t="s">
        <v>943</v>
      </c>
      <c r="Z205" s="86" t="str">
        <f t="shared" si="25"/>
        <v>Römerstraße 21; 6070 Ampass</v>
      </c>
      <c r="AB205" s="85" t="s">
        <v>3192</v>
      </c>
      <c r="AC205" s="85" t="str">
        <f t="shared" si="26"/>
        <v>AT77</v>
      </c>
      <c r="AD205" s="85" t="str">
        <f t="shared" si="27"/>
        <v>3636</v>
      </c>
      <c r="AE205" s="85" t="str">
        <f t="shared" si="28"/>
        <v>2000</v>
      </c>
      <c r="AF205" s="85" t="str">
        <f t="shared" si="29"/>
        <v>0702</v>
      </c>
      <c r="AG205" s="85" t="str">
        <f t="shared" si="30"/>
        <v>1900</v>
      </c>
      <c r="AH205" s="85" t="str">
        <f t="shared" si="31"/>
        <v>AT77 3636 2000 0702 1900</v>
      </c>
    </row>
    <row r="206" spans="1:34" x14ac:dyDescent="0.25">
      <c r="A206" s="86">
        <v>703307</v>
      </c>
      <c r="B206" s="86" t="s">
        <v>941</v>
      </c>
      <c r="C206" s="86" t="str">
        <f t="shared" si="24"/>
        <v>Römerstraße 23; 6070 Ampass</v>
      </c>
      <c r="D206" s="86" t="s">
        <v>1922</v>
      </c>
      <c r="E206" s="86" t="s">
        <v>1922</v>
      </c>
      <c r="F206" s="86">
        <v>70303</v>
      </c>
      <c r="G206" s="86">
        <v>6070</v>
      </c>
      <c r="H206" s="86" t="s">
        <v>1045</v>
      </c>
      <c r="I206" s="86" t="s">
        <v>3186</v>
      </c>
      <c r="J206" s="86" t="s">
        <v>2665</v>
      </c>
      <c r="K206" s="86" t="s">
        <v>3166</v>
      </c>
      <c r="L206" s="86" t="s">
        <v>3</v>
      </c>
      <c r="M206" s="86" t="s">
        <v>3193</v>
      </c>
      <c r="N206" s="86" t="s">
        <v>3194</v>
      </c>
      <c r="O206" s="86" t="s">
        <v>2108</v>
      </c>
      <c r="P206" s="87">
        <v>36770</v>
      </c>
      <c r="Q206" s="87">
        <v>401768</v>
      </c>
      <c r="R206" s="86" t="s">
        <v>2416</v>
      </c>
      <c r="S206" s="86" t="s">
        <v>942</v>
      </c>
      <c r="T206" s="86">
        <v>970303</v>
      </c>
      <c r="U206" s="86">
        <v>6070</v>
      </c>
      <c r="V206" s="86" t="s">
        <v>1045</v>
      </c>
      <c r="W206" s="86" t="s">
        <v>3186</v>
      </c>
      <c r="X206" s="86" t="s">
        <v>3062</v>
      </c>
      <c r="Y206" s="86" t="s">
        <v>943</v>
      </c>
      <c r="Z206" s="86" t="str">
        <f t="shared" si="25"/>
        <v>Römerstraße 21; 6070 Ampass</v>
      </c>
      <c r="AB206" s="85" t="s">
        <v>3192</v>
      </c>
      <c r="AC206" s="85" t="str">
        <f t="shared" si="26"/>
        <v>AT77</v>
      </c>
      <c r="AD206" s="85" t="str">
        <f t="shared" si="27"/>
        <v>3636</v>
      </c>
      <c r="AE206" s="85" t="str">
        <f t="shared" si="28"/>
        <v>2000</v>
      </c>
      <c r="AF206" s="85" t="str">
        <f t="shared" si="29"/>
        <v>0702</v>
      </c>
      <c r="AG206" s="85" t="str">
        <f t="shared" si="30"/>
        <v>1900</v>
      </c>
      <c r="AH206" s="85" t="str">
        <f t="shared" si="31"/>
        <v>AT77 3636 2000 0702 1900</v>
      </c>
    </row>
    <row r="207" spans="1:34" x14ac:dyDescent="0.25">
      <c r="A207" s="86">
        <v>703066</v>
      </c>
      <c r="B207" s="86" t="s">
        <v>3195</v>
      </c>
      <c r="C207" s="86" t="str">
        <f t="shared" si="24"/>
        <v>Mailsweg 2; 6094 Axams</v>
      </c>
      <c r="D207" s="86" t="s">
        <v>1920</v>
      </c>
      <c r="E207" s="86" t="s">
        <v>1920</v>
      </c>
      <c r="F207" s="86">
        <v>70304</v>
      </c>
      <c r="G207" s="86">
        <v>6094</v>
      </c>
      <c r="H207" s="86" t="s">
        <v>1039</v>
      </c>
      <c r="I207" s="86" t="s">
        <v>3196</v>
      </c>
      <c r="J207" s="86" t="s">
        <v>2499</v>
      </c>
      <c r="K207" s="86" t="s">
        <v>3166</v>
      </c>
      <c r="L207" s="86" t="s">
        <v>1</v>
      </c>
      <c r="M207" s="86" t="s">
        <v>3197</v>
      </c>
      <c r="N207" s="86" t="s">
        <v>3198</v>
      </c>
      <c r="O207" s="86" t="s">
        <v>2062</v>
      </c>
      <c r="P207" s="87">
        <v>36770</v>
      </c>
      <c r="Q207" s="87">
        <v>401768</v>
      </c>
      <c r="R207" s="86" t="s">
        <v>2416</v>
      </c>
      <c r="S207" s="86" t="s">
        <v>22</v>
      </c>
      <c r="T207" s="86">
        <v>900130</v>
      </c>
      <c r="U207" s="86">
        <v>6094</v>
      </c>
      <c r="V207" s="86" t="s">
        <v>1039</v>
      </c>
      <c r="W207" s="86" t="s">
        <v>3196</v>
      </c>
      <c r="X207" s="86" t="s">
        <v>2499</v>
      </c>
      <c r="Y207" s="86" t="s">
        <v>1933</v>
      </c>
      <c r="Z207" s="86" t="str">
        <f t="shared" si="25"/>
        <v>Mailsweg 2; 6094 Axams</v>
      </c>
      <c r="AB207" s="85" t="s">
        <v>3199</v>
      </c>
      <c r="AC207" s="85" t="str">
        <f t="shared" si="26"/>
        <v>AT45</v>
      </c>
      <c r="AD207" s="85" t="str">
        <f t="shared" si="27"/>
        <v>3600</v>
      </c>
      <c r="AE207" s="85" t="str">
        <f t="shared" si="28"/>
        <v>0000</v>
      </c>
      <c r="AF207" s="85" t="str">
        <f t="shared" si="29"/>
        <v>0072</v>
      </c>
      <c r="AG207" s="85" t="str">
        <f t="shared" si="30"/>
        <v>4427</v>
      </c>
      <c r="AH207" s="85" t="str">
        <f t="shared" si="31"/>
        <v>AT45 3600 0000 0072 4427</v>
      </c>
    </row>
    <row r="208" spans="1:34" x14ac:dyDescent="0.25">
      <c r="A208" s="86">
        <v>703677</v>
      </c>
      <c r="B208" s="86" t="s">
        <v>3200</v>
      </c>
      <c r="C208" s="86" t="str">
        <f t="shared" si="24"/>
        <v>Mailsweg 2; 6094 Axams</v>
      </c>
      <c r="D208" s="86" t="s">
        <v>1919</v>
      </c>
      <c r="E208" s="86" t="s">
        <v>1919</v>
      </c>
      <c r="F208" s="86">
        <v>70304</v>
      </c>
      <c r="G208" s="86">
        <v>6094</v>
      </c>
      <c r="H208" s="86" t="s">
        <v>1039</v>
      </c>
      <c r="I208" s="86" t="s">
        <v>3196</v>
      </c>
      <c r="J208" s="86" t="s">
        <v>2499</v>
      </c>
      <c r="K208" s="86" t="s">
        <v>3166</v>
      </c>
      <c r="L208" s="86" t="s">
        <v>1</v>
      </c>
      <c r="M208" s="86" t="s">
        <v>3201</v>
      </c>
      <c r="N208" s="86" t="s">
        <v>3202</v>
      </c>
      <c r="O208" s="86" t="s">
        <v>2062</v>
      </c>
      <c r="P208" s="87">
        <v>43344</v>
      </c>
      <c r="Q208" s="87">
        <v>401768</v>
      </c>
      <c r="R208" s="86" t="s">
        <v>2416</v>
      </c>
      <c r="S208" s="86" t="s">
        <v>22</v>
      </c>
      <c r="T208" s="86">
        <v>900130</v>
      </c>
      <c r="U208" s="86">
        <v>6094</v>
      </c>
      <c r="V208" s="86" t="s">
        <v>1039</v>
      </c>
      <c r="W208" s="86" t="s">
        <v>3196</v>
      </c>
      <c r="X208" s="86" t="s">
        <v>2499</v>
      </c>
      <c r="Y208" s="86" t="s">
        <v>1933</v>
      </c>
      <c r="Z208" s="86" t="str">
        <f t="shared" si="25"/>
        <v>Mailsweg 2; 6094 Axams</v>
      </c>
      <c r="AB208" s="85" t="s">
        <v>3199</v>
      </c>
      <c r="AC208" s="85" t="str">
        <f t="shared" si="26"/>
        <v>AT45</v>
      </c>
      <c r="AD208" s="85" t="str">
        <f t="shared" si="27"/>
        <v>3600</v>
      </c>
      <c r="AE208" s="85" t="str">
        <f t="shared" si="28"/>
        <v>0000</v>
      </c>
      <c r="AF208" s="85" t="str">
        <f t="shared" si="29"/>
        <v>0072</v>
      </c>
      <c r="AG208" s="85" t="str">
        <f t="shared" si="30"/>
        <v>4427</v>
      </c>
      <c r="AH208" s="85" t="str">
        <f t="shared" si="31"/>
        <v>AT45 3600 0000 0072 4427</v>
      </c>
    </row>
    <row r="209" spans="1:34" x14ac:dyDescent="0.25">
      <c r="A209" s="86">
        <v>703085</v>
      </c>
      <c r="B209" s="86" t="s">
        <v>1675</v>
      </c>
      <c r="C209" s="86" t="str">
        <f t="shared" si="24"/>
        <v>Bgm. Franz Herzleier-Weg 1; 6067 Absam</v>
      </c>
      <c r="D209" s="86" t="s">
        <v>1919</v>
      </c>
      <c r="E209" s="86" t="s">
        <v>1919</v>
      </c>
      <c r="F209" s="86">
        <v>70301</v>
      </c>
      <c r="G209" s="86">
        <v>6067</v>
      </c>
      <c r="H209" s="86" t="s">
        <v>1042</v>
      </c>
      <c r="I209" s="86" t="s">
        <v>3203</v>
      </c>
      <c r="J209" s="86" t="s">
        <v>2480</v>
      </c>
      <c r="K209" s="86" t="s">
        <v>3166</v>
      </c>
      <c r="L209" s="86" t="s">
        <v>1</v>
      </c>
      <c r="M209" s="86" t="s">
        <v>3204</v>
      </c>
      <c r="N209" s="86" t="s">
        <v>3205</v>
      </c>
      <c r="O209" s="86" t="s">
        <v>2082</v>
      </c>
      <c r="P209" s="87">
        <v>36770</v>
      </c>
      <c r="Q209" s="87">
        <v>401768</v>
      </c>
      <c r="R209" s="86" t="s">
        <v>2416</v>
      </c>
      <c r="S209" s="86" t="s">
        <v>1785</v>
      </c>
      <c r="T209" s="86">
        <v>404868</v>
      </c>
      <c r="U209" s="86">
        <v>6020</v>
      </c>
      <c r="V209" s="86" t="s">
        <v>1009</v>
      </c>
      <c r="W209" s="86" t="s">
        <v>3207</v>
      </c>
      <c r="X209" s="86" t="s">
        <v>2425</v>
      </c>
      <c r="Y209" s="86" t="s">
        <v>1357</v>
      </c>
      <c r="Z209" s="86" t="str">
        <f t="shared" si="25"/>
        <v>An der Lanstraße 24; 6020 Innsbruck</v>
      </c>
      <c r="AB209" s="85" t="s">
        <v>3206</v>
      </c>
      <c r="AC209" s="85" t="str">
        <f t="shared" si="26"/>
        <v>AT34</v>
      </c>
      <c r="AD209" s="85" t="str">
        <f t="shared" si="27"/>
        <v>3620</v>
      </c>
      <c r="AE209" s="85" t="str">
        <f t="shared" si="28"/>
        <v>0000</v>
      </c>
      <c r="AF209" s="85" t="str">
        <f t="shared" si="29"/>
        <v>0004</v>
      </c>
      <c r="AG209" s="85" t="str">
        <f t="shared" si="30"/>
        <v>6953</v>
      </c>
      <c r="AH209" s="85" t="str">
        <f t="shared" si="31"/>
        <v>AT34 3620 0000 0004 6953</v>
      </c>
    </row>
    <row r="210" spans="1:34" x14ac:dyDescent="0.25">
      <c r="A210" s="86">
        <v>703055</v>
      </c>
      <c r="B210" s="86" t="s">
        <v>1671</v>
      </c>
      <c r="C210" s="86" t="str">
        <f t="shared" si="24"/>
        <v>Daniel Swarovski-Straße 70; 6067 Absam</v>
      </c>
      <c r="D210" s="86" t="s">
        <v>1920</v>
      </c>
      <c r="E210" s="86" t="s">
        <v>1920</v>
      </c>
      <c r="F210" s="86">
        <v>70301</v>
      </c>
      <c r="G210" s="86">
        <v>6067</v>
      </c>
      <c r="H210" s="86" t="s">
        <v>1042</v>
      </c>
      <c r="I210" s="86" t="s">
        <v>3208</v>
      </c>
      <c r="J210" s="86" t="s">
        <v>3209</v>
      </c>
      <c r="K210" s="86" t="s">
        <v>3166</v>
      </c>
      <c r="L210" s="86" t="s">
        <v>1</v>
      </c>
      <c r="M210" s="86" t="s">
        <v>3210</v>
      </c>
      <c r="N210" s="86" t="s">
        <v>3211</v>
      </c>
      <c r="O210" s="86" t="s">
        <v>2071</v>
      </c>
      <c r="P210" s="87">
        <v>36770</v>
      </c>
      <c r="Q210" s="87">
        <v>401768</v>
      </c>
      <c r="R210" s="86" t="s">
        <v>2416</v>
      </c>
      <c r="S210" s="86" t="s">
        <v>1783</v>
      </c>
      <c r="T210" s="86">
        <v>302117</v>
      </c>
      <c r="U210" s="86">
        <v>6067</v>
      </c>
      <c r="V210" s="86" t="s">
        <v>1042</v>
      </c>
      <c r="W210" s="86" t="s">
        <v>3213</v>
      </c>
      <c r="X210" s="86" t="s">
        <v>3209</v>
      </c>
      <c r="Y210" s="86" t="s">
        <v>1485</v>
      </c>
      <c r="Z210" s="86" t="str">
        <f t="shared" si="25"/>
        <v>Daniel-Swarovski-Straße 70; 6067 Absam</v>
      </c>
      <c r="AB210" s="85" t="s">
        <v>3212</v>
      </c>
      <c r="AC210" s="85" t="str">
        <f t="shared" si="26"/>
        <v>AT67</v>
      </c>
      <c r="AD210" s="85" t="str">
        <f t="shared" si="27"/>
        <v>1200</v>
      </c>
      <c r="AE210" s="85" t="str">
        <f t="shared" si="28"/>
        <v>0520</v>
      </c>
      <c r="AF210" s="85" t="str">
        <f t="shared" si="29"/>
        <v>3527</v>
      </c>
      <c r="AG210" s="85" t="str">
        <f t="shared" si="30"/>
        <v>2801</v>
      </c>
      <c r="AH210" s="85" t="str">
        <f t="shared" si="31"/>
        <v>AT67 1200 0520 3527 2801</v>
      </c>
    </row>
    <row r="211" spans="1:34" x14ac:dyDescent="0.25">
      <c r="A211" s="86">
        <v>703084</v>
      </c>
      <c r="B211" s="86" t="s">
        <v>1650</v>
      </c>
      <c r="C211" s="86" t="str">
        <f t="shared" si="24"/>
        <v>Daniel Swarovski-Straße 70; 6067 Absam</v>
      </c>
      <c r="D211" s="86" t="s">
        <v>1919</v>
      </c>
      <c r="E211" s="86" t="s">
        <v>1919</v>
      </c>
      <c r="F211" s="86">
        <v>70301</v>
      </c>
      <c r="G211" s="86">
        <v>6067</v>
      </c>
      <c r="H211" s="86" t="s">
        <v>1042</v>
      </c>
      <c r="I211" s="86" t="s">
        <v>3208</v>
      </c>
      <c r="J211" s="86" t="s">
        <v>3209</v>
      </c>
      <c r="K211" s="86" t="s">
        <v>3166</v>
      </c>
      <c r="L211" s="86" t="s">
        <v>1</v>
      </c>
      <c r="M211" s="86" t="s">
        <v>3214</v>
      </c>
      <c r="N211" s="86" t="s">
        <v>3211</v>
      </c>
      <c r="O211" s="86" t="s">
        <v>2071</v>
      </c>
      <c r="P211" s="87">
        <v>36770</v>
      </c>
      <c r="Q211" s="87">
        <v>401768</v>
      </c>
      <c r="R211" s="86" t="s">
        <v>2416</v>
      </c>
      <c r="S211" s="86" t="s">
        <v>1783</v>
      </c>
      <c r="T211" s="86">
        <v>302117</v>
      </c>
      <c r="U211" s="86">
        <v>6067</v>
      </c>
      <c r="V211" s="86" t="s">
        <v>1042</v>
      </c>
      <c r="W211" s="86" t="s">
        <v>3213</v>
      </c>
      <c r="X211" s="86" t="s">
        <v>3209</v>
      </c>
      <c r="Y211" s="86" t="s">
        <v>1485</v>
      </c>
      <c r="Z211" s="86" t="str">
        <f t="shared" si="25"/>
        <v>Daniel-Swarovski-Straße 70; 6067 Absam</v>
      </c>
      <c r="AB211" s="85" t="s">
        <v>3212</v>
      </c>
      <c r="AC211" s="85" t="str">
        <f t="shared" si="26"/>
        <v>AT67</v>
      </c>
      <c r="AD211" s="85" t="str">
        <f t="shared" si="27"/>
        <v>1200</v>
      </c>
      <c r="AE211" s="85" t="str">
        <f t="shared" si="28"/>
        <v>0520</v>
      </c>
      <c r="AF211" s="85" t="str">
        <f t="shared" si="29"/>
        <v>3527</v>
      </c>
      <c r="AG211" s="85" t="str">
        <f t="shared" si="30"/>
        <v>2801</v>
      </c>
      <c r="AH211" s="85" t="str">
        <f t="shared" si="31"/>
        <v>AT67 1200 0520 3527 2801</v>
      </c>
    </row>
    <row r="212" spans="1:34" x14ac:dyDescent="0.25">
      <c r="A212" s="86">
        <v>703287</v>
      </c>
      <c r="B212" s="86" t="s">
        <v>1428</v>
      </c>
      <c r="C212" s="86" t="str">
        <f t="shared" si="24"/>
        <v>Kirchgasse 2; 6092 Birgitz</v>
      </c>
      <c r="D212" s="86" t="s">
        <v>1919</v>
      </c>
      <c r="E212" s="86" t="s">
        <v>1919</v>
      </c>
      <c r="F212" s="86">
        <v>70306</v>
      </c>
      <c r="G212" s="86">
        <v>6092</v>
      </c>
      <c r="H212" s="86" t="s">
        <v>1060</v>
      </c>
      <c r="I212" s="86" t="s">
        <v>2955</v>
      </c>
      <c r="J212" s="86" t="s">
        <v>2499</v>
      </c>
      <c r="K212" s="86" t="s">
        <v>3166</v>
      </c>
      <c r="L212" s="86" t="s">
        <v>3</v>
      </c>
      <c r="M212" s="86" t="s">
        <v>3215</v>
      </c>
      <c r="N212" s="86" t="s">
        <v>3216</v>
      </c>
      <c r="O212" s="86" t="s">
        <v>2106</v>
      </c>
      <c r="P212" s="87">
        <v>36770</v>
      </c>
      <c r="Q212" s="87">
        <v>401768</v>
      </c>
      <c r="R212" s="86" t="s">
        <v>2416</v>
      </c>
      <c r="S212" s="86" t="s">
        <v>119</v>
      </c>
      <c r="T212" s="86">
        <v>970306</v>
      </c>
      <c r="U212" s="86">
        <v>6092</v>
      </c>
      <c r="V212" s="86" t="s">
        <v>1060</v>
      </c>
      <c r="W212" s="86" t="s">
        <v>3218</v>
      </c>
      <c r="X212" s="86" t="s">
        <v>2480</v>
      </c>
      <c r="Y212" s="86" t="s">
        <v>120</v>
      </c>
      <c r="Z212" s="86" t="str">
        <f t="shared" si="25"/>
        <v>Dorfplatz 1; 6092 Birgitz</v>
      </c>
      <c r="AB212" s="85" t="s">
        <v>3217</v>
      </c>
      <c r="AC212" s="85" t="str">
        <f t="shared" si="26"/>
        <v>AT79</v>
      </c>
      <c r="AD212" s="85" t="str">
        <f t="shared" si="27"/>
        <v>3620</v>
      </c>
      <c r="AE212" s="85" t="str">
        <f t="shared" si="28"/>
        <v>9000</v>
      </c>
      <c r="AF212" s="85" t="str">
        <f t="shared" si="29"/>
        <v>0032</v>
      </c>
      <c r="AG212" s="85" t="str">
        <f t="shared" si="30"/>
        <v>0705</v>
      </c>
      <c r="AH212" s="85" t="str">
        <f t="shared" si="31"/>
        <v>AT79 3620 9000 0032 0705</v>
      </c>
    </row>
    <row r="213" spans="1:34" x14ac:dyDescent="0.25">
      <c r="A213" s="86">
        <v>703106</v>
      </c>
      <c r="B213" s="86" t="s">
        <v>1360</v>
      </c>
      <c r="C213" s="86" t="str">
        <f t="shared" si="24"/>
        <v>Kirchstraße 15; 6091 Götzens</v>
      </c>
      <c r="D213" s="86" t="s">
        <v>1920</v>
      </c>
      <c r="E213" s="86" t="s">
        <v>1920</v>
      </c>
      <c r="F213" s="86">
        <v>70312</v>
      </c>
      <c r="G213" s="86">
        <v>6091</v>
      </c>
      <c r="H213" s="86" t="s">
        <v>1053</v>
      </c>
      <c r="I213" s="86" t="s">
        <v>3219</v>
      </c>
      <c r="J213" s="86" t="s">
        <v>2588</v>
      </c>
      <c r="K213" s="86" t="s">
        <v>3166</v>
      </c>
      <c r="L213" s="86" t="s">
        <v>3</v>
      </c>
      <c r="M213" s="86" t="s">
        <v>3220</v>
      </c>
      <c r="N213" s="86" t="s">
        <v>3221</v>
      </c>
      <c r="O213" s="86" t="s">
        <v>2091</v>
      </c>
      <c r="P213" s="87">
        <v>36770</v>
      </c>
      <c r="Q213" s="87">
        <v>401768</v>
      </c>
      <c r="R213" s="86" t="s">
        <v>2416</v>
      </c>
      <c r="S213" s="86" t="s">
        <v>117</v>
      </c>
      <c r="T213" s="86">
        <v>970312</v>
      </c>
      <c r="U213" s="86">
        <v>6091</v>
      </c>
      <c r="V213" s="86" t="s">
        <v>1053</v>
      </c>
      <c r="W213" s="86" t="s">
        <v>3223</v>
      </c>
      <c r="X213" s="86" t="s">
        <v>2470</v>
      </c>
      <c r="Y213" s="86" t="s">
        <v>977</v>
      </c>
      <c r="Z213" s="86" t="str">
        <f t="shared" si="25"/>
        <v>Burgstraße 3; 6091 Götzens</v>
      </c>
      <c r="AB213" s="85" t="s">
        <v>3222</v>
      </c>
      <c r="AC213" s="85" t="str">
        <f t="shared" si="26"/>
        <v>AT10</v>
      </c>
      <c r="AD213" s="85" t="str">
        <f t="shared" si="27"/>
        <v>3620</v>
      </c>
      <c r="AE213" s="85" t="str">
        <f t="shared" si="28"/>
        <v>9000</v>
      </c>
      <c r="AF213" s="85" t="str">
        <f t="shared" si="29"/>
        <v>0022</v>
      </c>
      <c r="AG213" s="85" t="str">
        <f t="shared" si="30"/>
        <v>0194</v>
      </c>
      <c r="AH213" s="85" t="str">
        <f t="shared" si="31"/>
        <v>AT10 3620 9000 0022 0194</v>
      </c>
    </row>
    <row r="214" spans="1:34" x14ac:dyDescent="0.25">
      <c r="A214" s="86">
        <v>703105</v>
      </c>
      <c r="B214" s="86" t="s">
        <v>1620</v>
      </c>
      <c r="C214" s="86" t="str">
        <f t="shared" si="24"/>
        <v>Kirchstraße 15; 6091 Götzens</v>
      </c>
      <c r="D214" s="86" t="s">
        <v>1919</v>
      </c>
      <c r="E214" s="86" t="s">
        <v>1919</v>
      </c>
      <c r="F214" s="86">
        <v>70312</v>
      </c>
      <c r="G214" s="86">
        <v>6091</v>
      </c>
      <c r="H214" s="86" t="s">
        <v>1053</v>
      </c>
      <c r="I214" s="86" t="s">
        <v>3219</v>
      </c>
      <c r="J214" s="86" t="s">
        <v>2588</v>
      </c>
      <c r="K214" s="86" t="s">
        <v>3166</v>
      </c>
      <c r="L214" s="86" t="s">
        <v>3</v>
      </c>
      <c r="M214" s="86" t="s">
        <v>3224</v>
      </c>
      <c r="N214" s="86" t="s">
        <v>3225</v>
      </c>
      <c r="O214" s="86" t="s">
        <v>2091</v>
      </c>
      <c r="P214" s="87">
        <v>36770</v>
      </c>
      <c r="Q214" s="87">
        <v>401768</v>
      </c>
      <c r="R214" s="86" t="s">
        <v>2416</v>
      </c>
      <c r="S214" s="86" t="s">
        <v>117</v>
      </c>
      <c r="T214" s="86">
        <v>970312</v>
      </c>
      <c r="U214" s="86">
        <v>6091</v>
      </c>
      <c r="V214" s="86" t="s">
        <v>1053</v>
      </c>
      <c r="W214" s="86" t="s">
        <v>3223</v>
      </c>
      <c r="X214" s="86" t="s">
        <v>2470</v>
      </c>
      <c r="Y214" s="86" t="s">
        <v>977</v>
      </c>
      <c r="Z214" s="86" t="str">
        <f t="shared" si="25"/>
        <v>Burgstraße 3; 6091 Götzens</v>
      </c>
      <c r="AB214" s="85" t="s">
        <v>3222</v>
      </c>
      <c r="AC214" s="85" t="str">
        <f t="shared" si="26"/>
        <v>AT10</v>
      </c>
      <c r="AD214" s="85" t="str">
        <f t="shared" si="27"/>
        <v>3620</v>
      </c>
      <c r="AE214" s="85" t="str">
        <f t="shared" si="28"/>
        <v>9000</v>
      </c>
      <c r="AF214" s="85" t="str">
        <f t="shared" si="29"/>
        <v>0022</v>
      </c>
      <c r="AG214" s="85" t="str">
        <f t="shared" si="30"/>
        <v>0194</v>
      </c>
      <c r="AH214" s="85" t="str">
        <f t="shared" si="31"/>
        <v>AT10 3620 9000 0022 0194</v>
      </c>
    </row>
    <row r="215" spans="1:34" x14ac:dyDescent="0.25">
      <c r="A215" s="86">
        <v>703876</v>
      </c>
      <c r="B215" s="86" t="s">
        <v>866</v>
      </c>
      <c r="C215" s="86" t="str">
        <f t="shared" si="24"/>
        <v>St. Peter 31; 6083 Ellbögen</v>
      </c>
      <c r="D215" s="86" t="s">
        <v>1920</v>
      </c>
      <c r="E215" s="86" t="s">
        <v>1920</v>
      </c>
      <c r="F215" s="86">
        <v>70307</v>
      </c>
      <c r="G215" s="86">
        <v>6083</v>
      </c>
      <c r="H215" s="86" t="s">
        <v>1047</v>
      </c>
      <c r="I215" s="86" t="s">
        <v>3226</v>
      </c>
      <c r="J215" s="86" t="s">
        <v>2778</v>
      </c>
      <c r="K215" s="86" t="s">
        <v>3166</v>
      </c>
      <c r="L215" s="86" t="s">
        <v>3</v>
      </c>
      <c r="M215" s="86" t="s">
        <v>3227</v>
      </c>
      <c r="N215" s="86" t="s">
        <v>3228</v>
      </c>
      <c r="O215" s="86" t="s">
        <v>2076</v>
      </c>
      <c r="P215" s="87">
        <v>36770</v>
      </c>
      <c r="Q215" s="87">
        <v>401768</v>
      </c>
      <c r="R215" s="86" t="s">
        <v>2416</v>
      </c>
      <c r="S215" s="86" t="s">
        <v>867</v>
      </c>
      <c r="T215" s="86">
        <v>970307</v>
      </c>
      <c r="U215" s="86">
        <v>6083</v>
      </c>
      <c r="V215" s="86" t="s">
        <v>1047</v>
      </c>
      <c r="W215" s="86" t="s">
        <v>3226</v>
      </c>
      <c r="X215" s="86" t="s">
        <v>2778</v>
      </c>
      <c r="Y215" s="86" t="s">
        <v>868</v>
      </c>
      <c r="Z215" s="86" t="str">
        <f t="shared" si="25"/>
        <v>St. Peter 31; 6083 Ellbögen</v>
      </c>
      <c r="AB215" s="85" t="s">
        <v>3229</v>
      </c>
      <c r="AC215" s="85" t="str">
        <f t="shared" si="26"/>
        <v>AT91</v>
      </c>
      <c r="AD215" s="85" t="str">
        <f t="shared" si="27"/>
        <v>3600</v>
      </c>
      <c r="AE215" s="85" t="str">
        <f t="shared" si="28"/>
        <v>0000</v>
      </c>
      <c r="AF215" s="85" t="str">
        <f t="shared" si="29"/>
        <v>0122</v>
      </c>
      <c r="AG215" s="85" t="str">
        <f t="shared" si="30"/>
        <v>0045</v>
      </c>
      <c r="AH215" s="85" t="str">
        <f t="shared" si="31"/>
        <v>AT91 3600 0000 0122 0045</v>
      </c>
    </row>
    <row r="216" spans="1:34" x14ac:dyDescent="0.25">
      <c r="A216" s="86">
        <v>703071</v>
      </c>
      <c r="B216" s="86" t="s">
        <v>869</v>
      </c>
      <c r="C216" s="86" t="str">
        <f t="shared" si="24"/>
        <v>St. Peter 31; 6083 Ellbögen</v>
      </c>
      <c r="D216" s="86" t="s">
        <v>1919</v>
      </c>
      <c r="E216" s="86" t="s">
        <v>1919</v>
      </c>
      <c r="F216" s="86">
        <v>70307</v>
      </c>
      <c r="G216" s="86">
        <v>6083</v>
      </c>
      <c r="H216" s="86" t="s">
        <v>1047</v>
      </c>
      <c r="I216" s="86" t="s">
        <v>3226</v>
      </c>
      <c r="J216" s="86" t="s">
        <v>2778</v>
      </c>
      <c r="K216" s="86" t="s">
        <v>3166</v>
      </c>
      <c r="L216" s="86" t="s">
        <v>3</v>
      </c>
      <c r="M216" s="86" t="s">
        <v>3230</v>
      </c>
      <c r="N216" s="86" t="s">
        <v>3231</v>
      </c>
      <c r="O216" s="86" t="s">
        <v>2076</v>
      </c>
      <c r="P216" s="87">
        <v>36770</v>
      </c>
      <c r="Q216" s="87">
        <v>401768</v>
      </c>
      <c r="R216" s="86" t="s">
        <v>2416</v>
      </c>
      <c r="S216" s="86" t="s">
        <v>867</v>
      </c>
      <c r="T216" s="86">
        <v>970307</v>
      </c>
      <c r="U216" s="86">
        <v>6083</v>
      </c>
      <c r="V216" s="86" t="s">
        <v>1047</v>
      </c>
      <c r="W216" s="86" t="s">
        <v>3226</v>
      </c>
      <c r="X216" s="86" t="s">
        <v>2778</v>
      </c>
      <c r="Y216" s="86" t="s">
        <v>868</v>
      </c>
      <c r="Z216" s="86" t="str">
        <f t="shared" si="25"/>
        <v>St. Peter 31; 6083 Ellbögen</v>
      </c>
      <c r="AB216" s="85" t="s">
        <v>3229</v>
      </c>
      <c r="AC216" s="85" t="str">
        <f t="shared" si="26"/>
        <v>AT91</v>
      </c>
      <c r="AD216" s="85" t="str">
        <f t="shared" si="27"/>
        <v>3600</v>
      </c>
      <c r="AE216" s="85" t="str">
        <f t="shared" si="28"/>
        <v>0000</v>
      </c>
      <c r="AF216" s="85" t="str">
        <f t="shared" si="29"/>
        <v>0122</v>
      </c>
      <c r="AG216" s="85" t="str">
        <f t="shared" si="30"/>
        <v>0045</v>
      </c>
      <c r="AH216" s="85" t="str">
        <f t="shared" si="31"/>
        <v>AT91 3600 0000 0122 0045</v>
      </c>
    </row>
    <row r="217" spans="1:34" x14ac:dyDescent="0.25">
      <c r="A217" s="86">
        <v>703826</v>
      </c>
      <c r="B217" s="86" t="s">
        <v>1896</v>
      </c>
      <c r="C217" s="86" t="str">
        <f t="shared" si="24"/>
        <v>Bahnstraße 49; 6166 Fulpmes</v>
      </c>
      <c r="D217" s="86" t="s">
        <v>1922</v>
      </c>
      <c r="E217" s="86" t="s">
        <v>1922</v>
      </c>
      <c r="F217" s="86">
        <v>70310</v>
      </c>
      <c r="G217" s="86">
        <v>6166</v>
      </c>
      <c r="H217" s="86" t="s">
        <v>1034</v>
      </c>
      <c r="I217" s="86" t="s">
        <v>3232</v>
      </c>
      <c r="J217" s="86" t="s">
        <v>2877</v>
      </c>
      <c r="K217" s="86" t="s">
        <v>3166</v>
      </c>
      <c r="L217" s="86" t="s">
        <v>1</v>
      </c>
      <c r="M217" s="86" t="s">
        <v>3233</v>
      </c>
      <c r="N217" s="86" t="s">
        <v>3234</v>
      </c>
      <c r="O217" s="86" t="s">
        <v>2128</v>
      </c>
      <c r="P217" s="87">
        <v>36770</v>
      </c>
      <c r="Q217" s="87">
        <v>401768</v>
      </c>
      <c r="R217" s="86" t="s">
        <v>2416</v>
      </c>
      <c r="S217" s="86" t="s">
        <v>1793</v>
      </c>
      <c r="T217" s="86">
        <v>904858</v>
      </c>
      <c r="U217" s="86">
        <v>6166</v>
      </c>
      <c r="V217" s="86" t="s">
        <v>1034</v>
      </c>
      <c r="W217" s="86" t="s">
        <v>3236</v>
      </c>
      <c r="X217" s="86" t="s">
        <v>2877</v>
      </c>
      <c r="Y217" s="86" t="s">
        <v>1949</v>
      </c>
      <c r="Z217" s="86" t="str">
        <f t="shared" si="25"/>
        <v>Bahnstrasse 49; 6166 Fulpmes</v>
      </c>
      <c r="AB217" s="85" t="s">
        <v>3235</v>
      </c>
      <c r="AC217" s="85" t="str">
        <f t="shared" si="26"/>
        <v>AT39</v>
      </c>
      <c r="AD217" s="85" t="str">
        <f t="shared" si="27"/>
        <v>3600</v>
      </c>
      <c r="AE217" s="85" t="str">
        <f t="shared" si="28"/>
        <v>0000</v>
      </c>
      <c r="AF217" s="85" t="str">
        <f t="shared" si="29"/>
        <v>0062</v>
      </c>
      <c r="AG217" s="85" t="str">
        <f t="shared" si="30"/>
        <v>8602</v>
      </c>
      <c r="AH217" s="85" t="str">
        <f t="shared" si="31"/>
        <v>AT39 3600 0000 0062 8602</v>
      </c>
    </row>
    <row r="218" spans="1:34" x14ac:dyDescent="0.25">
      <c r="A218" s="86">
        <v>703082</v>
      </c>
      <c r="B218" s="86" t="s">
        <v>1451</v>
      </c>
      <c r="C218" s="86" t="str">
        <f t="shared" si="24"/>
        <v>Franz-Senn-Weg 35; 6166 Fulpmes</v>
      </c>
      <c r="D218" s="86" t="s">
        <v>1919</v>
      </c>
      <c r="E218" s="86" t="s">
        <v>1919</v>
      </c>
      <c r="F218" s="86">
        <v>70310</v>
      </c>
      <c r="G218" s="86">
        <v>6166</v>
      </c>
      <c r="H218" s="86" t="s">
        <v>1034</v>
      </c>
      <c r="I218" s="86" t="s">
        <v>3237</v>
      </c>
      <c r="J218" s="86" t="s">
        <v>2522</v>
      </c>
      <c r="K218" s="86" t="s">
        <v>3166</v>
      </c>
      <c r="L218" s="86" t="s">
        <v>1</v>
      </c>
      <c r="M218" s="86" t="s">
        <v>3238</v>
      </c>
      <c r="N218" s="86" t="s">
        <v>3239</v>
      </c>
      <c r="O218" s="86" t="s">
        <v>2080</v>
      </c>
      <c r="P218" s="87">
        <v>36770</v>
      </c>
      <c r="Q218" s="87">
        <v>401768</v>
      </c>
      <c r="R218" s="86" t="s">
        <v>2416</v>
      </c>
      <c r="S218" s="86" t="s">
        <v>1784</v>
      </c>
      <c r="T218" s="86">
        <v>404560</v>
      </c>
      <c r="U218" s="86">
        <v>6166</v>
      </c>
      <c r="V218" s="86" t="s">
        <v>1034</v>
      </c>
      <c r="W218" s="86" t="s">
        <v>3237</v>
      </c>
      <c r="X218" s="86" t="s">
        <v>2522</v>
      </c>
      <c r="Y218" s="86" t="s">
        <v>121</v>
      </c>
      <c r="Z218" s="86" t="str">
        <f t="shared" si="25"/>
        <v>Franz-Senn-Weg 35; 6166 Fulpmes</v>
      </c>
      <c r="AB218" s="85" t="s">
        <v>3240</v>
      </c>
      <c r="AC218" s="85" t="str">
        <f t="shared" si="26"/>
        <v>AT20</v>
      </c>
      <c r="AD218" s="85" t="str">
        <f t="shared" si="27"/>
        <v>5700</v>
      </c>
      <c r="AE218" s="85" t="str">
        <f t="shared" si="28"/>
        <v>0200</v>
      </c>
      <c r="AF218" s="85" t="str">
        <f t="shared" si="29"/>
        <v>1105</v>
      </c>
      <c r="AG218" s="85" t="str">
        <f t="shared" si="30"/>
        <v>6785</v>
      </c>
      <c r="AH218" s="85" t="str">
        <f t="shared" si="31"/>
        <v>AT20 5700 0200 1105 6785</v>
      </c>
    </row>
    <row r="219" spans="1:34" x14ac:dyDescent="0.25">
      <c r="A219" s="86">
        <v>703107</v>
      </c>
      <c r="B219" s="86" t="s">
        <v>116</v>
      </c>
      <c r="C219" s="86" t="str">
        <f t="shared" si="24"/>
        <v>Kirchplatz 5; 6091 Götzens</v>
      </c>
      <c r="D219" s="86" t="s">
        <v>1922</v>
      </c>
      <c r="E219" s="86" t="s">
        <v>1922</v>
      </c>
      <c r="F219" s="86">
        <v>70312</v>
      </c>
      <c r="G219" s="86">
        <v>6091</v>
      </c>
      <c r="H219" s="86" t="s">
        <v>1053</v>
      </c>
      <c r="I219" s="86" t="s">
        <v>3075</v>
      </c>
      <c r="J219" s="86" t="s">
        <v>2428</v>
      </c>
      <c r="K219" s="86" t="s">
        <v>3166</v>
      </c>
      <c r="L219" s="86" t="s">
        <v>3</v>
      </c>
      <c r="M219" s="86" t="s">
        <v>3241</v>
      </c>
      <c r="N219" s="86" t="s">
        <v>3242</v>
      </c>
      <c r="O219" s="86" t="s">
        <v>2091</v>
      </c>
      <c r="P219" s="87">
        <v>36770</v>
      </c>
      <c r="Q219" s="87">
        <v>401768</v>
      </c>
      <c r="R219" s="86" t="s">
        <v>2416</v>
      </c>
      <c r="S219" s="86" t="s">
        <v>117</v>
      </c>
      <c r="T219" s="86">
        <v>970312</v>
      </c>
      <c r="U219" s="86">
        <v>6091</v>
      </c>
      <c r="V219" s="86" t="s">
        <v>1053</v>
      </c>
      <c r="W219" s="86" t="s">
        <v>3223</v>
      </c>
      <c r="X219" s="86" t="s">
        <v>2470</v>
      </c>
      <c r="Y219" s="86" t="s">
        <v>977</v>
      </c>
      <c r="Z219" s="86" t="str">
        <f t="shared" si="25"/>
        <v>Burgstraße 3; 6091 Götzens</v>
      </c>
      <c r="AB219" s="85" t="s">
        <v>3222</v>
      </c>
      <c r="AC219" s="85" t="str">
        <f t="shared" si="26"/>
        <v>AT10</v>
      </c>
      <c r="AD219" s="85" t="str">
        <f t="shared" si="27"/>
        <v>3620</v>
      </c>
      <c r="AE219" s="85" t="str">
        <f t="shared" si="28"/>
        <v>9000</v>
      </c>
      <c r="AF219" s="85" t="str">
        <f t="shared" si="29"/>
        <v>0022</v>
      </c>
      <c r="AG219" s="85" t="str">
        <f t="shared" si="30"/>
        <v>0194</v>
      </c>
      <c r="AH219" s="85" t="str">
        <f t="shared" si="31"/>
        <v>AT10 3620 9000 0022 0194</v>
      </c>
    </row>
    <row r="220" spans="1:34" x14ac:dyDescent="0.25">
      <c r="A220" s="86">
        <v>703078</v>
      </c>
      <c r="B220" s="86" t="s">
        <v>1590</v>
      </c>
      <c r="C220" s="86" t="str">
        <f t="shared" si="24"/>
        <v>Dorfstraße 10; 6121 Baumkirchen</v>
      </c>
      <c r="D220" s="86" t="s">
        <v>1922</v>
      </c>
      <c r="E220" s="86" t="s">
        <v>1922</v>
      </c>
      <c r="F220" s="86">
        <v>70305</v>
      </c>
      <c r="G220" s="86">
        <v>6121</v>
      </c>
      <c r="H220" s="86" t="s">
        <v>1049</v>
      </c>
      <c r="I220" s="86" t="s">
        <v>2849</v>
      </c>
      <c r="J220" s="86" t="s">
        <v>2617</v>
      </c>
      <c r="K220" s="86" t="s">
        <v>3166</v>
      </c>
      <c r="L220" s="86" t="s">
        <v>1</v>
      </c>
      <c r="M220" s="86" t="s">
        <v>3243</v>
      </c>
      <c r="N220" s="86" t="s">
        <v>3244</v>
      </c>
      <c r="O220" s="86" t="s">
        <v>2078</v>
      </c>
      <c r="P220" s="87">
        <v>36770</v>
      </c>
      <c r="Q220" s="87">
        <v>401768</v>
      </c>
      <c r="R220" s="86" t="s">
        <v>2416</v>
      </c>
      <c r="S220" s="86" t="s">
        <v>75</v>
      </c>
      <c r="T220" s="86">
        <v>406146</v>
      </c>
      <c r="U220" s="86">
        <v>4840</v>
      </c>
      <c r="V220" s="86" t="s">
        <v>3041</v>
      </c>
      <c r="W220" s="86" t="s">
        <v>3042</v>
      </c>
      <c r="X220" s="86" t="s">
        <v>3043</v>
      </c>
      <c r="Y220" s="86" t="s">
        <v>76</v>
      </c>
      <c r="Z220" s="86" t="str">
        <f t="shared" si="25"/>
        <v>Linzer Straße 98; 4840 Oberhaus</v>
      </c>
      <c r="AB220" s="85" t="s">
        <v>3245</v>
      </c>
      <c r="AC220" s="85" t="str">
        <f t="shared" si="26"/>
        <v>AT61</v>
      </c>
      <c r="AD220" s="85" t="str">
        <f t="shared" si="27"/>
        <v>3600</v>
      </c>
      <c r="AE220" s="85" t="str">
        <f t="shared" si="28"/>
        <v>0000</v>
      </c>
      <c r="AF220" s="85" t="str">
        <f t="shared" si="29"/>
        <v>0074</v>
      </c>
      <c r="AG220" s="85" t="str">
        <f t="shared" si="30"/>
        <v>1793</v>
      </c>
      <c r="AH220" s="85" t="str">
        <f t="shared" si="31"/>
        <v>AT61 3600 0000 0074 1793</v>
      </c>
    </row>
    <row r="221" spans="1:34" x14ac:dyDescent="0.25">
      <c r="A221" s="86">
        <v>703566</v>
      </c>
      <c r="B221" s="86" t="s">
        <v>145</v>
      </c>
      <c r="C221" s="86" t="str">
        <f t="shared" si="24"/>
        <v>Obere Pfarrsiedlung 3; 6403 Flaurling</v>
      </c>
      <c r="D221" s="86" t="s">
        <v>1920</v>
      </c>
      <c r="E221" s="86" t="s">
        <v>1920</v>
      </c>
      <c r="F221" s="86">
        <v>70308</v>
      </c>
      <c r="G221" s="86">
        <v>6403</v>
      </c>
      <c r="H221" s="86" t="s">
        <v>1054</v>
      </c>
      <c r="I221" s="86" t="s">
        <v>3246</v>
      </c>
      <c r="J221" s="86" t="s">
        <v>2470</v>
      </c>
      <c r="K221" s="86" t="s">
        <v>3166</v>
      </c>
      <c r="L221" s="86" t="s">
        <v>3</v>
      </c>
      <c r="M221" s="86" t="s">
        <v>3247</v>
      </c>
      <c r="N221" s="86" t="s">
        <v>3248</v>
      </c>
      <c r="O221" s="86" t="s">
        <v>2094</v>
      </c>
      <c r="P221" s="87">
        <v>36770</v>
      </c>
      <c r="Q221" s="87">
        <v>401768</v>
      </c>
      <c r="R221" s="86" t="s">
        <v>2416</v>
      </c>
      <c r="S221" s="86" t="s">
        <v>146</v>
      </c>
      <c r="T221" s="86">
        <v>970308</v>
      </c>
      <c r="U221" s="86">
        <v>6403</v>
      </c>
      <c r="V221" s="86" t="s">
        <v>1054</v>
      </c>
      <c r="W221" s="86" t="s">
        <v>3250</v>
      </c>
      <c r="X221" s="86" t="s">
        <v>2457</v>
      </c>
      <c r="Y221" s="86" t="s">
        <v>147</v>
      </c>
      <c r="Z221" s="86" t="str">
        <f t="shared" si="25"/>
        <v>Salzstraße 12; 6403 Flaurling</v>
      </c>
      <c r="AB221" s="85" t="s">
        <v>3249</v>
      </c>
      <c r="AC221" s="85" t="str">
        <f t="shared" si="26"/>
        <v>AT18</v>
      </c>
      <c r="AD221" s="85" t="str">
        <f t="shared" si="27"/>
        <v>3633</v>
      </c>
      <c r="AE221" s="85" t="str">
        <f t="shared" si="28"/>
        <v>6000</v>
      </c>
      <c r="AF221" s="85" t="str">
        <f t="shared" si="29"/>
        <v>0490</v>
      </c>
      <c r="AG221" s="85" t="str">
        <f t="shared" si="30"/>
        <v>5097</v>
      </c>
      <c r="AH221" s="85" t="str">
        <f t="shared" si="31"/>
        <v>AT18 3633 6000 0490 5097</v>
      </c>
    </row>
    <row r="222" spans="1:34" x14ac:dyDescent="0.25">
      <c r="A222" s="86">
        <v>703119</v>
      </c>
      <c r="B222" s="86" t="s">
        <v>148</v>
      </c>
      <c r="C222" s="86" t="str">
        <f t="shared" si="24"/>
        <v>Obere Pfarrsiedlung 3; 6403 Flaurling</v>
      </c>
      <c r="D222" s="86" t="s">
        <v>1919</v>
      </c>
      <c r="E222" s="86" t="s">
        <v>1919</v>
      </c>
      <c r="F222" s="86">
        <v>70308</v>
      </c>
      <c r="G222" s="86">
        <v>6403</v>
      </c>
      <c r="H222" s="86" t="s">
        <v>1054</v>
      </c>
      <c r="I222" s="86" t="s">
        <v>3246</v>
      </c>
      <c r="J222" s="86" t="s">
        <v>2470</v>
      </c>
      <c r="K222" s="86" t="s">
        <v>3166</v>
      </c>
      <c r="L222" s="86" t="s">
        <v>3</v>
      </c>
      <c r="M222" s="86" t="s">
        <v>3251</v>
      </c>
      <c r="N222" s="86" t="s">
        <v>3252</v>
      </c>
      <c r="O222" s="86" t="s">
        <v>2094</v>
      </c>
      <c r="P222" s="87">
        <v>36770</v>
      </c>
      <c r="Q222" s="87">
        <v>401768</v>
      </c>
      <c r="R222" s="86" t="s">
        <v>2416</v>
      </c>
      <c r="S222" s="86" t="s">
        <v>146</v>
      </c>
      <c r="T222" s="86">
        <v>970308</v>
      </c>
      <c r="U222" s="86">
        <v>6403</v>
      </c>
      <c r="V222" s="86" t="s">
        <v>1054</v>
      </c>
      <c r="W222" s="86" t="s">
        <v>3250</v>
      </c>
      <c r="X222" s="86" t="s">
        <v>2457</v>
      </c>
      <c r="Y222" s="86" t="s">
        <v>147</v>
      </c>
      <c r="Z222" s="86" t="str">
        <f t="shared" si="25"/>
        <v>Salzstraße 12; 6403 Flaurling</v>
      </c>
      <c r="AB222" s="85" t="s">
        <v>3249</v>
      </c>
      <c r="AC222" s="85" t="str">
        <f t="shared" si="26"/>
        <v>AT18</v>
      </c>
      <c r="AD222" s="85" t="str">
        <f t="shared" si="27"/>
        <v>3633</v>
      </c>
      <c r="AE222" s="85" t="str">
        <f t="shared" si="28"/>
        <v>6000</v>
      </c>
      <c r="AF222" s="85" t="str">
        <f t="shared" si="29"/>
        <v>0490</v>
      </c>
      <c r="AG222" s="85" t="str">
        <f t="shared" si="30"/>
        <v>5097</v>
      </c>
      <c r="AH222" s="85" t="str">
        <f t="shared" si="31"/>
        <v>AT18 3633 6000 0490 5097</v>
      </c>
    </row>
    <row r="223" spans="1:34" x14ac:dyDescent="0.25">
      <c r="A223" s="86">
        <v>703567</v>
      </c>
      <c r="B223" s="86" t="s">
        <v>1697</v>
      </c>
      <c r="C223" s="86" t="str">
        <f t="shared" si="24"/>
        <v>Obere Pfarrsiedlung 3; 6403 Flaurling</v>
      </c>
      <c r="D223" s="86" t="s">
        <v>1922</v>
      </c>
      <c r="E223" s="86" t="s">
        <v>1922</v>
      </c>
      <c r="F223" s="86">
        <v>70308</v>
      </c>
      <c r="G223" s="86">
        <v>6403</v>
      </c>
      <c r="H223" s="86" t="s">
        <v>1054</v>
      </c>
      <c r="I223" s="86" t="s">
        <v>3246</v>
      </c>
      <c r="J223" s="86" t="s">
        <v>2470</v>
      </c>
      <c r="K223" s="86" t="s">
        <v>3166</v>
      </c>
      <c r="L223" s="86" t="s">
        <v>3</v>
      </c>
      <c r="M223" s="86" t="s">
        <v>3253</v>
      </c>
      <c r="N223" s="86" t="s">
        <v>3254</v>
      </c>
      <c r="O223" s="86" t="s">
        <v>2094</v>
      </c>
      <c r="P223" s="87">
        <v>43344</v>
      </c>
      <c r="Q223" s="87">
        <v>401768</v>
      </c>
      <c r="R223" s="86" t="s">
        <v>2416</v>
      </c>
      <c r="S223" s="86" t="s">
        <v>146</v>
      </c>
      <c r="T223" s="86">
        <v>970308</v>
      </c>
      <c r="U223" s="86">
        <v>6403</v>
      </c>
      <c r="V223" s="86" t="s">
        <v>1054</v>
      </c>
      <c r="W223" s="86" t="s">
        <v>3250</v>
      </c>
      <c r="X223" s="86" t="s">
        <v>2457</v>
      </c>
      <c r="Y223" s="86" t="s">
        <v>147</v>
      </c>
      <c r="Z223" s="86" t="str">
        <f t="shared" si="25"/>
        <v>Salzstraße 12; 6403 Flaurling</v>
      </c>
      <c r="AB223" s="85" t="s">
        <v>3249</v>
      </c>
      <c r="AC223" s="85" t="str">
        <f t="shared" si="26"/>
        <v>AT18</v>
      </c>
      <c r="AD223" s="85" t="str">
        <f t="shared" si="27"/>
        <v>3633</v>
      </c>
      <c r="AE223" s="85" t="str">
        <f t="shared" si="28"/>
        <v>6000</v>
      </c>
      <c r="AF223" s="85" t="str">
        <f t="shared" si="29"/>
        <v>0490</v>
      </c>
      <c r="AG223" s="85" t="str">
        <f t="shared" si="30"/>
        <v>5097</v>
      </c>
      <c r="AH223" s="85" t="str">
        <f t="shared" si="31"/>
        <v>AT18 3633 6000 0490 5097</v>
      </c>
    </row>
    <row r="224" spans="1:34" x14ac:dyDescent="0.25">
      <c r="A224" s="86">
        <v>703076</v>
      </c>
      <c r="B224" s="86" t="s">
        <v>938</v>
      </c>
      <c r="C224" s="86" t="str">
        <f t="shared" si="24"/>
        <v>Schlossstraße 4; 6121 Baumkirchen</v>
      </c>
      <c r="D224" s="86" t="s">
        <v>1920</v>
      </c>
      <c r="E224" s="86" t="s">
        <v>1920</v>
      </c>
      <c r="F224" s="86">
        <v>70305</v>
      </c>
      <c r="G224" s="86">
        <v>6121</v>
      </c>
      <c r="H224" s="86" t="s">
        <v>1049</v>
      </c>
      <c r="I224" s="86" t="s">
        <v>3255</v>
      </c>
      <c r="J224" s="86" t="s">
        <v>2576</v>
      </c>
      <c r="K224" s="86" t="s">
        <v>3166</v>
      </c>
      <c r="L224" s="86" t="s">
        <v>1</v>
      </c>
      <c r="M224" s="86" t="s">
        <v>3256</v>
      </c>
      <c r="N224" s="86" t="s">
        <v>3257</v>
      </c>
      <c r="O224" s="86" t="s">
        <v>2078</v>
      </c>
      <c r="P224" s="87">
        <v>36770</v>
      </c>
      <c r="Q224" s="87">
        <v>401768</v>
      </c>
      <c r="R224" s="86" t="s">
        <v>2416</v>
      </c>
      <c r="S224" s="86" t="s">
        <v>75</v>
      </c>
      <c r="T224" s="86">
        <v>406146</v>
      </c>
      <c r="U224" s="86">
        <v>4840</v>
      </c>
      <c r="V224" s="86" t="s">
        <v>3041</v>
      </c>
      <c r="W224" s="86" t="s">
        <v>3042</v>
      </c>
      <c r="X224" s="86" t="s">
        <v>3043</v>
      </c>
      <c r="Y224" s="86" t="s">
        <v>76</v>
      </c>
      <c r="Z224" s="86" t="str">
        <f t="shared" si="25"/>
        <v>Linzer Straße 98; 4840 Oberhaus</v>
      </c>
      <c r="AB224" s="85" t="s">
        <v>3245</v>
      </c>
      <c r="AC224" s="85" t="str">
        <f t="shared" si="26"/>
        <v>AT61</v>
      </c>
      <c r="AD224" s="85" t="str">
        <f t="shared" si="27"/>
        <v>3600</v>
      </c>
      <c r="AE224" s="85" t="str">
        <f t="shared" si="28"/>
        <v>0000</v>
      </c>
      <c r="AF224" s="85" t="str">
        <f t="shared" si="29"/>
        <v>0074</v>
      </c>
      <c r="AG224" s="85" t="str">
        <f t="shared" si="30"/>
        <v>1793</v>
      </c>
      <c r="AH224" s="85" t="str">
        <f t="shared" si="31"/>
        <v>AT61 3600 0000 0074 1793</v>
      </c>
    </row>
    <row r="225" spans="1:34" x14ac:dyDescent="0.25">
      <c r="A225" s="86">
        <v>703286</v>
      </c>
      <c r="B225" s="86" t="s">
        <v>118</v>
      </c>
      <c r="C225" s="86" t="str">
        <f t="shared" si="24"/>
        <v>Dorfplatz 1; 6092 Birgitz</v>
      </c>
      <c r="D225" s="86" t="s">
        <v>1920</v>
      </c>
      <c r="E225" s="86" t="s">
        <v>1920</v>
      </c>
      <c r="F225" s="86">
        <v>70306</v>
      </c>
      <c r="G225" s="86">
        <v>6092</v>
      </c>
      <c r="H225" s="86" t="s">
        <v>1060</v>
      </c>
      <c r="I225" s="86" t="s">
        <v>3218</v>
      </c>
      <c r="J225" s="86" t="s">
        <v>2480</v>
      </c>
      <c r="K225" s="86" t="s">
        <v>3166</v>
      </c>
      <c r="L225" s="86" t="s">
        <v>3</v>
      </c>
      <c r="M225" s="86" t="s">
        <v>3258</v>
      </c>
      <c r="N225" s="86" t="s">
        <v>3259</v>
      </c>
      <c r="O225" s="86" t="s">
        <v>2106</v>
      </c>
      <c r="P225" s="87">
        <v>36770</v>
      </c>
      <c r="Q225" s="87">
        <v>401768</v>
      </c>
      <c r="R225" s="86" t="s">
        <v>2416</v>
      </c>
      <c r="S225" s="86" t="s">
        <v>119</v>
      </c>
      <c r="T225" s="86">
        <v>970306</v>
      </c>
      <c r="U225" s="86">
        <v>6092</v>
      </c>
      <c r="V225" s="86" t="s">
        <v>1060</v>
      </c>
      <c r="W225" s="86" t="s">
        <v>3218</v>
      </c>
      <c r="X225" s="86" t="s">
        <v>2480</v>
      </c>
      <c r="Y225" s="86" t="s">
        <v>120</v>
      </c>
      <c r="Z225" s="86" t="str">
        <f t="shared" si="25"/>
        <v>Dorfplatz 1; 6092 Birgitz</v>
      </c>
      <c r="AB225" s="85" t="s">
        <v>3217</v>
      </c>
      <c r="AC225" s="85" t="str">
        <f t="shared" si="26"/>
        <v>AT79</v>
      </c>
      <c r="AD225" s="85" t="str">
        <f t="shared" si="27"/>
        <v>3620</v>
      </c>
      <c r="AE225" s="85" t="str">
        <f t="shared" si="28"/>
        <v>9000</v>
      </c>
      <c r="AF225" s="85" t="str">
        <f t="shared" si="29"/>
        <v>0032</v>
      </c>
      <c r="AG225" s="85" t="str">
        <f t="shared" si="30"/>
        <v>0705</v>
      </c>
      <c r="AH225" s="85" t="str">
        <f t="shared" si="31"/>
        <v>AT79 3620 9000 0032 0705</v>
      </c>
    </row>
    <row r="226" spans="1:34" x14ac:dyDescent="0.25">
      <c r="A226" s="86">
        <v>703086</v>
      </c>
      <c r="B226" s="86" t="s">
        <v>122</v>
      </c>
      <c r="C226" s="86" t="str">
        <f t="shared" si="24"/>
        <v>Dorfstraße 11; 6122 Fritzens</v>
      </c>
      <c r="D226" s="86" t="s">
        <v>1920</v>
      </c>
      <c r="E226" s="86" t="s">
        <v>1920</v>
      </c>
      <c r="F226" s="86">
        <v>70309</v>
      </c>
      <c r="G226" s="86">
        <v>6122</v>
      </c>
      <c r="H226" s="86" t="s">
        <v>1043</v>
      </c>
      <c r="I226" s="86" t="s">
        <v>2849</v>
      </c>
      <c r="J226" s="86" t="s">
        <v>2580</v>
      </c>
      <c r="K226" s="86" t="s">
        <v>3166</v>
      </c>
      <c r="L226" s="86" t="s">
        <v>3</v>
      </c>
      <c r="M226" s="86" t="s">
        <v>3260</v>
      </c>
      <c r="N226" s="86" t="s">
        <v>3261</v>
      </c>
      <c r="O226" s="86" t="s">
        <v>2068</v>
      </c>
      <c r="P226" s="87">
        <v>36770</v>
      </c>
      <c r="Q226" s="87">
        <v>401768</v>
      </c>
      <c r="R226" s="86" t="s">
        <v>2416</v>
      </c>
      <c r="S226" s="86" t="s">
        <v>123</v>
      </c>
      <c r="T226" s="86">
        <v>970309</v>
      </c>
      <c r="U226" s="86">
        <v>6122</v>
      </c>
      <c r="V226" s="86" t="s">
        <v>1043</v>
      </c>
      <c r="W226" s="86" t="s">
        <v>3263</v>
      </c>
      <c r="X226" s="86" t="s">
        <v>2499</v>
      </c>
      <c r="Y226" s="86" t="s">
        <v>124</v>
      </c>
      <c r="Z226" s="86" t="str">
        <f t="shared" si="25"/>
        <v>Bergstraße 2; 6122 Fritzens</v>
      </c>
      <c r="AB226" s="85" t="s">
        <v>3262</v>
      </c>
      <c r="AC226" s="85" t="str">
        <f t="shared" si="26"/>
        <v>AT91</v>
      </c>
      <c r="AD226" s="85" t="str">
        <f t="shared" si="27"/>
        <v>3635</v>
      </c>
      <c r="AE226" s="85" t="str">
        <f t="shared" si="28"/>
        <v>1000</v>
      </c>
      <c r="AF226" s="85" t="str">
        <f t="shared" si="29"/>
        <v>0022</v>
      </c>
      <c r="AG226" s="85" t="str">
        <f t="shared" si="30"/>
        <v>0160</v>
      </c>
      <c r="AH226" s="85" t="str">
        <f t="shared" si="31"/>
        <v>AT91 3635 1000 0022 0160</v>
      </c>
    </row>
    <row r="227" spans="1:34" x14ac:dyDescent="0.25">
      <c r="A227" s="86">
        <v>703042</v>
      </c>
      <c r="B227" s="86" t="s">
        <v>1353</v>
      </c>
      <c r="C227" s="86" t="str">
        <f t="shared" si="24"/>
        <v>Dorfstraße 11; 6122 Fritzens</v>
      </c>
      <c r="D227" s="86" t="s">
        <v>1919</v>
      </c>
      <c r="E227" s="86" t="s">
        <v>1919</v>
      </c>
      <c r="F227" s="86">
        <v>70309</v>
      </c>
      <c r="G227" s="86">
        <v>6122</v>
      </c>
      <c r="H227" s="86" t="s">
        <v>1043</v>
      </c>
      <c r="I227" s="86" t="s">
        <v>2849</v>
      </c>
      <c r="J227" s="86" t="s">
        <v>2580</v>
      </c>
      <c r="K227" s="86" t="s">
        <v>3166</v>
      </c>
      <c r="L227" s="86" t="s">
        <v>3</v>
      </c>
      <c r="M227" s="86" t="s">
        <v>3264</v>
      </c>
      <c r="N227" s="86" t="s">
        <v>3265</v>
      </c>
      <c r="O227" s="86" t="s">
        <v>2068</v>
      </c>
      <c r="P227" s="87">
        <v>36770</v>
      </c>
      <c r="Q227" s="87">
        <v>401768</v>
      </c>
      <c r="R227" s="86" t="s">
        <v>2416</v>
      </c>
      <c r="S227" s="86" t="s">
        <v>123</v>
      </c>
      <c r="T227" s="86">
        <v>970309</v>
      </c>
      <c r="U227" s="86">
        <v>6122</v>
      </c>
      <c r="V227" s="86" t="s">
        <v>1043</v>
      </c>
      <c r="W227" s="86" t="s">
        <v>3263</v>
      </c>
      <c r="X227" s="86" t="s">
        <v>2499</v>
      </c>
      <c r="Y227" s="86" t="s">
        <v>124</v>
      </c>
      <c r="Z227" s="86" t="str">
        <f t="shared" si="25"/>
        <v>Bergstraße 2; 6122 Fritzens</v>
      </c>
      <c r="AB227" s="85" t="s">
        <v>3262</v>
      </c>
      <c r="AC227" s="85" t="str">
        <f t="shared" si="26"/>
        <v>AT91</v>
      </c>
      <c r="AD227" s="85" t="str">
        <f t="shared" si="27"/>
        <v>3635</v>
      </c>
      <c r="AE227" s="85" t="str">
        <f t="shared" si="28"/>
        <v>1000</v>
      </c>
      <c r="AF227" s="85" t="str">
        <f t="shared" si="29"/>
        <v>0022</v>
      </c>
      <c r="AG227" s="85" t="str">
        <f t="shared" si="30"/>
        <v>0160</v>
      </c>
      <c r="AH227" s="85" t="str">
        <f t="shared" si="31"/>
        <v>AT91 3635 1000 0022 0160</v>
      </c>
    </row>
    <row r="228" spans="1:34" x14ac:dyDescent="0.25">
      <c r="A228" s="86">
        <v>703053</v>
      </c>
      <c r="B228" s="86" t="s">
        <v>125</v>
      </c>
      <c r="C228" s="86" t="str">
        <f t="shared" si="24"/>
        <v>Dorfstraße 11; 6122 Fritzens</v>
      </c>
      <c r="D228" s="86" t="s">
        <v>1922</v>
      </c>
      <c r="E228" s="86" t="s">
        <v>1922</v>
      </c>
      <c r="F228" s="86">
        <v>70309</v>
      </c>
      <c r="G228" s="86">
        <v>6122</v>
      </c>
      <c r="H228" s="86" t="s">
        <v>1043</v>
      </c>
      <c r="I228" s="86" t="s">
        <v>2849</v>
      </c>
      <c r="J228" s="86" t="s">
        <v>2580</v>
      </c>
      <c r="K228" s="86" t="s">
        <v>3166</v>
      </c>
      <c r="L228" s="86" t="s">
        <v>3</v>
      </c>
      <c r="M228" s="86" t="s">
        <v>3266</v>
      </c>
      <c r="N228" s="86" t="s">
        <v>3267</v>
      </c>
      <c r="O228" s="86" t="s">
        <v>2068</v>
      </c>
      <c r="P228" s="87">
        <v>36770</v>
      </c>
      <c r="Q228" s="87">
        <v>401768</v>
      </c>
      <c r="R228" s="86" t="s">
        <v>2416</v>
      </c>
      <c r="S228" s="86" t="s">
        <v>123</v>
      </c>
      <c r="T228" s="86">
        <v>970309</v>
      </c>
      <c r="U228" s="86">
        <v>6122</v>
      </c>
      <c r="V228" s="86" t="s">
        <v>1043</v>
      </c>
      <c r="W228" s="86" t="s">
        <v>3263</v>
      </c>
      <c r="X228" s="86" t="s">
        <v>2499</v>
      </c>
      <c r="Y228" s="86" t="s">
        <v>124</v>
      </c>
      <c r="Z228" s="86" t="str">
        <f t="shared" si="25"/>
        <v>Bergstraße 2; 6122 Fritzens</v>
      </c>
      <c r="AB228" s="85" t="s">
        <v>3262</v>
      </c>
      <c r="AC228" s="85" t="str">
        <f t="shared" si="26"/>
        <v>AT91</v>
      </c>
      <c r="AD228" s="85" t="str">
        <f t="shared" si="27"/>
        <v>3635</v>
      </c>
      <c r="AE228" s="85" t="str">
        <f t="shared" si="28"/>
        <v>1000</v>
      </c>
      <c r="AF228" s="85" t="str">
        <f t="shared" si="29"/>
        <v>0022</v>
      </c>
      <c r="AG228" s="85" t="str">
        <f t="shared" si="30"/>
        <v>0160</v>
      </c>
      <c r="AH228" s="85" t="str">
        <f t="shared" si="31"/>
        <v>AT91 3635 1000 0022 0160</v>
      </c>
    </row>
    <row r="229" spans="1:34" x14ac:dyDescent="0.25">
      <c r="A229" s="86">
        <v>703005</v>
      </c>
      <c r="B229" s="86" t="s">
        <v>139</v>
      </c>
      <c r="C229" s="86" t="str">
        <f t="shared" si="24"/>
        <v>Tanglplatz 1; 6166 Fulpmes</v>
      </c>
      <c r="D229" s="86" t="s">
        <v>1919</v>
      </c>
      <c r="E229" s="86" t="s">
        <v>1919</v>
      </c>
      <c r="F229" s="86">
        <v>70310</v>
      </c>
      <c r="G229" s="86">
        <v>6166</v>
      </c>
      <c r="H229" s="86" t="s">
        <v>1034</v>
      </c>
      <c r="I229" s="86" t="s">
        <v>3268</v>
      </c>
      <c r="J229" s="86" t="s">
        <v>2480</v>
      </c>
      <c r="K229" s="86" t="s">
        <v>3166</v>
      </c>
      <c r="L229" s="86" t="s">
        <v>3</v>
      </c>
      <c r="M229" s="86" t="s">
        <v>3269</v>
      </c>
      <c r="N229" s="86" t="s">
        <v>3270</v>
      </c>
      <c r="O229" s="86" t="s">
        <v>2055</v>
      </c>
      <c r="P229" s="87">
        <v>36770</v>
      </c>
      <c r="Q229" s="87">
        <v>401768</v>
      </c>
      <c r="R229" s="86" t="s">
        <v>2416</v>
      </c>
      <c r="S229" s="86" t="s">
        <v>1780</v>
      </c>
      <c r="T229" s="86">
        <v>970310</v>
      </c>
      <c r="U229" s="86">
        <v>6166</v>
      </c>
      <c r="V229" s="86" t="s">
        <v>1034</v>
      </c>
      <c r="W229" s="86" t="s">
        <v>3232</v>
      </c>
      <c r="X229" s="86" t="s">
        <v>2647</v>
      </c>
      <c r="Y229" s="86" t="s">
        <v>138</v>
      </c>
      <c r="Z229" s="86" t="str">
        <f t="shared" si="25"/>
        <v>Bahnstraße 6; 6166 Fulpmes</v>
      </c>
      <c r="AB229" s="85" t="s">
        <v>3271</v>
      </c>
      <c r="AC229" s="85" t="str">
        <f t="shared" si="26"/>
        <v>AT49</v>
      </c>
      <c r="AD229" s="85" t="str">
        <f t="shared" si="27"/>
        <v>5700</v>
      </c>
      <c r="AE229" s="85" t="str">
        <f t="shared" si="28"/>
        <v>0002</v>
      </c>
      <c r="AF229" s="85" t="str">
        <f t="shared" si="29"/>
        <v>7000</v>
      </c>
      <c r="AG229" s="85" t="str">
        <f t="shared" si="30"/>
        <v>3002</v>
      </c>
      <c r="AH229" s="85" t="str">
        <f t="shared" si="31"/>
        <v>AT49 5700 0002 7000 3002</v>
      </c>
    </row>
    <row r="230" spans="1:34" x14ac:dyDescent="0.25">
      <c r="A230" s="86">
        <v>703097</v>
      </c>
      <c r="B230" s="86" t="s">
        <v>137</v>
      </c>
      <c r="C230" s="86" t="str">
        <f t="shared" si="24"/>
        <v>Tanglplatz 1; 6166 Fulpmes</v>
      </c>
      <c r="D230" s="86" t="s">
        <v>1922</v>
      </c>
      <c r="E230" s="86" t="s">
        <v>1922</v>
      </c>
      <c r="F230" s="86">
        <v>70310</v>
      </c>
      <c r="G230" s="86">
        <v>6166</v>
      </c>
      <c r="H230" s="86" t="s">
        <v>1034</v>
      </c>
      <c r="I230" s="86" t="s">
        <v>3268</v>
      </c>
      <c r="J230" s="86" t="s">
        <v>2480</v>
      </c>
      <c r="K230" s="86" t="s">
        <v>3166</v>
      </c>
      <c r="L230" s="86" t="s">
        <v>3</v>
      </c>
      <c r="M230" s="86" t="s">
        <v>3272</v>
      </c>
      <c r="N230" s="86" t="s">
        <v>3273</v>
      </c>
      <c r="O230" s="86" t="s">
        <v>2055</v>
      </c>
      <c r="P230" s="87">
        <v>36770</v>
      </c>
      <c r="Q230" s="87">
        <v>401768</v>
      </c>
      <c r="R230" s="86" t="s">
        <v>2416</v>
      </c>
      <c r="S230" s="86" t="s">
        <v>1780</v>
      </c>
      <c r="T230" s="86">
        <v>970310</v>
      </c>
      <c r="U230" s="86">
        <v>6166</v>
      </c>
      <c r="V230" s="86" t="s">
        <v>1034</v>
      </c>
      <c r="W230" s="86" t="s">
        <v>3232</v>
      </c>
      <c r="X230" s="86" t="s">
        <v>2647</v>
      </c>
      <c r="Y230" s="86" t="s">
        <v>138</v>
      </c>
      <c r="Z230" s="86" t="str">
        <f t="shared" si="25"/>
        <v>Bahnstraße 6; 6166 Fulpmes</v>
      </c>
      <c r="AB230" s="85" t="s">
        <v>3271</v>
      </c>
      <c r="AC230" s="85" t="str">
        <f t="shared" si="26"/>
        <v>AT49</v>
      </c>
      <c r="AD230" s="85" t="str">
        <f t="shared" si="27"/>
        <v>5700</v>
      </c>
      <c r="AE230" s="85" t="str">
        <f t="shared" si="28"/>
        <v>0002</v>
      </c>
      <c r="AF230" s="85" t="str">
        <f t="shared" si="29"/>
        <v>7000</v>
      </c>
      <c r="AG230" s="85" t="str">
        <f t="shared" si="30"/>
        <v>3002</v>
      </c>
      <c r="AH230" s="85" t="str">
        <f t="shared" si="31"/>
        <v>AT49 5700 0002 7000 3002</v>
      </c>
    </row>
    <row r="231" spans="1:34" x14ac:dyDescent="0.25">
      <c r="A231" s="86">
        <v>703096</v>
      </c>
      <c r="B231" s="86" t="s">
        <v>784</v>
      </c>
      <c r="C231" s="86" t="str">
        <f t="shared" si="24"/>
        <v>Tanglplatz 2; 6166 Fulpmes</v>
      </c>
      <c r="D231" s="86" t="s">
        <v>1920</v>
      </c>
      <c r="E231" s="86" t="s">
        <v>1920</v>
      </c>
      <c r="F231" s="86">
        <v>70310</v>
      </c>
      <c r="G231" s="86">
        <v>6166</v>
      </c>
      <c r="H231" s="86" t="s">
        <v>1034</v>
      </c>
      <c r="I231" s="86" t="s">
        <v>3268</v>
      </c>
      <c r="J231" s="86" t="s">
        <v>2499</v>
      </c>
      <c r="K231" s="86" t="s">
        <v>3166</v>
      </c>
      <c r="L231" s="86" t="s">
        <v>3</v>
      </c>
      <c r="M231" s="86" t="s">
        <v>3274</v>
      </c>
      <c r="N231" s="86" t="s">
        <v>3275</v>
      </c>
      <c r="O231" s="86" t="s">
        <v>2055</v>
      </c>
      <c r="P231" s="87">
        <v>36770</v>
      </c>
      <c r="Q231" s="87">
        <v>401768</v>
      </c>
      <c r="R231" s="86" t="s">
        <v>2416</v>
      </c>
      <c r="S231" s="86" t="s">
        <v>1780</v>
      </c>
      <c r="T231" s="86">
        <v>970310</v>
      </c>
      <c r="U231" s="86">
        <v>6166</v>
      </c>
      <c r="V231" s="86" t="s">
        <v>1034</v>
      </c>
      <c r="W231" s="86" t="s">
        <v>3232</v>
      </c>
      <c r="X231" s="86" t="s">
        <v>2647</v>
      </c>
      <c r="Y231" s="86" t="s">
        <v>138</v>
      </c>
      <c r="Z231" s="86" t="str">
        <f t="shared" si="25"/>
        <v>Bahnstraße 6; 6166 Fulpmes</v>
      </c>
      <c r="AB231" s="85" t="s">
        <v>3271</v>
      </c>
      <c r="AC231" s="85" t="str">
        <f t="shared" si="26"/>
        <v>AT49</v>
      </c>
      <c r="AD231" s="85" t="str">
        <f t="shared" si="27"/>
        <v>5700</v>
      </c>
      <c r="AE231" s="85" t="str">
        <f t="shared" si="28"/>
        <v>0002</v>
      </c>
      <c r="AF231" s="85" t="str">
        <f t="shared" si="29"/>
        <v>7000</v>
      </c>
      <c r="AG231" s="85" t="str">
        <f t="shared" si="30"/>
        <v>3002</v>
      </c>
      <c r="AH231" s="85" t="str">
        <f t="shared" si="31"/>
        <v>AT49 5700 0002 7000 3002</v>
      </c>
    </row>
    <row r="232" spans="1:34" x14ac:dyDescent="0.25">
      <c r="A232" s="86">
        <v>703018</v>
      </c>
      <c r="B232" s="86" t="s">
        <v>142</v>
      </c>
      <c r="C232" s="86" t="str">
        <f t="shared" si="24"/>
        <v>Mühlweg 12; 6401 Inzing</v>
      </c>
      <c r="D232" s="86" t="s">
        <v>1922</v>
      </c>
      <c r="E232" s="86" t="s">
        <v>1922</v>
      </c>
      <c r="F232" s="86">
        <v>70319</v>
      </c>
      <c r="G232" s="86">
        <v>6401</v>
      </c>
      <c r="H232" s="86" t="s">
        <v>1037</v>
      </c>
      <c r="I232" s="86" t="s">
        <v>3276</v>
      </c>
      <c r="J232" s="86" t="s">
        <v>2457</v>
      </c>
      <c r="K232" s="86" t="s">
        <v>3166</v>
      </c>
      <c r="L232" s="86" t="s">
        <v>3</v>
      </c>
      <c r="M232" s="86" t="s">
        <v>3277</v>
      </c>
      <c r="N232" s="86" t="s">
        <v>3278</v>
      </c>
      <c r="O232" s="86" t="s">
        <v>2059</v>
      </c>
      <c r="P232" s="87">
        <v>36770</v>
      </c>
      <c r="Q232" s="87">
        <v>401768</v>
      </c>
      <c r="R232" s="86" t="s">
        <v>2416</v>
      </c>
      <c r="S232" s="86" t="s">
        <v>143</v>
      </c>
      <c r="T232" s="86">
        <v>970319</v>
      </c>
      <c r="U232" s="86">
        <v>6401</v>
      </c>
      <c r="V232" s="86" t="s">
        <v>1037</v>
      </c>
      <c r="W232" s="86" t="s">
        <v>3280</v>
      </c>
      <c r="X232" s="86" t="s">
        <v>2499</v>
      </c>
      <c r="Y232" s="86" t="s">
        <v>144</v>
      </c>
      <c r="Z232" s="86" t="str">
        <f t="shared" si="25"/>
        <v>Kohlstatt 2; 6401 Inzing</v>
      </c>
      <c r="AB232" s="85" t="s">
        <v>3279</v>
      </c>
      <c r="AC232" s="85" t="str">
        <f t="shared" si="26"/>
        <v>AT36</v>
      </c>
      <c r="AD232" s="85" t="str">
        <f t="shared" si="27"/>
        <v>3633</v>
      </c>
      <c r="AE232" s="85" t="str">
        <f t="shared" si="28"/>
        <v>6000</v>
      </c>
      <c r="AF232" s="85" t="str">
        <f t="shared" si="29"/>
        <v>0772</v>
      </c>
      <c r="AG232" s="85" t="str">
        <f t="shared" si="30"/>
        <v>0295</v>
      </c>
      <c r="AH232" s="85" t="str">
        <f t="shared" si="31"/>
        <v>AT36 3633 6000 0772 0295</v>
      </c>
    </row>
    <row r="233" spans="1:34" x14ac:dyDescent="0.25">
      <c r="A233" s="86">
        <v>703606</v>
      </c>
      <c r="B233" s="86" t="s">
        <v>835</v>
      </c>
      <c r="C233" s="86" t="str">
        <f t="shared" si="24"/>
        <v>Kirchgasse 7; 6095 Grinzens</v>
      </c>
      <c r="D233" s="86" t="s">
        <v>1920</v>
      </c>
      <c r="E233" s="86" t="s">
        <v>1920</v>
      </c>
      <c r="F233" s="86">
        <v>70315</v>
      </c>
      <c r="G233" s="86">
        <v>6095</v>
      </c>
      <c r="H233" s="86" t="s">
        <v>1036</v>
      </c>
      <c r="I233" s="86" t="s">
        <v>2955</v>
      </c>
      <c r="J233" s="86" t="s">
        <v>2509</v>
      </c>
      <c r="K233" s="86" t="s">
        <v>3166</v>
      </c>
      <c r="L233" s="86" t="s">
        <v>3</v>
      </c>
      <c r="M233" s="86" t="s">
        <v>3281</v>
      </c>
      <c r="N233" s="86" t="s">
        <v>3282</v>
      </c>
      <c r="O233" s="86" t="s">
        <v>2058</v>
      </c>
      <c r="P233" s="87">
        <v>36770</v>
      </c>
      <c r="Q233" s="87">
        <v>401768</v>
      </c>
      <c r="R233" s="86" t="s">
        <v>2416</v>
      </c>
      <c r="S233" s="86" t="s">
        <v>836</v>
      </c>
      <c r="T233" s="86">
        <v>970315</v>
      </c>
      <c r="U233" s="86">
        <v>6095</v>
      </c>
      <c r="V233" s="86" t="s">
        <v>1036</v>
      </c>
      <c r="W233" s="86" t="s">
        <v>2955</v>
      </c>
      <c r="X233" s="86" t="s">
        <v>2509</v>
      </c>
      <c r="Y233" s="86" t="s">
        <v>837</v>
      </c>
      <c r="Z233" s="86" t="str">
        <f t="shared" si="25"/>
        <v>Kirchgasse 7; 6095 Grinzens</v>
      </c>
      <c r="AB233" s="85" t="s">
        <v>3283</v>
      </c>
      <c r="AC233" s="85" t="str">
        <f t="shared" si="26"/>
        <v>AT25</v>
      </c>
      <c r="AD233" s="85" t="str">
        <f t="shared" si="27"/>
        <v>3620</v>
      </c>
      <c r="AE233" s="85" t="str">
        <f t="shared" si="28"/>
        <v>9000</v>
      </c>
      <c r="AF233" s="85" t="str">
        <f t="shared" si="29"/>
        <v>0012</v>
      </c>
      <c r="AG233" s="85" t="str">
        <f t="shared" si="30"/>
        <v>0014</v>
      </c>
      <c r="AH233" s="85" t="str">
        <f t="shared" si="31"/>
        <v>AT25 3620 9000 0012 0014</v>
      </c>
    </row>
    <row r="234" spans="1:34" x14ac:dyDescent="0.25">
      <c r="A234" s="86">
        <v>703014</v>
      </c>
      <c r="B234" s="86" t="s">
        <v>1568</v>
      </c>
      <c r="C234" s="86" t="str">
        <f t="shared" si="24"/>
        <v>Kirchgasse 7; 6095 Grinzens</v>
      </c>
      <c r="D234" s="86" t="s">
        <v>1922</v>
      </c>
      <c r="E234" s="86" t="s">
        <v>1922</v>
      </c>
      <c r="F234" s="86">
        <v>70315</v>
      </c>
      <c r="G234" s="86">
        <v>6095</v>
      </c>
      <c r="H234" s="86" t="s">
        <v>1036</v>
      </c>
      <c r="I234" s="86" t="s">
        <v>2955</v>
      </c>
      <c r="J234" s="86" t="s">
        <v>2509</v>
      </c>
      <c r="K234" s="86" t="s">
        <v>3166</v>
      </c>
      <c r="L234" s="86" t="s">
        <v>3</v>
      </c>
      <c r="M234" s="86" t="s">
        <v>3284</v>
      </c>
      <c r="N234" s="86" t="s">
        <v>3285</v>
      </c>
      <c r="O234" s="86" t="s">
        <v>2058</v>
      </c>
      <c r="P234" s="87">
        <v>36770</v>
      </c>
      <c r="Q234" s="87">
        <v>401768</v>
      </c>
      <c r="R234" s="86" t="s">
        <v>2416</v>
      </c>
      <c r="S234" s="86" t="s">
        <v>836</v>
      </c>
      <c r="T234" s="86">
        <v>970315</v>
      </c>
      <c r="U234" s="86">
        <v>6095</v>
      </c>
      <c r="V234" s="86" t="s">
        <v>1036</v>
      </c>
      <c r="W234" s="86" t="s">
        <v>2955</v>
      </c>
      <c r="X234" s="86" t="s">
        <v>2509</v>
      </c>
      <c r="Y234" s="86" t="s">
        <v>837</v>
      </c>
      <c r="Z234" s="86" t="str">
        <f t="shared" si="25"/>
        <v>Kirchgasse 7; 6095 Grinzens</v>
      </c>
      <c r="AB234" s="85" t="s">
        <v>3283</v>
      </c>
      <c r="AC234" s="85" t="str">
        <f t="shared" si="26"/>
        <v>AT25</v>
      </c>
      <c r="AD234" s="85" t="str">
        <f t="shared" si="27"/>
        <v>3620</v>
      </c>
      <c r="AE234" s="85" t="str">
        <f t="shared" si="28"/>
        <v>9000</v>
      </c>
      <c r="AF234" s="85" t="str">
        <f t="shared" si="29"/>
        <v>0012</v>
      </c>
      <c r="AG234" s="85" t="str">
        <f t="shared" si="30"/>
        <v>0014</v>
      </c>
      <c r="AH234" s="85" t="str">
        <f t="shared" si="31"/>
        <v>AT25 3620 9000 0012 0014</v>
      </c>
    </row>
    <row r="235" spans="1:34" x14ac:dyDescent="0.25">
      <c r="A235" s="86">
        <v>703013</v>
      </c>
      <c r="B235" s="86" t="s">
        <v>838</v>
      </c>
      <c r="C235" s="86" t="str">
        <f t="shared" si="24"/>
        <v>Kirchgasse 7; 6095 Grinzens</v>
      </c>
      <c r="D235" s="86" t="s">
        <v>1919</v>
      </c>
      <c r="E235" s="86" t="s">
        <v>1919</v>
      </c>
      <c r="F235" s="86">
        <v>70315</v>
      </c>
      <c r="G235" s="86">
        <v>6095</v>
      </c>
      <c r="H235" s="86" t="s">
        <v>1036</v>
      </c>
      <c r="I235" s="86" t="s">
        <v>2955</v>
      </c>
      <c r="J235" s="86" t="s">
        <v>2509</v>
      </c>
      <c r="K235" s="86" t="s">
        <v>3166</v>
      </c>
      <c r="L235" s="86" t="s">
        <v>1</v>
      </c>
      <c r="M235" s="86" t="s">
        <v>3286</v>
      </c>
      <c r="N235" s="86" t="s">
        <v>3287</v>
      </c>
      <c r="O235" s="86" t="s">
        <v>2057</v>
      </c>
      <c r="P235" s="87">
        <v>36770</v>
      </c>
      <c r="Q235" s="87">
        <v>401768</v>
      </c>
      <c r="R235" s="86" t="s">
        <v>2416</v>
      </c>
      <c r="S235" s="86" t="s">
        <v>1781</v>
      </c>
      <c r="T235" s="86">
        <v>401256</v>
      </c>
      <c r="U235" s="86">
        <v>6095</v>
      </c>
      <c r="V235" s="86" t="s">
        <v>1036</v>
      </c>
      <c r="W235" s="86" t="s">
        <v>3289</v>
      </c>
      <c r="X235" s="86" t="s">
        <v>2499</v>
      </c>
      <c r="Y235" s="86" t="s">
        <v>1662</v>
      </c>
      <c r="Z235" s="86" t="str">
        <f t="shared" si="25"/>
        <v>Plattach 2; 6095 Grinzens</v>
      </c>
      <c r="AB235" s="85" t="s">
        <v>3288</v>
      </c>
      <c r="AC235" s="85" t="str">
        <f t="shared" si="26"/>
        <v>AT40</v>
      </c>
      <c r="AD235" s="85" t="str">
        <f t="shared" si="27"/>
        <v>3620</v>
      </c>
      <c r="AE235" s="85" t="str">
        <f t="shared" si="28"/>
        <v>9000</v>
      </c>
      <c r="AF235" s="85" t="str">
        <f t="shared" si="29"/>
        <v>0012</v>
      </c>
      <c r="AG235" s="85" t="str">
        <f t="shared" si="30"/>
        <v>4594</v>
      </c>
      <c r="AH235" s="85" t="str">
        <f t="shared" si="31"/>
        <v>AT40 3620 9000 0012 4594</v>
      </c>
    </row>
    <row r="236" spans="1:34" x14ac:dyDescent="0.25">
      <c r="A236" s="86">
        <v>703646</v>
      </c>
      <c r="B236" s="86" t="s">
        <v>164</v>
      </c>
      <c r="C236" s="86" t="str">
        <f t="shared" si="24"/>
        <v>Fiechterweg 6; 6114 Kolsass</v>
      </c>
      <c r="D236" s="86" t="s">
        <v>1920</v>
      </c>
      <c r="E236" s="86" t="s">
        <v>1920</v>
      </c>
      <c r="F236" s="86">
        <v>70322</v>
      </c>
      <c r="G236" s="86">
        <v>6114</v>
      </c>
      <c r="H236" s="86" t="s">
        <v>1071</v>
      </c>
      <c r="I236" s="86" t="s">
        <v>3290</v>
      </c>
      <c r="J236" s="86" t="s">
        <v>2647</v>
      </c>
      <c r="K236" s="86" t="s">
        <v>3166</v>
      </c>
      <c r="L236" s="86" t="s">
        <v>3</v>
      </c>
      <c r="M236" s="86" t="s">
        <v>3291</v>
      </c>
      <c r="N236" s="86" t="s">
        <v>3292</v>
      </c>
      <c r="O236" s="86" t="s">
        <v>2122</v>
      </c>
      <c r="P236" s="87">
        <v>36770</v>
      </c>
      <c r="Q236" s="87">
        <v>401768</v>
      </c>
      <c r="R236" s="86" t="s">
        <v>2416</v>
      </c>
      <c r="S236" s="86" t="s">
        <v>165</v>
      </c>
      <c r="T236" s="86">
        <v>970322</v>
      </c>
      <c r="U236" s="86">
        <v>6114</v>
      </c>
      <c r="V236" s="86" t="s">
        <v>1071</v>
      </c>
      <c r="W236" s="86" t="s">
        <v>3290</v>
      </c>
      <c r="X236" s="86" t="s">
        <v>2499</v>
      </c>
      <c r="Y236" s="86" t="s">
        <v>166</v>
      </c>
      <c r="Z236" s="86" t="str">
        <f t="shared" si="25"/>
        <v>Fiechterweg 2; 6114 Kolsass</v>
      </c>
      <c r="AB236" s="85" t="s">
        <v>3293</v>
      </c>
      <c r="AC236" s="85" t="str">
        <f t="shared" si="26"/>
        <v>AT10</v>
      </c>
      <c r="AD236" s="85" t="str">
        <f t="shared" si="27"/>
        <v>3632</v>
      </c>
      <c r="AE236" s="85" t="str">
        <f t="shared" si="28"/>
        <v>2000</v>
      </c>
      <c r="AF236" s="85" t="str">
        <f t="shared" si="29"/>
        <v>0402</v>
      </c>
      <c r="AG236" s="85" t="str">
        <f t="shared" si="30"/>
        <v>0186</v>
      </c>
      <c r="AH236" s="85" t="str">
        <f t="shared" si="31"/>
        <v>AT10 3632 2000 0402 0186</v>
      </c>
    </row>
    <row r="237" spans="1:34" x14ac:dyDescent="0.25">
      <c r="A237" s="86">
        <v>703116</v>
      </c>
      <c r="B237" s="86" t="s">
        <v>106</v>
      </c>
      <c r="C237" s="86" t="str">
        <f t="shared" si="24"/>
        <v>Gries 75; 6156 Gries/Brenner</v>
      </c>
      <c r="D237" s="86" t="s">
        <v>1920</v>
      </c>
      <c r="E237" s="86" t="s">
        <v>1920</v>
      </c>
      <c r="F237" s="86">
        <v>70313</v>
      </c>
      <c r="G237" s="86">
        <v>6156</v>
      </c>
      <c r="H237" s="86" t="s">
        <v>3294</v>
      </c>
      <c r="I237" s="86" t="s">
        <v>3295</v>
      </c>
      <c r="J237" s="86" t="s">
        <v>3296</v>
      </c>
      <c r="K237" s="86" t="s">
        <v>3166</v>
      </c>
      <c r="L237" s="86" t="s">
        <v>3</v>
      </c>
      <c r="M237" s="86" t="s">
        <v>3297</v>
      </c>
      <c r="N237" s="86" t="s">
        <v>3298</v>
      </c>
      <c r="O237" s="86" t="s">
        <v>2093</v>
      </c>
      <c r="P237" s="87">
        <v>36770</v>
      </c>
      <c r="Q237" s="87">
        <v>401768</v>
      </c>
      <c r="R237" s="86" t="s">
        <v>2416</v>
      </c>
      <c r="S237" s="86" t="s">
        <v>107</v>
      </c>
      <c r="T237" s="86">
        <v>970313</v>
      </c>
      <c r="U237" s="86">
        <v>6156</v>
      </c>
      <c r="V237" s="86" t="s">
        <v>3300</v>
      </c>
      <c r="W237" s="86" t="s">
        <v>3295</v>
      </c>
      <c r="X237" s="86" t="s">
        <v>3301</v>
      </c>
      <c r="Y237" s="86" t="s">
        <v>108</v>
      </c>
      <c r="Z237" s="86" t="str">
        <f t="shared" si="25"/>
        <v>Gries 73; 6156 Gries am Brenner</v>
      </c>
      <c r="AB237" s="85" t="s">
        <v>3299</v>
      </c>
      <c r="AC237" s="85" t="str">
        <f t="shared" si="26"/>
        <v>AT17</v>
      </c>
      <c r="AD237" s="85" t="str">
        <f t="shared" si="27"/>
        <v>3632</v>
      </c>
      <c r="AE237" s="85" t="str">
        <f t="shared" si="28"/>
        <v>9000</v>
      </c>
      <c r="AF237" s="85" t="str">
        <f t="shared" si="29"/>
        <v>0082</v>
      </c>
      <c r="AG237" s="85" t="str">
        <f t="shared" si="30"/>
        <v>0092</v>
      </c>
      <c r="AH237" s="85" t="str">
        <f t="shared" si="31"/>
        <v>AT17 3632 9000 0082 0092</v>
      </c>
    </row>
    <row r="238" spans="1:34" x14ac:dyDescent="0.25">
      <c r="A238" s="86">
        <v>703456</v>
      </c>
      <c r="B238" s="86" t="s">
        <v>134</v>
      </c>
      <c r="C238" s="86" t="str">
        <f t="shared" si="24"/>
        <v>Oberdorfstraße 7; 6402 Hatting</v>
      </c>
      <c r="D238" s="86" t="s">
        <v>1920</v>
      </c>
      <c r="E238" s="86" t="s">
        <v>1920</v>
      </c>
      <c r="F238" s="86">
        <v>70318</v>
      </c>
      <c r="G238" s="86">
        <v>6402</v>
      </c>
      <c r="H238" s="86" t="s">
        <v>1065</v>
      </c>
      <c r="I238" s="86" t="s">
        <v>3302</v>
      </c>
      <c r="J238" s="86" t="s">
        <v>2509</v>
      </c>
      <c r="K238" s="86" t="s">
        <v>3166</v>
      </c>
      <c r="L238" s="86" t="s">
        <v>3</v>
      </c>
      <c r="M238" s="86" t="s">
        <v>3303</v>
      </c>
      <c r="N238" s="86" t="s">
        <v>3304</v>
      </c>
      <c r="O238" s="86" t="s">
        <v>2114</v>
      </c>
      <c r="P238" s="87">
        <v>36770</v>
      </c>
      <c r="Q238" s="87">
        <v>401768</v>
      </c>
      <c r="R238" s="86" t="s">
        <v>2416</v>
      </c>
      <c r="S238" s="86" t="s">
        <v>135</v>
      </c>
      <c r="T238" s="86">
        <v>970318</v>
      </c>
      <c r="U238" s="86">
        <v>6402</v>
      </c>
      <c r="V238" s="86" t="s">
        <v>1065</v>
      </c>
      <c r="W238" s="86" t="s">
        <v>3232</v>
      </c>
      <c r="X238" s="86" t="s">
        <v>2499</v>
      </c>
      <c r="Y238" s="86" t="s">
        <v>136</v>
      </c>
      <c r="Z238" s="86" t="str">
        <f t="shared" si="25"/>
        <v>Bahnstraße 2; 6402 Hatting</v>
      </c>
      <c r="AB238" s="85" t="s">
        <v>3305</v>
      </c>
      <c r="AC238" s="85" t="str">
        <f t="shared" si="26"/>
        <v>AT41</v>
      </c>
      <c r="AD238" s="85" t="str">
        <f t="shared" si="27"/>
        <v>3633</v>
      </c>
      <c r="AE238" s="85" t="str">
        <f t="shared" si="28"/>
        <v>6000</v>
      </c>
      <c r="AF238" s="85" t="str">
        <f t="shared" si="29"/>
        <v>0752</v>
      </c>
      <c r="AG238" s="85" t="str">
        <f t="shared" si="30"/>
        <v>3004</v>
      </c>
      <c r="AH238" s="85" t="str">
        <f t="shared" si="31"/>
        <v>AT41 3633 6000 0752 3004</v>
      </c>
    </row>
    <row r="239" spans="1:34" x14ac:dyDescent="0.25">
      <c r="A239" s="86">
        <v>703136</v>
      </c>
      <c r="B239" s="86" t="s">
        <v>152</v>
      </c>
      <c r="C239" s="86" t="str">
        <f t="shared" si="24"/>
        <v>Bahnhofstraße 11; 6175 Kematen/T</v>
      </c>
      <c r="D239" s="86" t="s">
        <v>1920</v>
      </c>
      <c r="E239" s="86" t="s">
        <v>1920</v>
      </c>
      <c r="F239" s="86">
        <v>70320</v>
      </c>
      <c r="G239" s="86">
        <v>6175</v>
      </c>
      <c r="H239" s="86" t="s">
        <v>3306</v>
      </c>
      <c r="I239" s="86" t="s">
        <v>3307</v>
      </c>
      <c r="J239" s="86" t="s">
        <v>2580</v>
      </c>
      <c r="K239" s="86" t="s">
        <v>3166</v>
      </c>
      <c r="L239" s="86" t="s">
        <v>3</v>
      </c>
      <c r="M239" s="86" t="s">
        <v>3308</v>
      </c>
      <c r="N239" s="86" t="s">
        <v>3309</v>
      </c>
      <c r="O239" s="86" t="s">
        <v>2083</v>
      </c>
      <c r="P239" s="87">
        <v>36770</v>
      </c>
      <c r="Q239" s="87">
        <v>401768</v>
      </c>
      <c r="R239" s="86" t="s">
        <v>2416</v>
      </c>
      <c r="S239" s="86" t="s">
        <v>150</v>
      </c>
      <c r="T239" s="86">
        <v>970320</v>
      </c>
      <c r="U239" s="86">
        <v>6175</v>
      </c>
      <c r="V239" s="86" t="s">
        <v>3311</v>
      </c>
      <c r="W239" s="86" t="s">
        <v>3218</v>
      </c>
      <c r="X239" s="86" t="s">
        <v>2480</v>
      </c>
      <c r="Y239" s="86" t="s">
        <v>151</v>
      </c>
      <c r="Z239" s="86" t="str">
        <f t="shared" si="25"/>
        <v>Dorfplatz 1; 6175 Kematen in Tirol</v>
      </c>
      <c r="AB239" s="85" t="s">
        <v>3310</v>
      </c>
      <c r="AC239" s="85" t="str">
        <f t="shared" si="26"/>
        <v>AT34</v>
      </c>
      <c r="AD239" s="85" t="str">
        <f t="shared" si="27"/>
        <v>3626</v>
      </c>
      <c r="AE239" s="85" t="str">
        <f t="shared" si="28"/>
        <v>0000</v>
      </c>
      <c r="AF239" s="85" t="str">
        <f t="shared" si="29"/>
        <v>0001</v>
      </c>
      <c r="AG239" s="85" t="str">
        <f t="shared" si="30"/>
        <v>0181</v>
      </c>
      <c r="AH239" s="85" t="str">
        <f t="shared" si="31"/>
        <v>AT34 3626 0000 0001 0181</v>
      </c>
    </row>
    <row r="240" spans="1:34" x14ac:dyDescent="0.25">
      <c r="A240" s="86">
        <v>703089</v>
      </c>
      <c r="B240" s="86" t="s">
        <v>149</v>
      </c>
      <c r="C240" s="86" t="str">
        <f t="shared" si="24"/>
        <v>Bahnhofstraße 11; 6175 Kematen/T</v>
      </c>
      <c r="D240" s="86" t="s">
        <v>1919</v>
      </c>
      <c r="E240" s="86" t="s">
        <v>1919</v>
      </c>
      <c r="F240" s="86">
        <v>70320</v>
      </c>
      <c r="G240" s="86">
        <v>6175</v>
      </c>
      <c r="H240" s="86" t="s">
        <v>3306</v>
      </c>
      <c r="I240" s="86" t="s">
        <v>3307</v>
      </c>
      <c r="J240" s="86" t="s">
        <v>2580</v>
      </c>
      <c r="K240" s="86" t="s">
        <v>3166</v>
      </c>
      <c r="L240" s="86" t="s">
        <v>3</v>
      </c>
      <c r="M240" s="86" t="s">
        <v>3312</v>
      </c>
      <c r="N240" s="86" t="s">
        <v>3313</v>
      </c>
      <c r="O240" s="86" t="s">
        <v>2083</v>
      </c>
      <c r="P240" s="87">
        <v>36770</v>
      </c>
      <c r="Q240" s="87">
        <v>401768</v>
      </c>
      <c r="R240" s="86" t="s">
        <v>2416</v>
      </c>
      <c r="S240" s="86" t="s">
        <v>150</v>
      </c>
      <c r="T240" s="86">
        <v>970320</v>
      </c>
      <c r="U240" s="86">
        <v>6175</v>
      </c>
      <c r="V240" s="86" t="s">
        <v>3311</v>
      </c>
      <c r="W240" s="86" t="s">
        <v>3218</v>
      </c>
      <c r="X240" s="86" t="s">
        <v>2480</v>
      </c>
      <c r="Y240" s="86" t="s">
        <v>151</v>
      </c>
      <c r="Z240" s="86" t="str">
        <f t="shared" si="25"/>
        <v>Dorfplatz 1; 6175 Kematen in Tirol</v>
      </c>
      <c r="AB240" s="85" t="s">
        <v>3310</v>
      </c>
      <c r="AC240" s="85" t="str">
        <f t="shared" si="26"/>
        <v>AT34</v>
      </c>
      <c r="AD240" s="85" t="str">
        <f t="shared" si="27"/>
        <v>3626</v>
      </c>
      <c r="AE240" s="85" t="str">
        <f t="shared" si="28"/>
        <v>0000</v>
      </c>
      <c r="AF240" s="85" t="str">
        <f t="shared" si="29"/>
        <v>0001</v>
      </c>
      <c r="AG240" s="85" t="str">
        <f t="shared" si="30"/>
        <v>0181</v>
      </c>
      <c r="AH240" s="85" t="str">
        <f t="shared" si="31"/>
        <v>AT34 3626 0000 0001 0181</v>
      </c>
    </row>
    <row r="241" spans="1:34" x14ac:dyDescent="0.25">
      <c r="A241" s="86">
        <v>703956</v>
      </c>
      <c r="B241" s="86" t="s">
        <v>158</v>
      </c>
      <c r="C241" s="86" t="str">
        <f t="shared" si="24"/>
        <v>Rettenbergstraße 25; 6115 Kolsassberg</v>
      </c>
      <c r="D241" s="86" t="s">
        <v>1920</v>
      </c>
      <c r="E241" s="86" t="s">
        <v>1920</v>
      </c>
      <c r="F241" s="86">
        <v>70323</v>
      </c>
      <c r="G241" s="86">
        <v>6115</v>
      </c>
      <c r="H241" s="86" t="s">
        <v>1075</v>
      </c>
      <c r="I241" s="86" t="s">
        <v>3314</v>
      </c>
      <c r="J241" s="86" t="s">
        <v>2668</v>
      </c>
      <c r="K241" s="86" t="s">
        <v>3166</v>
      </c>
      <c r="L241" s="86" t="s">
        <v>3</v>
      </c>
      <c r="M241" s="86" t="s">
        <v>3315</v>
      </c>
      <c r="N241" s="86" t="s">
        <v>3316</v>
      </c>
      <c r="O241" s="86" t="s">
        <v>2134</v>
      </c>
      <c r="P241" s="87">
        <v>36770</v>
      </c>
      <c r="Q241" s="87">
        <v>401768</v>
      </c>
      <c r="R241" s="86" t="s">
        <v>2416</v>
      </c>
      <c r="S241" s="86" t="s">
        <v>159</v>
      </c>
      <c r="T241" s="86">
        <v>970323</v>
      </c>
      <c r="U241" s="86">
        <v>6115</v>
      </c>
      <c r="V241" s="86" t="s">
        <v>1075</v>
      </c>
      <c r="W241" s="86" t="s">
        <v>3314</v>
      </c>
      <c r="X241" s="86" t="s">
        <v>2668</v>
      </c>
      <c r="Y241" s="86" t="s">
        <v>160</v>
      </c>
      <c r="Z241" s="86" t="str">
        <f t="shared" si="25"/>
        <v>Rettenbergstraße 25; 6115 Kolsassberg</v>
      </c>
      <c r="AB241" s="85" t="s">
        <v>3317</v>
      </c>
      <c r="AC241" s="85" t="str">
        <f t="shared" si="26"/>
        <v>AT44</v>
      </c>
      <c r="AD241" s="85" t="str">
        <f t="shared" si="27"/>
        <v>3632</v>
      </c>
      <c r="AE241" s="85" t="str">
        <f t="shared" si="28"/>
        <v>2000</v>
      </c>
      <c r="AF241" s="85" t="str">
        <f t="shared" si="29"/>
        <v>0402</v>
      </c>
      <c r="AG241" s="85" t="str">
        <f t="shared" si="30"/>
        <v>0350</v>
      </c>
      <c r="AH241" s="85" t="str">
        <f t="shared" si="31"/>
        <v>AT44 3632 2000 0402 0350</v>
      </c>
    </row>
    <row r="242" spans="1:34" x14ac:dyDescent="0.25">
      <c r="A242" s="86">
        <v>703666</v>
      </c>
      <c r="B242" s="86" t="s">
        <v>109</v>
      </c>
      <c r="C242" s="86" t="str">
        <f t="shared" si="24"/>
        <v>Gries 20; 6182 Gries/Sellrain</v>
      </c>
      <c r="D242" s="86" t="s">
        <v>1920</v>
      </c>
      <c r="E242" s="86" t="s">
        <v>1920</v>
      </c>
      <c r="F242" s="86">
        <v>70314</v>
      </c>
      <c r="G242" s="86">
        <v>6182</v>
      </c>
      <c r="H242" s="86" t="s">
        <v>3318</v>
      </c>
      <c r="I242" s="86" t="s">
        <v>3295</v>
      </c>
      <c r="J242" s="86" t="s">
        <v>2435</v>
      </c>
      <c r="K242" s="86" t="s">
        <v>3166</v>
      </c>
      <c r="L242" s="86" t="s">
        <v>3</v>
      </c>
      <c r="M242" s="86" t="s">
        <v>3319</v>
      </c>
      <c r="N242" s="86" t="s">
        <v>3320</v>
      </c>
      <c r="O242" s="86" t="s">
        <v>2123</v>
      </c>
      <c r="P242" s="87">
        <v>36770</v>
      </c>
      <c r="Q242" s="87">
        <v>401768</v>
      </c>
      <c r="R242" s="86" t="s">
        <v>2416</v>
      </c>
      <c r="S242" s="86" t="s">
        <v>110</v>
      </c>
      <c r="T242" s="86">
        <v>970314</v>
      </c>
      <c r="U242" s="86">
        <v>6182</v>
      </c>
      <c r="V242" s="86" t="s">
        <v>3322</v>
      </c>
      <c r="W242" s="86" t="s">
        <v>3295</v>
      </c>
      <c r="X242" s="86" t="s">
        <v>2727</v>
      </c>
      <c r="Y242" s="86" t="s">
        <v>111</v>
      </c>
      <c r="Z242" s="86" t="str">
        <f t="shared" si="25"/>
        <v>Gries 17; 6182 Gries im Sellrain</v>
      </c>
      <c r="AB242" s="85" t="s">
        <v>3321</v>
      </c>
      <c r="AC242" s="85" t="str">
        <f t="shared" si="26"/>
        <v>AT98</v>
      </c>
      <c r="AD242" s="85" t="str">
        <f t="shared" si="27"/>
        <v>3626</v>
      </c>
      <c r="AE242" s="85" t="str">
        <f t="shared" si="28"/>
        <v>0000</v>
      </c>
      <c r="AF242" s="85" t="str">
        <f t="shared" si="29"/>
        <v>0042</v>
      </c>
      <c r="AG242" s="85" t="str">
        <f t="shared" si="30"/>
        <v>0018</v>
      </c>
      <c r="AH242" s="85" t="str">
        <f t="shared" si="31"/>
        <v>AT98 3626 0000 0042 0018</v>
      </c>
    </row>
    <row r="243" spans="1:34" x14ac:dyDescent="0.25">
      <c r="A243" s="86">
        <v>703126</v>
      </c>
      <c r="B243" s="86" t="s">
        <v>153</v>
      </c>
      <c r="C243" s="86" t="str">
        <f t="shared" si="24"/>
        <v>Kirchgasse 3; 6401 Inzing</v>
      </c>
      <c r="D243" s="86" t="s">
        <v>1920</v>
      </c>
      <c r="E243" s="86" t="s">
        <v>1920</v>
      </c>
      <c r="F243" s="86">
        <v>70319</v>
      </c>
      <c r="G243" s="86">
        <v>6401</v>
      </c>
      <c r="H243" s="86" t="s">
        <v>1037</v>
      </c>
      <c r="I243" s="86" t="s">
        <v>2955</v>
      </c>
      <c r="J243" s="86" t="s">
        <v>2470</v>
      </c>
      <c r="K243" s="86" t="s">
        <v>3166</v>
      </c>
      <c r="L243" s="86" t="s">
        <v>3</v>
      </c>
      <c r="M243" s="86" t="s">
        <v>3323</v>
      </c>
      <c r="N243" s="86" t="s">
        <v>3324</v>
      </c>
      <c r="O243" s="86" t="s">
        <v>2059</v>
      </c>
      <c r="P243" s="87">
        <v>36770</v>
      </c>
      <c r="Q243" s="87">
        <v>401768</v>
      </c>
      <c r="R243" s="86" t="s">
        <v>2416</v>
      </c>
      <c r="S243" s="86" t="s">
        <v>143</v>
      </c>
      <c r="T243" s="86">
        <v>970319</v>
      </c>
      <c r="U243" s="86">
        <v>6401</v>
      </c>
      <c r="V243" s="86" t="s">
        <v>1037</v>
      </c>
      <c r="W243" s="86" t="s">
        <v>3280</v>
      </c>
      <c r="X243" s="86" t="s">
        <v>2499</v>
      </c>
      <c r="Y243" s="86" t="s">
        <v>144</v>
      </c>
      <c r="Z243" s="86" t="str">
        <f t="shared" si="25"/>
        <v>Kohlstatt 2; 6401 Inzing</v>
      </c>
      <c r="AB243" s="85" t="s">
        <v>3279</v>
      </c>
      <c r="AC243" s="85" t="str">
        <f t="shared" si="26"/>
        <v>AT36</v>
      </c>
      <c r="AD243" s="85" t="str">
        <f t="shared" si="27"/>
        <v>3633</v>
      </c>
      <c r="AE243" s="85" t="str">
        <f t="shared" si="28"/>
        <v>6000</v>
      </c>
      <c r="AF243" s="85" t="str">
        <f t="shared" si="29"/>
        <v>0772</v>
      </c>
      <c r="AG243" s="85" t="str">
        <f t="shared" si="30"/>
        <v>0295</v>
      </c>
      <c r="AH243" s="85" t="str">
        <f t="shared" si="31"/>
        <v>AT36 3633 6000 0772 0295</v>
      </c>
    </row>
    <row r="244" spans="1:34" x14ac:dyDescent="0.25">
      <c r="A244" s="86">
        <v>703127</v>
      </c>
      <c r="B244" s="86" t="s">
        <v>155</v>
      </c>
      <c r="C244" s="86" t="str">
        <f t="shared" si="24"/>
        <v>Kirchgasse 10; 6401 Inzing</v>
      </c>
      <c r="D244" s="86" t="s">
        <v>1920</v>
      </c>
      <c r="E244" s="86" t="s">
        <v>1920</v>
      </c>
      <c r="F244" s="86">
        <v>70319</v>
      </c>
      <c r="G244" s="86">
        <v>6401</v>
      </c>
      <c r="H244" s="86" t="s">
        <v>1037</v>
      </c>
      <c r="I244" s="86" t="s">
        <v>2955</v>
      </c>
      <c r="J244" s="86" t="s">
        <v>2617</v>
      </c>
      <c r="K244" s="86" t="s">
        <v>3166</v>
      </c>
      <c r="L244" s="86" t="s">
        <v>3</v>
      </c>
      <c r="M244" s="86" t="s">
        <v>3325</v>
      </c>
      <c r="N244" s="86" t="s">
        <v>3326</v>
      </c>
      <c r="O244" s="86" t="s">
        <v>2059</v>
      </c>
      <c r="P244" s="87">
        <v>36770</v>
      </c>
      <c r="Q244" s="87">
        <v>401768</v>
      </c>
      <c r="R244" s="86" t="s">
        <v>2416</v>
      </c>
      <c r="S244" s="86" t="s">
        <v>143</v>
      </c>
      <c r="T244" s="86">
        <v>970319</v>
      </c>
      <c r="U244" s="86">
        <v>6401</v>
      </c>
      <c r="V244" s="86" t="s">
        <v>1037</v>
      </c>
      <c r="W244" s="86" t="s">
        <v>3280</v>
      </c>
      <c r="X244" s="86" t="s">
        <v>2499</v>
      </c>
      <c r="Y244" s="86" t="s">
        <v>144</v>
      </c>
      <c r="Z244" s="86" t="str">
        <f t="shared" si="25"/>
        <v>Kohlstatt 2; 6401 Inzing</v>
      </c>
      <c r="AB244" s="85" t="s">
        <v>3279</v>
      </c>
      <c r="AC244" s="85" t="str">
        <f t="shared" si="26"/>
        <v>AT36</v>
      </c>
      <c r="AD244" s="85" t="str">
        <f t="shared" si="27"/>
        <v>3633</v>
      </c>
      <c r="AE244" s="85" t="str">
        <f t="shared" si="28"/>
        <v>6000</v>
      </c>
      <c r="AF244" s="85" t="str">
        <f t="shared" si="29"/>
        <v>0772</v>
      </c>
      <c r="AG244" s="85" t="str">
        <f t="shared" si="30"/>
        <v>0295</v>
      </c>
      <c r="AH244" s="85" t="str">
        <f t="shared" si="31"/>
        <v>AT36 3633 6000 0772 0295</v>
      </c>
    </row>
    <row r="245" spans="1:34" x14ac:dyDescent="0.25">
      <c r="A245" s="86">
        <v>703015</v>
      </c>
      <c r="B245" s="86" t="s">
        <v>154</v>
      </c>
      <c r="C245" s="86" t="str">
        <f t="shared" si="24"/>
        <v>Kirchgasse 10; 6401 Inzing</v>
      </c>
      <c r="D245" s="86" t="s">
        <v>1919</v>
      </c>
      <c r="E245" s="86" t="s">
        <v>1919</v>
      </c>
      <c r="F245" s="86">
        <v>70319</v>
      </c>
      <c r="G245" s="86">
        <v>6401</v>
      </c>
      <c r="H245" s="86" t="s">
        <v>1037</v>
      </c>
      <c r="I245" s="86" t="s">
        <v>2955</v>
      </c>
      <c r="J245" s="86" t="s">
        <v>2617</v>
      </c>
      <c r="K245" s="86" t="s">
        <v>3166</v>
      </c>
      <c r="L245" s="86" t="s">
        <v>3</v>
      </c>
      <c r="M245" s="86" t="s">
        <v>3327</v>
      </c>
      <c r="N245" s="86" t="s">
        <v>3328</v>
      </c>
      <c r="O245" s="86" t="s">
        <v>2059</v>
      </c>
      <c r="P245" s="87">
        <v>36770</v>
      </c>
      <c r="Q245" s="87">
        <v>401768</v>
      </c>
      <c r="R245" s="86" t="s">
        <v>2416</v>
      </c>
      <c r="S245" s="86" t="s">
        <v>143</v>
      </c>
      <c r="T245" s="86">
        <v>970319</v>
      </c>
      <c r="U245" s="86">
        <v>6401</v>
      </c>
      <c r="V245" s="86" t="s">
        <v>1037</v>
      </c>
      <c r="W245" s="86" t="s">
        <v>3280</v>
      </c>
      <c r="X245" s="86" t="s">
        <v>2499</v>
      </c>
      <c r="Y245" s="86" t="s">
        <v>144</v>
      </c>
      <c r="Z245" s="86" t="str">
        <f t="shared" si="25"/>
        <v>Kohlstatt 2; 6401 Inzing</v>
      </c>
      <c r="AB245" s="85" t="s">
        <v>3279</v>
      </c>
      <c r="AC245" s="85" t="str">
        <f t="shared" si="26"/>
        <v>AT36</v>
      </c>
      <c r="AD245" s="85" t="str">
        <f t="shared" si="27"/>
        <v>3633</v>
      </c>
      <c r="AE245" s="85" t="str">
        <f t="shared" si="28"/>
        <v>6000</v>
      </c>
      <c r="AF245" s="85" t="str">
        <f t="shared" si="29"/>
        <v>0772</v>
      </c>
      <c r="AG245" s="85" t="str">
        <f t="shared" si="30"/>
        <v>0295</v>
      </c>
      <c r="AH245" s="85" t="str">
        <f t="shared" si="31"/>
        <v>AT36 3633 6000 0772 0295</v>
      </c>
    </row>
    <row r="246" spans="1:34" x14ac:dyDescent="0.25">
      <c r="A246" s="86">
        <v>703017</v>
      </c>
      <c r="B246" s="86" t="s">
        <v>3329</v>
      </c>
      <c r="C246" s="86" t="str">
        <f t="shared" si="24"/>
        <v>Kohlstatt 2; 6401 Inzing</v>
      </c>
      <c r="D246" s="86" t="s">
        <v>2708</v>
      </c>
      <c r="E246" s="86" t="s">
        <v>2708</v>
      </c>
      <c r="F246" s="86">
        <v>70319</v>
      </c>
      <c r="G246" s="86">
        <v>6401</v>
      </c>
      <c r="H246" s="86" t="s">
        <v>1037</v>
      </c>
      <c r="I246" s="86" t="s">
        <v>3280</v>
      </c>
      <c r="J246" s="86" t="s">
        <v>2499</v>
      </c>
      <c r="K246" s="86" t="s">
        <v>3166</v>
      </c>
      <c r="L246" s="86" t="s">
        <v>3</v>
      </c>
      <c r="M246" s="86" t="s">
        <v>3330</v>
      </c>
      <c r="N246" s="86" t="s">
        <v>3331</v>
      </c>
      <c r="O246" s="86" t="s">
        <v>5739</v>
      </c>
      <c r="P246" s="87">
        <v>36770</v>
      </c>
      <c r="Q246" s="87">
        <v>44138</v>
      </c>
      <c r="R246" s="86" t="s">
        <v>2592</v>
      </c>
      <c r="S246" s="86" t="s">
        <v>143</v>
      </c>
      <c r="T246" s="86">
        <v>970319</v>
      </c>
      <c r="U246" s="86">
        <v>6401</v>
      </c>
      <c r="V246" s="86" t="s">
        <v>1037</v>
      </c>
      <c r="W246" s="86" t="s">
        <v>3280</v>
      </c>
      <c r="X246" s="86" t="s">
        <v>2499</v>
      </c>
      <c r="Y246" s="86" t="s">
        <v>144</v>
      </c>
      <c r="Z246" s="86" t="str">
        <f t="shared" si="25"/>
        <v>Kohlstatt 2; 6401 Inzing</v>
      </c>
      <c r="AC246" s="85" t="str">
        <f t="shared" si="26"/>
        <v/>
      </c>
      <c r="AD246" s="85" t="str">
        <f t="shared" si="27"/>
        <v/>
      </c>
      <c r="AE246" s="85" t="str">
        <f t="shared" si="28"/>
        <v/>
      </c>
      <c r="AF246" s="85" t="str">
        <f t="shared" si="29"/>
        <v/>
      </c>
      <c r="AG246" s="85" t="str">
        <f t="shared" si="30"/>
        <v/>
      </c>
      <c r="AH246" s="85" t="str">
        <f t="shared" si="31"/>
        <v xml:space="preserve">    </v>
      </c>
    </row>
    <row r="247" spans="1:34" x14ac:dyDescent="0.25">
      <c r="A247" s="86">
        <v>703156</v>
      </c>
      <c r="B247" s="86" t="s">
        <v>140</v>
      </c>
      <c r="C247" s="86" t="str">
        <f t="shared" si="24"/>
        <v>Dorfstraße 17; 6142 Mieders</v>
      </c>
      <c r="D247" s="86" t="s">
        <v>1920</v>
      </c>
      <c r="E247" s="86" t="s">
        <v>1920</v>
      </c>
      <c r="F247" s="86">
        <v>70328</v>
      </c>
      <c r="G247" s="86">
        <v>6142</v>
      </c>
      <c r="H247" s="86" t="s">
        <v>1055</v>
      </c>
      <c r="I247" s="86" t="s">
        <v>2849</v>
      </c>
      <c r="J247" s="86" t="s">
        <v>2727</v>
      </c>
      <c r="K247" s="86" t="s">
        <v>3166</v>
      </c>
      <c r="L247" s="86" t="s">
        <v>3</v>
      </c>
      <c r="M247" s="86" t="s">
        <v>3332</v>
      </c>
      <c r="N247" s="86" t="s">
        <v>3333</v>
      </c>
      <c r="O247" s="86" t="s">
        <v>2095</v>
      </c>
      <c r="P247" s="87">
        <v>36770</v>
      </c>
      <c r="Q247" s="87">
        <v>401768</v>
      </c>
      <c r="R247" s="86" t="s">
        <v>2416</v>
      </c>
      <c r="S247" s="86" t="s">
        <v>141</v>
      </c>
      <c r="T247" s="86">
        <v>970328</v>
      </c>
      <c r="U247" s="86">
        <v>6142</v>
      </c>
      <c r="V247" s="86" t="s">
        <v>1055</v>
      </c>
      <c r="W247" s="86" t="s">
        <v>2849</v>
      </c>
      <c r="X247" s="86" t="s">
        <v>2514</v>
      </c>
      <c r="Y247" s="86" t="s">
        <v>1566</v>
      </c>
      <c r="Z247" s="86" t="str">
        <f t="shared" si="25"/>
        <v>Dorfstraße 19; 6142 Mieders</v>
      </c>
      <c r="AB247" s="85" t="s">
        <v>3334</v>
      </c>
      <c r="AC247" s="85" t="str">
        <f t="shared" si="26"/>
        <v>AT70</v>
      </c>
      <c r="AD247" s="85" t="str">
        <f t="shared" si="27"/>
        <v>3628</v>
      </c>
      <c r="AE247" s="85" t="str">
        <f t="shared" si="28"/>
        <v>5000</v>
      </c>
      <c r="AF247" s="85" t="str">
        <f t="shared" si="29"/>
        <v>0102</v>
      </c>
      <c r="AG247" s="85" t="str">
        <f t="shared" si="30"/>
        <v>0148</v>
      </c>
      <c r="AH247" s="85" t="str">
        <f t="shared" si="31"/>
        <v>AT70 3628 5000 0102 0148</v>
      </c>
    </row>
    <row r="248" spans="1:34" x14ac:dyDescent="0.25">
      <c r="A248" s="86">
        <v>703636</v>
      </c>
      <c r="B248" s="86" t="s">
        <v>167</v>
      </c>
      <c r="C248" s="86" t="str">
        <f t="shared" si="24"/>
        <v>Kirchplatzl 137; 6105 Leutasch</v>
      </c>
      <c r="D248" s="86" t="s">
        <v>1920</v>
      </c>
      <c r="E248" s="86" t="s">
        <v>1920</v>
      </c>
      <c r="F248" s="86">
        <v>70326</v>
      </c>
      <c r="G248" s="86">
        <v>6105</v>
      </c>
      <c r="H248" s="86" t="s">
        <v>1070</v>
      </c>
      <c r="I248" s="86" t="s">
        <v>3335</v>
      </c>
      <c r="J248" s="86" t="s">
        <v>3336</v>
      </c>
      <c r="K248" s="86" t="s">
        <v>3166</v>
      </c>
      <c r="L248" s="86" t="s">
        <v>3</v>
      </c>
      <c r="M248" s="86" t="s">
        <v>3337</v>
      </c>
      <c r="N248" s="86" t="s">
        <v>3338</v>
      </c>
      <c r="O248" s="86" t="s">
        <v>2121</v>
      </c>
      <c r="P248" s="87">
        <v>36770</v>
      </c>
      <c r="Q248" s="87">
        <v>401768</v>
      </c>
      <c r="R248" s="86" t="s">
        <v>2416</v>
      </c>
      <c r="S248" s="86" t="s">
        <v>168</v>
      </c>
      <c r="T248" s="86">
        <v>970326</v>
      </c>
      <c r="U248" s="86">
        <v>6105</v>
      </c>
      <c r="V248" s="86" t="s">
        <v>1070</v>
      </c>
      <c r="W248" s="86" t="s">
        <v>3335</v>
      </c>
      <c r="X248" s="86" t="s">
        <v>3340</v>
      </c>
      <c r="Y248" s="86" t="s">
        <v>169</v>
      </c>
      <c r="Z248" s="86" t="str">
        <f t="shared" si="25"/>
        <v>Kirchplatzl 128a; 6105 Leutasch</v>
      </c>
      <c r="AB248" s="85" t="s">
        <v>3339</v>
      </c>
      <c r="AC248" s="85" t="str">
        <f t="shared" si="26"/>
        <v>AT84</v>
      </c>
      <c r="AD248" s="85" t="str">
        <f t="shared" si="27"/>
        <v>3631</v>
      </c>
      <c r="AE248" s="85" t="str">
        <f t="shared" si="28"/>
        <v>4000</v>
      </c>
      <c r="AF248" s="85" t="str">
        <f t="shared" si="29"/>
        <v>0502</v>
      </c>
      <c r="AG248" s="85" t="str">
        <f t="shared" si="30"/>
        <v>0128</v>
      </c>
      <c r="AH248" s="85" t="str">
        <f t="shared" si="31"/>
        <v>AT84 3631 4000 0502 0128</v>
      </c>
    </row>
    <row r="249" spans="1:34" x14ac:dyDescent="0.25">
      <c r="A249" s="86">
        <v>703638</v>
      </c>
      <c r="B249" s="86" t="s">
        <v>1576</v>
      </c>
      <c r="C249" s="86" t="str">
        <f t="shared" si="24"/>
        <v>Kirchplatzl 137; 6105 Leutasch</v>
      </c>
      <c r="D249" s="86" t="s">
        <v>1919</v>
      </c>
      <c r="E249" s="86" t="s">
        <v>1919</v>
      </c>
      <c r="F249" s="86">
        <v>70326</v>
      </c>
      <c r="G249" s="86">
        <v>6105</v>
      </c>
      <c r="H249" s="86" t="s">
        <v>1070</v>
      </c>
      <c r="I249" s="86" t="s">
        <v>3335</v>
      </c>
      <c r="J249" s="86" t="s">
        <v>3336</v>
      </c>
      <c r="K249" s="86" t="s">
        <v>3166</v>
      </c>
      <c r="L249" s="86" t="s">
        <v>3</v>
      </c>
      <c r="M249" s="86" t="s">
        <v>3341</v>
      </c>
      <c r="N249" s="86" t="s">
        <v>3342</v>
      </c>
      <c r="O249" s="86" t="s">
        <v>2121</v>
      </c>
      <c r="P249" s="87">
        <v>36770</v>
      </c>
      <c r="Q249" s="87">
        <v>401768</v>
      </c>
      <c r="R249" s="86" t="s">
        <v>2416</v>
      </c>
      <c r="S249" s="86" t="s">
        <v>168</v>
      </c>
      <c r="T249" s="86">
        <v>970326</v>
      </c>
      <c r="U249" s="86">
        <v>6105</v>
      </c>
      <c r="V249" s="86" t="s">
        <v>1070</v>
      </c>
      <c r="W249" s="86" t="s">
        <v>3335</v>
      </c>
      <c r="X249" s="86" t="s">
        <v>3340</v>
      </c>
      <c r="Y249" s="86" t="s">
        <v>169</v>
      </c>
      <c r="Z249" s="86" t="str">
        <f t="shared" si="25"/>
        <v>Kirchplatzl 128a; 6105 Leutasch</v>
      </c>
      <c r="AB249" s="85" t="s">
        <v>3339</v>
      </c>
      <c r="AC249" s="85" t="str">
        <f t="shared" si="26"/>
        <v>AT84</v>
      </c>
      <c r="AD249" s="85" t="str">
        <f t="shared" si="27"/>
        <v>3631</v>
      </c>
      <c r="AE249" s="85" t="str">
        <f t="shared" si="28"/>
        <v>4000</v>
      </c>
      <c r="AF249" s="85" t="str">
        <f t="shared" si="29"/>
        <v>0502</v>
      </c>
      <c r="AG249" s="85" t="str">
        <f t="shared" si="30"/>
        <v>0128</v>
      </c>
      <c r="AH249" s="85" t="str">
        <f t="shared" si="31"/>
        <v>AT84 3631 4000 0502 0128</v>
      </c>
    </row>
    <row r="250" spans="1:34" x14ac:dyDescent="0.25">
      <c r="A250" s="86">
        <v>703157</v>
      </c>
      <c r="B250" s="86" t="s">
        <v>1565</v>
      </c>
      <c r="C250" s="86" t="str">
        <f t="shared" si="24"/>
        <v>Widumgasse 2; 6142 Mieders</v>
      </c>
      <c r="D250" s="86" t="s">
        <v>1919</v>
      </c>
      <c r="E250" s="86" t="s">
        <v>1919</v>
      </c>
      <c r="F250" s="86">
        <v>70328</v>
      </c>
      <c r="G250" s="86">
        <v>6142</v>
      </c>
      <c r="H250" s="86" t="s">
        <v>1055</v>
      </c>
      <c r="I250" s="86" t="s">
        <v>3157</v>
      </c>
      <c r="J250" s="86" t="s">
        <v>2499</v>
      </c>
      <c r="K250" s="86" t="s">
        <v>3166</v>
      </c>
      <c r="L250" s="86" t="s">
        <v>3</v>
      </c>
      <c r="M250" s="86" t="s">
        <v>3343</v>
      </c>
      <c r="N250" s="86" t="s">
        <v>3344</v>
      </c>
      <c r="O250" s="86" t="s">
        <v>2095</v>
      </c>
      <c r="P250" s="87">
        <v>36770</v>
      </c>
      <c r="Q250" s="87">
        <v>401768</v>
      </c>
      <c r="R250" s="86" t="s">
        <v>2416</v>
      </c>
      <c r="S250" s="86" t="s">
        <v>141</v>
      </c>
      <c r="T250" s="86">
        <v>970328</v>
      </c>
      <c r="U250" s="86">
        <v>6142</v>
      </c>
      <c r="V250" s="86" t="s">
        <v>1055</v>
      </c>
      <c r="W250" s="86" t="s">
        <v>2849</v>
      </c>
      <c r="X250" s="86" t="s">
        <v>2514</v>
      </c>
      <c r="Y250" s="86" t="s">
        <v>1566</v>
      </c>
      <c r="Z250" s="86" t="str">
        <f t="shared" si="25"/>
        <v>Dorfstraße 19; 6142 Mieders</v>
      </c>
      <c r="AB250" s="85" t="s">
        <v>3334</v>
      </c>
      <c r="AC250" s="85" t="str">
        <f t="shared" si="26"/>
        <v>AT70</v>
      </c>
      <c r="AD250" s="85" t="str">
        <f t="shared" si="27"/>
        <v>3628</v>
      </c>
      <c r="AE250" s="85" t="str">
        <f t="shared" si="28"/>
        <v>5000</v>
      </c>
      <c r="AF250" s="85" t="str">
        <f t="shared" si="29"/>
        <v>0102</v>
      </c>
      <c r="AG250" s="85" t="str">
        <f t="shared" si="30"/>
        <v>0148</v>
      </c>
      <c r="AH250" s="85" t="str">
        <f t="shared" si="31"/>
        <v>AT70 3628 5000 0102 0148</v>
      </c>
    </row>
    <row r="251" spans="1:34" x14ac:dyDescent="0.25">
      <c r="A251" s="86">
        <v>703326</v>
      </c>
      <c r="B251" s="86" t="s">
        <v>215</v>
      </c>
      <c r="C251" s="86" t="str">
        <f t="shared" si="24"/>
        <v>Bahnhofstraße 11; 6161 Natters</v>
      </c>
      <c r="D251" s="86" t="s">
        <v>1920</v>
      </c>
      <c r="E251" s="86" t="s">
        <v>1920</v>
      </c>
      <c r="F251" s="86">
        <v>70332</v>
      </c>
      <c r="G251" s="86">
        <v>6161</v>
      </c>
      <c r="H251" s="86" t="s">
        <v>1062</v>
      </c>
      <c r="I251" s="86" t="s">
        <v>3307</v>
      </c>
      <c r="J251" s="86" t="s">
        <v>2580</v>
      </c>
      <c r="K251" s="86" t="s">
        <v>3166</v>
      </c>
      <c r="L251" s="86" t="s">
        <v>3</v>
      </c>
      <c r="M251" s="86" t="s">
        <v>3345</v>
      </c>
      <c r="N251" s="86" t="s">
        <v>3346</v>
      </c>
      <c r="O251" s="86" t="s">
        <v>2064</v>
      </c>
      <c r="P251" s="87">
        <v>36770</v>
      </c>
      <c r="Q251" s="87">
        <v>401768</v>
      </c>
      <c r="R251" s="86" t="s">
        <v>2416</v>
      </c>
      <c r="S251" s="86" t="s">
        <v>216</v>
      </c>
      <c r="T251" s="86">
        <v>970332</v>
      </c>
      <c r="U251" s="86">
        <v>6161</v>
      </c>
      <c r="V251" s="86" t="s">
        <v>1062</v>
      </c>
      <c r="W251" s="86" t="s">
        <v>3173</v>
      </c>
      <c r="X251" s="86" t="s">
        <v>2576</v>
      </c>
      <c r="Y251" s="86" t="s">
        <v>217</v>
      </c>
      <c r="Z251" s="86" t="str">
        <f t="shared" si="25"/>
        <v>Innsbrucker Straße 4; 6161 Natters</v>
      </c>
      <c r="AB251" s="85" t="s">
        <v>3347</v>
      </c>
      <c r="AC251" s="85" t="str">
        <f t="shared" si="26"/>
        <v>AT71</v>
      </c>
      <c r="AD251" s="85" t="str">
        <f t="shared" si="27"/>
        <v>3628</v>
      </c>
      <c r="AE251" s="85" t="str">
        <f t="shared" si="28"/>
        <v>1000</v>
      </c>
      <c r="AF251" s="85" t="str">
        <f t="shared" si="29"/>
        <v>0012</v>
      </c>
      <c r="AG251" s="85" t="str">
        <f t="shared" si="30"/>
        <v>0378</v>
      </c>
      <c r="AH251" s="85" t="str">
        <f t="shared" si="31"/>
        <v>AT71 3628 1000 0012 0378</v>
      </c>
    </row>
    <row r="252" spans="1:34" x14ac:dyDescent="0.25">
      <c r="A252" s="86">
        <v>703028</v>
      </c>
      <c r="B252" s="86" t="s">
        <v>1621</v>
      </c>
      <c r="C252" s="86" t="str">
        <f t="shared" si="24"/>
        <v>Bahnhofstraße 11; 6161 Natters</v>
      </c>
      <c r="D252" s="86" t="s">
        <v>1919</v>
      </c>
      <c r="E252" s="86" t="s">
        <v>1919</v>
      </c>
      <c r="F252" s="86">
        <v>70332</v>
      </c>
      <c r="G252" s="86">
        <v>6161</v>
      </c>
      <c r="H252" s="86" t="s">
        <v>1062</v>
      </c>
      <c r="I252" s="86" t="s">
        <v>3307</v>
      </c>
      <c r="J252" s="86" t="s">
        <v>2580</v>
      </c>
      <c r="K252" s="86" t="s">
        <v>3166</v>
      </c>
      <c r="L252" s="86" t="s">
        <v>3</v>
      </c>
      <c r="M252" s="86" t="s">
        <v>3348</v>
      </c>
      <c r="N252" s="86" t="s">
        <v>3349</v>
      </c>
      <c r="O252" s="86" t="s">
        <v>2064</v>
      </c>
      <c r="P252" s="87">
        <v>36770</v>
      </c>
      <c r="Q252" s="87">
        <v>401768</v>
      </c>
      <c r="R252" s="86" t="s">
        <v>2416</v>
      </c>
      <c r="S252" s="86" t="s">
        <v>216</v>
      </c>
      <c r="T252" s="86">
        <v>970332</v>
      </c>
      <c r="U252" s="86">
        <v>6161</v>
      </c>
      <c r="V252" s="86" t="s">
        <v>1062</v>
      </c>
      <c r="W252" s="86" t="s">
        <v>3173</v>
      </c>
      <c r="X252" s="86" t="s">
        <v>2576</v>
      </c>
      <c r="Y252" s="86" t="s">
        <v>217</v>
      </c>
      <c r="Z252" s="86" t="str">
        <f t="shared" si="25"/>
        <v>Innsbrucker Straße 4; 6161 Natters</v>
      </c>
      <c r="AB252" s="85" t="s">
        <v>3347</v>
      </c>
      <c r="AC252" s="85" t="str">
        <f t="shared" si="26"/>
        <v>AT71</v>
      </c>
      <c r="AD252" s="85" t="str">
        <f t="shared" si="27"/>
        <v>3628</v>
      </c>
      <c r="AE252" s="85" t="str">
        <f t="shared" si="28"/>
        <v>1000</v>
      </c>
      <c r="AF252" s="85" t="str">
        <f t="shared" si="29"/>
        <v>0012</v>
      </c>
      <c r="AG252" s="85" t="str">
        <f t="shared" si="30"/>
        <v>0378</v>
      </c>
      <c r="AH252" s="85" t="str">
        <f t="shared" si="31"/>
        <v>AT71 3628 1000 0012 0378</v>
      </c>
    </row>
    <row r="253" spans="1:34" x14ac:dyDescent="0.25">
      <c r="A253" s="86">
        <v>703043</v>
      </c>
      <c r="B253" s="86" t="s">
        <v>1354</v>
      </c>
      <c r="C253" s="86" t="str">
        <f t="shared" si="24"/>
        <v>Bahnhofstraße 11; 6161 Natters</v>
      </c>
      <c r="D253" s="86" t="s">
        <v>1922</v>
      </c>
      <c r="E253" s="86" t="s">
        <v>1922</v>
      </c>
      <c r="F253" s="86">
        <v>70332</v>
      </c>
      <c r="G253" s="86">
        <v>6161</v>
      </c>
      <c r="H253" s="86" t="s">
        <v>1062</v>
      </c>
      <c r="I253" s="86" t="s">
        <v>3307</v>
      </c>
      <c r="J253" s="86" t="s">
        <v>2580</v>
      </c>
      <c r="K253" s="86" t="s">
        <v>3166</v>
      </c>
      <c r="L253" s="86" t="s">
        <v>3</v>
      </c>
      <c r="M253" s="86" t="s">
        <v>3350</v>
      </c>
      <c r="N253" s="86" t="s">
        <v>3351</v>
      </c>
      <c r="O253" s="86" t="s">
        <v>2064</v>
      </c>
      <c r="P253" s="87">
        <v>36770</v>
      </c>
      <c r="Q253" s="87">
        <v>401768</v>
      </c>
      <c r="R253" s="86" t="s">
        <v>2416</v>
      </c>
      <c r="S253" s="86" t="s">
        <v>216</v>
      </c>
      <c r="T253" s="86">
        <v>970332</v>
      </c>
      <c r="U253" s="86">
        <v>6161</v>
      </c>
      <c r="V253" s="86" t="s">
        <v>1062</v>
      </c>
      <c r="W253" s="86" t="s">
        <v>3173</v>
      </c>
      <c r="X253" s="86" t="s">
        <v>2576</v>
      </c>
      <c r="Y253" s="86" t="s">
        <v>217</v>
      </c>
      <c r="Z253" s="86" t="str">
        <f t="shared" si="25"/>
        <v>Innsbrucker Straße 4; 6161 Natters</v>
      </c>
      <c r="AB253" s="85" t="s">
        <v>3347</v>
      </c>
      <c r="AC253" s="85" t="str">
        <f t="shared" si="26"/>
        <v>AT71</v>
      </c>
      <c r="AD253" s="85" t="str">
        <f t="shared" si="27"/>
        <v>3628</v>
      </c>
      <c r="AE253" s="85" t="str">
        <f t="shared" si="28"/>
        <v>1000</v>
      </c>
      <c r="AF253" s="85" t="str">
        <f t="shared" si="29"/>
        <v>0012</v>
      </c>
      <c r="AG253" s="85" t="str">
        <f t="shared" si="30"/>
        <v>0378</v>
      </c>
      <c r="AH253" s="85" t="str">
        <f t="shared" si="31"/>
        <v>AT71 3628 1000 0012 0378</v>
      </c>
    </row>
    <row r="254" spans="1:34" x14ac:dyDescent="0.25">
      <c r="A254" s="86">
        <v>703094</v>
      </c>
      <c r="B254" s="86" t="s">
        <v>1358</v>
      </c>
      <c r="C254" s="86" t="str">
        <f t="shared" si="24"/>
        <v>Vinzenzweg 2; 6068 Mils</v>
      </c>
      <c r="D254" s="86" t="s">
        <v>1919</v>
      </c>
      <c r="E254" s="86" t="s">
        <v>1919</v>
      </c>
      <c r="F254" s="86">
        <v>70329</v>
      </c>
      <c r="G254" s="86">
        <v>6068</v>
      </c>
      <c r="H254" s="86" t="s">
        <v>1051</v>
      </c>
      <c r="I254" s="86" t="s">
        <v>3352</v>
      </c>
      <c r="J254" s="86" t="s">
        <v>2499</v>
      </c>
      <c r="K254" s="86" t="s">
        <v>3166</v>
      </c>
      <c r="L254" s="86" t="s">
        <v>1</v>
      </c>
      <c r="M254" s="86" t="s">
        <v>3353</v>
      </c>
      <c r="N254" s="86" t="s">
        <v>3354</v>
      </c>
      <c r="O254" s="86" t="s">
        <v>2087</v>
      </c>
      <c r="P254" s="87">
        <v>36770</v>
      </c>
      <c r="Q254" s="87">
        <v>401768</v>
      </c>
      <c r="R254" s="86" t="s">
        <v>2416</v>
      </c>
      <c r="S254" s="86" t="s">
        <v>1787</v>
      </c>
      <c r="T254" s="86">
        <v>900787</v>
      </c>
      <c r="U254" s="86">
        <v>6511</v>
      </c>
      <c r="V254" s="86" t="s">
        <v>1109</v>
      </c>
      <c r="W254" s="86" t="s">
        <v>3356</v>
      </c>
      <c r="X254" s="86" t="s">
        <v>2617</v>
      </c>
      <c r="Y254" s="86" t="s">
        <v>1359</v>
      </c>
      <c r="Z254" s="86" t="str">
        <f t="shared" si="25"/>
        <v>Klostergasse 10; 6511 Zams</v>
      </c>
      <c r="AB254" s="85" t="s">
        <v>3355</v>
      </c>
      <c r="AC254" s="85" t="str">
        <f t="shared" si="26"/>
        <v>AT46</v>
      </c>
      <c r="AD254" s="85" t="str">
        <f t="shared" si="27"/>
        <v>3636</v>
      </c>
      <c r="AE254" s="85" t="str">
        <f t="shared" si="28"/>
        <v>2000</v>
      </c>
      <c r="AF254" s="85" t="str">
        <f t="shared" si="29"/>
        <v>0500</v>
      </c>
      <c r="AG254" s="85" t="str">
        <f t="shared" si="30"/>
        <v>6507</v>
      </c>
      <c r="AH254" s="85" t="str">
        <f t="shared" si="31"/>
        <v>AT46 3636 2000 0500 6507</v>
      </c>
    </row>
    <row r="255" spans="1:34" x14ac:dyDescent="0.25">
      <c r="A255" s="86">
        <v>703316</v>
      </c>
      <c r="B255" s="86" t="s">
        <v>1667</v>
      </c>
      <c r="C255" s="86" t="str">
        <f t="shared" si="24"/>
        <v>Brunnholzstraße 30; 6068 Mils</v>
      </c>
      <c r="D255" s="86" t="s">
        <v>1920</v>
      </c>
      <c r="E255" s="86" t="s">
        <v>1920</v>
      </c>
      <c r="F255" s="86">
        <v>70329</v>
      </c>
      <c r="G255" s="86">
        <v>6068</v>
      </c>
      <c r="H255" s="86" t="s">
        <v>1051</v>
      </c>
      <c r="I255" s="86" t="s">
        <v>3357</v>
      </c>
      <c r="J255" s="86" t="s">
        <v>2560</v>
      </c>
      <c r="K255" s="86" t="s">
        <v>3166</v>
      </c>
      <c r="L255" s="86" t="s">
        <v>3</v>
      </c>
      <c r="M255" s="86" t="s">
        <v>3358</v>
      </c>
      <c r="N255" s="86" t="s">
        <v>3359</v>
      </c>
      <c r="O255" s="86" t="s">
        <v>2084</v>
      </c>
      <c r="P255" s="87">
        <v>36770</v>
      </c>
      <c r="Q255" s="87">
        <v>401768</v>
      </c>
      <c r="R255" s="86" t="s">
        <v>2416</v>
      </c>
      <c r="S255" s="86" t="s">
        <v>156</v>
      </c>
      <c r="T255" s="86">
        <v>970329</v>
      </c>
      <c r="U255" s="86">
        <v>6068</v>
      </c>
      <c r="V255" s="86" t="s">
        <v>1051</v>
      </c>
      <c r="W255" s="86" t="s">
        <v>3183</v>
      </c>
      <c r="X255" s="86" t="s">
        <v>2576</v>
      </c>
      <c r="Y255" s="86" t="s">
        <v>157</v>
      </c>
      <c r="Z255" s="86" t="str">
        <f t="shared" si="25"/>
        <v>Unterdorf 4; 6068 Mils</v>
      </c>
      <c r="AB255" s="85" t="s">
        <v>3360</v>
      </c>
      <c r="AC255" s="85" t="str">
        <f t="shared" si="26"/>
        <v>AT59</v>
      </c>
      <c r="AD255" s="85" t="str">
        <f t="shared" si="27"/>
        <v>3636</v>
      </c>
      <c r="AE255" s="85" t="str">
        <f t="shared" si="28"/>
        <v>2000</v>
      </c>
      <c r="AF255" s="85" t="str">
        <f t="shared" si="29"/>
        <v>0500</v>
      </c>
      <c r="AG255" s="85" t="str">
        <f t="shared" si="30"/>
        <v>5400</v>
      </c>
      <c r="AH255" s="85" t="str">
        <f t="shared" si="31"/>
        <v>AT59 3636 2000 0500 5400</v>
      </c>
    </row>
    <row r="256" spans="1:34" x14ac:dyDescent="0.25">
      <c r="A256" s="86">
        <v>703637</v>
      </c>
      <c r="B256" s="86" t="s">
        <v>1575</v>
      </c>
      <c r="C256" s="86" t="str">
        <f t="shared" si="24"/>
        <v>Weidach 276 a; 6105 Leutasch</v>
      </c>
      <c r="D256" s="86" t="s">
        <v>1922</v>
      </c>
      <c r="E256" s="86" t="s">
        <v>1922</v>
      </c>
      <c r="F256" s="86">
        <v>70326</v>
      </c>
      <c r="G256" s="86">
        <v>6105</v>
      </c>
      <c r="H256" s="86" t="s">
        <v>1070</v>
      </c>
      <c r="I256" s="86" t="s">
        <v>3361</v>
      </c>
      <c r="J256" s="86" t="s">
        <v>3362</v>
      </c>
      <c r="K256" s="86" t="s">
        <v>3166</v>
      </c>
      <c r="L256" s="86" t="s">
        <v>3</v>
      </c>
      <c r="M256" s="86" t="s">
        <v>3363</v>
      </c>
      <c r="N256" s="86" t="s">
        <v>3364</v>
      </c>
      <c r="O256" s="86" t="s">
        <v>2121</v>
      </c>
      <c r="P256" s="87">
        <v>36770</v>
      </c>
      <c r="Q256" s="87">
        <v>401768</v>
      </c>
      <c r="R256" s="86" t="s">
        <v>2416</v>
      </c>
      <c r="S256" s="86" t="s">
        <v>168</v>
      </c>
      <c r="T256" s="86">
        <v>970326</v>
      </c>
      <c r="U256" s="86">
        <v>6105</v>
      </c>
      <c r="V256" s="86" t="s">
        <v>1070</v>
      </c>
      <c r="W256" s="86" t="s">
        <v>3335</v>
      </c>
      <c r="X256" s="86" t="s">
        <v>3340</v>
      </c>
      <c r="Y256" s="86" t="s">
        <v>169</v>
      </c>
      <c r="Z256" s="86" t="str">
        <f t="shared" si="25"/>
        <v>Kirchplatzl 128a; 6105 Leutasch</v>
      </c>
      <c r="AB256" s="85" t="s">
        <v>3339</v>
      </c>
      <c r="AC256" s="85" t="str">
        <f t="shared" si="26"/>
        <v>AT84</v>
      </c>
      <c r="AD256" s="85" t="str">
        <f t="shared" si="27"/>
        <v>3631</v>
      </c>
      <c r="AE256" s="85" t="str">
        <f t="shared" si="28"/>
        <v>4000</v>
      </c>
      <c r="AF256" s="85" t="str">
        <f t="shared" si="29"/>
        <v>0502</v>
      </c>
      <c r="AG256" s="85" t="str">
        <f t="shared" si="30"/>
        <v>0128</v>
      </c>
      <c r="AH256" s="85" t="str">
        <f t="shared" si="31"/>
        <v>AT84 3631 4000 0502 0128</v>
      </c>
    </row>
    <row r="257" spans="1:34" x14ac:dyDescent="0.25">
      <c r="A257" s="86">
        <v>703177</v>
      </c>
      <c r="B257" s="86" t="s">
        <v>1570</v>
      </c>
      <c r="C257" s="86" t="str">
        <f t="shared" si="24"/>
        <v>Kirchstraße 6; 6068 Mils</v>
      </c>
      <c r="D257" s="86" t="s">
        <v>1922</v>
      </c>
      <c r="E257" s="86" t="s">
        <v>1922</v>
      </c>
      <c r="F257" s="86">
        <v>70329</v>
      </c>
      <c r="G257" s="86">
        <v>6068</v>
      </c>
      <c r="H257" s="86" t="s">
        <v>1051</v>
      </c>
      <c r="I257" s="86" t="s">
        <v>3219</v>
      </c>
      <c r="J257" s="86" t="s">
        <v>2647</v>
      </c>
      <c r="K257" s="86" t="s">
        <v>3166</v>
      </c>
      <c r="L257" s="86" t="s">
        <v>1</v>
      </c>
      <c r="M257" s="86" t="s">
        <v>3365</v>
      </c>
      <c r="N257" s="86" t="s">
        <v>3366</v>
      </c>
      <c r="O257" s="86" t="s">
        <v>2097</v>
      </c>
      <c r="P257" s="87">
        <v>36770</v>
      </c>
      <c r="Q257" s="87">
        <v>401768</v>
      </c>
      <c r="R257" s="86" t="s">
        <v>2416</v>
      </c>
      <c r="S257" s="86" t="s">
        <v>75</v>
      </c>
      <c r="T257" s="86">
        <v>406146</v>
      </c>
      <c r="U257" s="86">
        <v>4840</v>
      </c>
      <c r="V257" s="86" t="s">
        <v>3041</v>
      </c>
      <c r="W257" s="86" t="s">
        <v>3042</v>
      </c>
      <c r="X257" s="86" t="s">
        <v>3043</v>
      </c>
      <c r="Y257" s="86" t="s">
        <v>76</v>
      </c>
      <c r="Z257" s="86" t="str">
        <f t="shared" si="25"/>
        <v>Linzer Straße 98; 4840 Oberhaus</v>
      </c>
      <c r="AB257" s="85" t="s">
        <v>3367</v>
      </c>
      <c r="AC257" s="85" t="str">
        <f t="shared" si="26"/>
        <v>AT10</v>
      </c>
      <c r="AD257" s="85" t="str">
        <f t="shared" si="27"/>
        <v>3600</v>
      </c>
      <c r="AE257" s="85" t="str">
        <f t="shared" si="28"/>
        <v>0000</v>
      </c>
      <c r="AF257" s="85" t="str">
        <f t="shared" si="29"/>
        <v>0080</v>
      </c>
      <c r="AG257" s="85" t="str">
        <f t="shared" si="30"/>
        <v>7313</v>
      </c>
      <c r="AH257" s="85" t="str">
        <f t="shared" si="31"/>
        <v>AT10 3600 0000 0080 7313</v>
      </c>
    </row>
    <row r="258" spans="1:34" x14ac:dyDescent="0.25">
      <c r="A258" s="86">
        <v>703176</v>
      </c>
      <c r="B258" s="86" t="s">
        <v>3368</v>
      </c>
      <c r="C258" s="86" t="str">
        <f t="shared" si="24"/>
        <v>Milser-Heide-Straße 1; 6068 Mils</v>
      </c>
      <c r="D258" s="86" t="s">
        <v>1920</v>
      </c>
      <c r="E258" s="86" t="s">
        <v>1932</v>
      </c>
      <c r="F258" s="86">
        <v>70329</v>
      </c>
      <c r="G258" s="86">
        <v>6068</v>
      </c>
      <c r="H258" s="86" t="s">
        <v>1051</v>
      </c>
      <c r="I258" s="86" t="s">
        <v>3369</v>
      </c>
      <c r="J258" s="86" t="s">
        <v>2480</v>
      </c>
      <c r="K258" s="86" t="s">
        <v>3166</v>
      </c>
      <c r="L258" s="86" t="s">
        <v>3</v>
      </c>
      <c r="M258" s="86" t="s">
        <v>3370</v>
      </c>
      <c r="N258" s="86" t="s">
        <v>3371</v>
      </c>
      <c r="O258" s="86" t="s">
        <v>2096</v>
      </c>
      <c r="P258" s="87">
        <v>36770</v>
      </c>
      <c r="Q258" s="87">
        <v>401768</v>
      </c>
      <c r="R258" s="86" t="s">
        <v>2416</v>
      </c>
      <c r="S258" s="86" t="s">
        <v>1945</v>
      </c>
      <c r="T258" s="86">
        <v>111111</v>
      </c>
      <c r="U258" s="86">
        <v>6020</v>
      </c>
      <c r="V258" s="86" t="s">
        <v>1009</v>
      </c>
      <c r="W258" s="86" t="s">
        <v>3177</v>
      </c>
      <c r="X258" s="86" t="s">
        <v>2470</v>
      </c>
      <c r="Y258" s="86" t="s">
        <v>1946</v>
      </c>
      <c r="Z258" s="86" t="str">
        <f t="shared" si="25"/>
        <v>Eduard-Wallnöfer-Platz 3; 6020 Innsbruck</v>
      </c>
      <c r="AB258" s="85" t="s">
        <v>3372</v>
      </c>
      <c r="AC258" s="85" t="str">
        <f t="shared" si="26"/>
        <v>AT74</v>
      </c>
      <c r="AD258" s="85" t="str">
        <f t="shared" si="27"/>
        <v>3636</v>
      </c>
      <c r="AE258" s="85" t="str">
        <f t="shared" si="28"/>
        <v>2000</v>
      </c>
      <c r="AF258" s="85" t="str">
        <f t="shared" si="29"/>
        <v>0016</v>
      </c>
      <c r="AG258" s="85" t="str">
        <f t="shared" si="30"/>
        <v>4830</v>
      </c>
      <c r="AH258" s="85" t="str">
        <f t="shared" si="31"/>
        <v>AT74 3636 2000 0016 4830</v>
      </c>
    </row>
    <row r="259" spans="1:34" x14ac:dyDescent="0.25">
      <c r="A259" s="86">
        <v>703166</v>
      </c>
      <c r="B259" s="86" t="s">
        <v>1418</v>
      </c>
      <c r="C259" s="86" t="str">
        <f t="shared" si="24"/>
        <v>Oberdorf 4; 6068 Mils</v>
      </c>
      <c r="D259" s="86" t="s">
        <v>1920</v>
      </c>
      <c r="E259" s="86" t="s">
        <v>1920</v>
      </c>
      <c r="F259" s="86">
        <v>70329</v>
      </c>
      <c r="G259" s="86">
        <v>6068</v>
      </c>
      <c r="H259" s="86" t="s">
        <v>1051</v>
      </c>
      <c r="I259" s="86" t="s">
        <v>3373</v>
      </c>
      <c r="J259" s="86" t="s">
        <v>2576</v>
      </c>
      <c r="K259" s="86" t="s">
        <v>3166</v>
      </c>
      <c r="L259" s="86" t="s">
        <v>3</v>
      </c>
      <c r="M259" s="86" t="s">
        <v>3374</v>
      </c>
      <c r="N259" s="86" t="s">
        <v>3375</v>
      </c>
      <c r="O259" s="86" t="s">
        <v>2084</v>
      </c>
      <c r="P259" s="87">
        <v>36770</v>
      </c>
      <c r="Q259" s="87">
        <v>401768</v>
      </c>
      <c r="R259" s="86" t="s">
        <v>2416</v>
      </c>
      <c r="S259" s="86" t="s">
        <v>156</v>
      </c>
      <c r="T259" s="86">
        <v>970329</v>
      </c>
      <c r="U259" s="86">
        <v>6068</v>
      </c>
      <c r="V259" s="86" t="s">
        <v>1051</v>
      </c>
      <c r="W259" s="86" t="s">
        <v>3183</v>
      </c>
      <c r="X259" s="86" t="s">
        <v>2576</v>
      </c>
      <c r="Y259" s="86" t="s">
        <v>157</v>
      </c>
      <c r="Z259" s="86" t="str">
        <f t="shared" si="25"/>
        <v>Unterdorf 4; 6068 Mils</v>
      </c>
      <c r="AB259" s="85" t="s">
        <v>3360</v>
      </c>
      <c r="AC259" s="85" t="str">
        <f t="shared" si="26"/>
        <v>AT59</v>
      </c>
      <c r="AD259" s="85" t="str">
        <f t="shared" si="27"/>
        <v>3636</v>
      </c>
      <c r="AE259" s="85" t="str">
        <f t="shared" si="28"/>
        <v>2000</v>
      </c>
      <c r="AF259" s="85" t="str">
        <f t="shared" si="29"/>
        <v>0500</v>
      </c>
      <c r="AG259" s="85" t="str">
        <f t="shared" si="30"/>
        <v>5400</v>
      </c>
      <c r="AH259" s="85" t="str">
        <f t="shared" si="31"/>
        <v>AT59 3636 2000 0500 5400</v>
      </c>
    </row>
    <row r="260" spans="1:34" x14ac:dyDescent="0.25">
      <c r="A260" s="86">
        <v>703427</v>
      </c>
      <c r="B260" s="86" t="s">
        <v>936</v>
      </c>
      <c r="C260" s="86" t="str">
        <f t="shared" ref="C260:C323" si="32">CONCATENATE(I260," ",J260,";"," ",G260," ",H260)</f>
        <v>Schulgasse 8; 6162 Mutters</v>
      </c>
      <c r="D260" s="86" t="s">
        <v>1919</v>
      </c>
      <c r="E260" s="86" t="s">
        <v>1919</v>
      </c>
      <c r="F260" s="86">
        <v>70331</v>
      </c>
      <c r="G260" s="86">
        <v>6162</v>
      </c>
      <c r="H260" s="86" t="s">
        <v>1063</v>
      </c>
      <c r="I260" s="86" t="s">
        <v>2730</v>
      </c>
      <c r="J260" s="86" t="s">
        <v>2411</v>
      </c>
      <c r="K260" s="86" t="s">
        <v>3166</v>
      </c>
      <c r="L260" s="86" t="s">
        <v>3</v>
      </c>
      <c r="M260" s="86" t="s">
        <v>3376</v>
      </c>
      <c r="N260" s="86" t="s">
        <v>3377</v>
      </c>
      <c r="O260" s="86" t="s">
        <v>2112</v>
      </c>
      <c r="P260" s="87">
        <v>36770</v>
      </c>
      <c r="Q260" s="87">
        <v>401768</v>
      </c>
      <c r="R260" s="86" t="s">
        <v>2416</v>
      </c>
      <c r="S260" s="86" t="s">
        <v>191</v>
      </c>
      <c r="T260" s="86">
        <v>970331</v>
      </c>
      <c r="U260" s="86">
        <v>6162</v>
      </c>
      <c r="V260" s="86" t="s">
        <v>1063</v>
      </c>
      <c r="W260" s="86" t="s">
        <v>2730</v>
      </c>
      <c r="X260" s="86" t="s">
        <v>2576</v>
      </c>
      <c r="Y260" s="86" t="s">
        <v>192</v>
      </c>
      <c r="Z260" s="86" t="str">
        <f t="shared" ref="Z260:Z323" si="33">CONCATENATE(W260," ",X260,";"," ",U260," ",V260)</f>
        <v>Schulgasse 4; 6162 Mutters</v>
      </c>
      <c r="AB260" s="85" t="s">
        <v>3378</v>
      </c>
      <c r="AC260" s="85" t="str">
        <f t="shared" ref="AC260:AC323" si="34">LEFT(AB260,4)</f>
        <v>AT84</v>
      </c>
      <c r="AD260" s="85" t="str">
        <f t="shared" ref="AD260:AD323" si="35">MID(AB260,5,4)</f>
        <v>3628</v>
      </c>
      <c r="AE260" s="85" t="str">
        <f t="shared" ref="AE260:AE323" si="36">MID(AB260,9,4)</f>
        <v>1000</v>
      </c>
      <c r="AF260" s="85" t="str">
        <f t="shared" ref="AF260:AF323" si="37">MID(AB260,13,4)</f>
        <v>0002</v>
      </c>
      <c r="AG260" s="85" t="str">
        <f t="shared" ref="AG260:AG323" si="38">MID(AB260,17,4)</f>
        <v>0040</v>
      </c>
      <c r="AH260" s="85" t="str">
        <f t="shared" ref="AH260:AH323" si="39">AC260&amp;" "&amp;AD260&amp;" "&amp;AE260&amp;" "&amp;AF260&amp;" "&amp;AG260</f>
        <v>AT84 3628 1000 0002 0040</v>
      </c>
    </row>
    <row r="261" spans="1:34" x14ac:dyDescent="0.25">
      <c r="A261" s="86">
        <v>703426</v>
      </c>
      <c r="B261" s="86" t="s">
        <v>190</v>
      </c>
      <c r="C261" s="86" t="str">
        <f t="shared" si="32"/>
        <v>Schulgasse 10; 6162 Mutters</v>
      </c>
      <c r="D261" s="86" t="s">
        <v>1920</v>
      </c>
      <c r="E261" s="86" t="s">
        <v>1920</v>
      </c>
      <c r="F261" s="86">
        <v>70331</v>
      </c>
      <c r="G261" s="86">
        <v>6162</v>
      </c>
      <c r="H261" s="86" t="s">
        <v>1063</v>
      </c>
      <c r="I261" s="86" t="s">
        <v>2730</v>
      </c>
      <c r="J261" s="86" t="s">
        <v>2617</v>
      </c>
      <c r="K261" s="86" t="s">
        <v>3166</v>
      </c>
      <c r="L261" s="86" t="s">
        <v>3</v>
      </c>
      <c r="M261" s="86" t="s">
        <v>3379</v>
      </c>
      <c r="N261" s="86" t="s">
        <v>3380</v>
      </c>
      <c r="O261" s="86" t="s">
        <v>2112</v>
      </c>
      <c r="P261" s="87">
        <v>36770</v>
      </c>
      <c r="Q261" s="87">
        <v>401768</v>
      </c>
      <c r="R261" s="86" t="s">
        <v>2416</v>
      </c>
      <c r="S261" s="86" t="s">
        <v>191</v>
      </c>
      <c r="T261" s="86">
        <v>970331</v>
      </c>
      <c r="U261" s="86">
        <v>6162</v>
      </c>
      <c r="V261" s="86" t="s">
        <v>1063</v>
      </c>
      <c r="W261" s="86" t="s">
        <v>2730</v>
      </c>
      <c r="X261" s="86" t="s">
        <v>2576</v>
      </c>
      <c r="Y261" s="86" t="s">
        <v>192</v>
      </c>
      <c r="Z261" s="86" t="str">
        <f t="shared" si="33"/>
        <v>Schulgasse 4; 6162 Mutters</v>
      </c>
      <c r="AB261" s="85" t="s">
        <v>3378</v>
      </c>
      <c r="AC261" s="85" t="str">
        <f t="shared" si="34"/>
        <v>AT84</v>
      </c>
      <c r="AD261" s="85" t="str">
        <f t="shared" si="35"/>
        <v>3628</v>
      </c>
      <c r="AE261" s="85" t="str">
        <f t="shared" si="36"/>
        <v>1000</v>
      </c>
      <c r="AF261" s="85" t="str">
        <f t="shared" si="37"/>
        <v>0002</v>
      </c>
      <c r="AG261" s="85" t="str">
        <f t="shared" si="38"/>
        <v>0040</v>
      </c>
      <c r="AH261" s="85" t="str">
        <f t="shared" si="39"/>
        <v>AT84 3628 1000 0002 0040</v>
      </c>
    </row>
    <row r="262" spans="1:34" x14ac:dyDescent="0.25">
      <c r="A262" s="86">
        <v>703035</v>
      </c>
      <c r="B262" s="86" t="s">
        <v>1352</v>
      </c>
      <c r="C262" s="86" t="str">
        <f t="shared" si="32"/>
        <v>Bergstein 28; 6143 Schöfens</v>
      </c>
      <c r="D262" s="86" t="s">
        <v>1920</v>
      </c>
      <c r="E262" s="86" t="s">
        <v>1920</v>
      </c>
      <c r="F262" s="86">
        <v>70341</v>
      </c>
      <c r="G262" s="86">
        <v>6143</v>
      </c>
      <c r="H262" s="86" t="s">
        <v>3381</v>
      </c>
      <c r="I262" s="86" t="s">
        <v>3382</v>
      </c>
      <c r="J262" s="86" t="s">
        <v>2488</v>
      </c>
      <c r="K262" s="86" t="s">
        <v>3166</v>
      </c>
      <c r="L262" s="86" t="s">
        <v>3</v>
      </c>
      <c r="M262" s="86" t="s">
        <v>3383</v>
      </c>
      <c r="N262" s="86" t="s">
        <v>3384</v>
      </c>
      <c r="O262" s="86" t="s">
        <v>2066</v>
      </c>
      <c r="P262" s="87">
        <v>36770</v>
      </c>
      <c r="Q262" s="87">
        <v>401768</v>
      </c>
      <c r="R262" s="86" t="s">
        <v>2416</v>
      </c>
      <c r="S262" s="86" t="s">
        <v>1363</v>
      </c>
      <c r="T262" s="86">
        <v>970327</v>
      </c>
      <c r="U262" s="86">
        <v>6143</v>
      </c>
      <c r="V262" s="86" t="s">
        <v>3386</v>
      </c>
      <c r="W262" s="86" t="s">
        <v>3386</v>
      </c>
      <c r="X262" s="86" t="s">
        <v>3136</v>
      </c>
      <c r="Y262" s="86" t="s">
        <v>176</v>
      </c>
      <c r="Z262" s="86" t="str">
        <f t="shared" si="33"/>
        <v>Matrei am Brenner 59; 6143 Matrei am Brenner</v>
      </c>
      <c r="AB262" s="85" t="s">
        <v>3385</v>
      </c>
      <c r="AC262" s="85" t="str">
        <f t="shared" si="34"/>
        <v>AT72</v>
      </c>
      <c r="AD262" s="85" t="str">
        <f t="shared" si="35"/>
        <v>3627</v>
      </c>
      <c r="AE262" s="85" t="str">
        <f t="shared" si="36"/>
        <v>3000</v>
      </c>
      <c r="AF262" s="85" t="str">
        <f t="shared" si="37"/>
        <v>0009</v>
      </c>
      <c r="AG262" s="85" t="str">
        <f t="shared" si="38"/>
        <v>1785</v>
      </c>
      <c r="AH262" s="85" t="str">
        <f t="shared" si="39"/>
        <v>AT72 3627 3000 0009 1785</v>
      </c>
    </row>
    <row r="263" spans="1:34" x14ac:dyDescent="0.25">
      <c r="A263" s="86">
        <v>703146</v>
      </c>
      <c r="B263" s="86" t="s">
        <v>1362</v>
      </c>
      <c r="C263" s="86" t="str">
        <f t="shared" si="32"/>
        <v>Bergstein 28; 6143 Schöfens</v>
      </c>
      <c r="D263" s="86" t="s">
        <v>1920</v>
      </c>
      <c r="E263" s="86" t="s">
        <v>1920</v>
      </c>
      <c r="F263" s="86">
        <v>70341</v>
      </c>
      <c r="G263" s="86">
        <v>6143</v>
      </c>
      <c r="H263" s="86" t="s">
        <v>3381</v>
      </c>
      <c r="I263" s="86" t="s">
        <v>3382</v>
      </c>
      <c r="J263" s="86" t="s">
        <v>2488</v>
      </c>
      <c r="K263" s="86" t="s">
        <v>3166</v>
      </c>
      <c r="L263" s="86" t="s">
        <v>3</v>
      </c>
      <c r="M263" s="86" t="s">
        <v>3387</v>
      </c>
      <c r="N263" s="86" t="s">
        <v>3388</v>
      </c>
      <c r="O263" s="86" t="s">
        <v>2066</v>
      </c>
      <c r="P263" s="87">
        <v>36770</v>
      </c>
      <c r="Q263" s="87">
        <v>401768</v>
      </c>
      <c r="R263" s="86" t="s">
        <v>2416</v>
      </c>
      <c r="S263" s="86" t="s">
        <v>1363</v>
      </c>
      <c r="T263" s="86">
        <v>970327</v>
      </c>
      <c r="U263" s="86">
        <v>6143</v>
      </c>
      <c r="V263" s="86" t="s">
        <v>3386</v>
      </c>
      <c r="W263" s="86" t="s">
        <v>3386</v>
      </c>
      <c r="X263" s="86" t="s">
        <v>3136</v>
      </c>
      <c r="Y263" s="86" t="s">
        <v>176</v>
      </c>
      <c r="Z263" s="86" t="str">
        <f t="shared" si="33"/>
        <v>Matrei am Brenner 59; 6143 Matrei am Brenner</v>
      </c>
      <c r="AB263" s="85" t="s">
        <v>3385</v>
      </c>
      <c r="AC263" s="85" t="str">
        <f t="shared" si="34"/>
        <v>AT72</v>
      </c>
      <c r="AD263" s="85" t="str">
        <f t="shared" si="35"/>
        <v>3627</v>
      </c>
      <c r="AE263" s="85" t="str">
        <f t="shared" si="36"/>
        <v>3000</v>
      </c>
      <c r="AF263" s="85" t="str">
        <f t="shared" si="37"/>
        <v>0009</v>
      </c>
      <c r="AG263" s="85" t="str">
        <f t="shared" si="38"/>
        <v>1785</v>
      </c>
      <c r="AH263" s="85" t="str">
        <f t="shared" si="39"/>
        <v>AT72 3627 3000 0009 1785</v>
      </c>
    </row>
    <row r="264" spans="1:34" x14ac:dyDescent="0.25">
      <c r="A264" s="86">
        <v>703034</v>
      </c>
      <c r="B264" s="86" t="s">
        <v>1665</v>
      </c>
      <c r="C264" s="86" t="str">
        <f t="shared" si="32"/>
        <v>Bergstein 28 a; 6143 Schöfens</v>
      </c>
      <c r="D264" s="86" t="s">
        <v>1919</v>
      </c>
      <c r="E264" s="86" t="s">
        <v>1919</v>
      </c>
      <c r="F264" s="86">
        <v>70341</v>
      </c>
      <c r="G264" s="86">
        <v>6143</v>
      </c>
      <c r="H264" s="86" t="s">
        <v>3381</v>
      </c>
      <c r="I264" s="86" t="s">
        <v>3382</v>
      </c>
      <c r="J264" s="86" t="s">
        <v>3389</v>
      </c>
      <c r="K264" s="86" t="s">
        <v>3166</v>
      </c>
      <c r="L264" s="86" t="s">
        <v>3</v>
      </c>
      <c r="M264" s="86" t="s">
        <v>3390</v>
      </c>
      <c r="N264" s="86" t="s">
        <v>3391</v>
      </c>
      <c r="O264" s="86" t="s">
        <v>2066</v>
      </c>
      <c r="P264" s="87">
        <v>36770</v>
      </c>
      <c r="Q264" s="87">
        <v>401768</v>
      </c>
      <c r="R264" s="86" t="s">
        <v>2416</v>
      </c>
      <c r="S264" s="86" t="s">
        <v>1363</v>
      </c>
      <c r="T264" s="86">
        <v>970327</v>
      </c>
      <c r="U264" s="86">
        <v>6143</v>
      </c>
      <c r="V264" s="86" t="s">
        <v>3386</v>
      </c>
      <c r="W264" s="86" t="s">
        <v>3386</v>
      </c>
      <c r="X264" s="86" t="s">
        <v>3136</v>
      </c>
      <c r="Y264" s="86" t="s">
        <v>176</v>
      </c>
      <c r="Z264" s="86" t="str">
        <f t="shared" si="33"/>
        <v>Matrei am Brenner 59; 6143 Matrei am Brenner</v>
      </c>
      <c r="AB264" s="85" t="s">
        <v>3385</v>
      </c>
      <c r="AC264" s="85" t="str">
        <f t="shared" si="34"/>
        <v>AT72</v>
      </c>
      <c r="AD264" s="85" t="str">
        <f t="shared" si="35"/>
        <v>3627</v>
      </c>
      <c r="AE264" s="85" t="str">
        <f t="shared" si="36"/>
        <v>3000</v>
      </c>
      <c r="AF264" s="85" t="str">
        <f t="shared" si="37"/>
        <v>0009</v>
      </c>
      <c r="AG264" s="85" t="str">
        <f t="shared" si="38"/>
        <v>1785</v>
      </c>
      <c r="AH264" s="85" t="str">
        <f t="shared" si="39"/>
        <v>AT72 3627 3000 0009 1785</v>
      </c>
    </row>
    <row r="265" spans="1:34" x14ac:dyDescent="0.25">
      <c r="A265" s="86">
        <v>703016</v>
      </c>
      <c r="B265" s="86" t="s">
        <v>798</v>
      </c>
      <c r="C265" s="86" t="str">
        <f t="shared" si="32"/>
        <v>Franz-Mader-Straße 17; 6406 Oberhofen/Inntal</v>
      </c>
      <c r="D265" s="86" t="s">
        <v>1920</v>
      </c>
      <c r="E265" s="86" t="s">
        <v>1920</v>
      </c>
      <c r="F265" s="86">
        <v>70335</v>
      </c>
      <c r="G265" s="86">
        <v>6406</v>
      </c>
      <c r="H265" s="86" t="s">
        <v>3392</v>
      </c>
      <c r="I265" s="86" t="s">
        <v>3393</v>
      </c>
      <c r="J265" s="86" t="s">
        <v>2727</v>
      </c>
      <c r="K265" s="86" t="s">
        <v>3166</v>
      </c>
      <c r="L265" s="86" t="s">
        <v>3</v>
      </c>
      <c r="M265" s="86" t="s">
        <v>3394</v>
      </c>
      <c r="N265" s="86" t="s">
        <v>3395</v>
      </c>
      <c r="O265" s="86" t="s">
        <v>2060</v>
      </c>
      <c r="P265" s="87">
        <v>36770</v>
      </c>
      <c r="Q265" s="87">
        <v>401768</v>
      </c>
      <c r="R265" s="86" t="s">
        <v>2416</v>
      </c>
      <c r="S265" s="86" t="s">
        <v>799</v>
      </c>
      <c r="T265" s="86">
        <v>970335</v>
      </c>
      <c r="U265" s="86">
        <v>6406</v>
      </c>
      <c r="V265" s="86" t="s">
        <v>1270</v>
      </c>
      <c r="W265" s="86" t="s">
        <v>3397</v>
      </c>
      <c r="X265" s="86" t="s">
        <v>2727</v>
      </c>
      <c r="Y265" s="86" t="s">
        <v>1351</v>
      </c>
      <c r="Z265" s="86" t="str">
        <f t="shared" si="33"/>
        <v>Franz-Mader-Strasse 17; 6406 Oberhofen i.I.</v>
      </c>
      <c r="AB265" s="85" t="s">
        <v>3396</v>
      </c>
      <c r="AC265" s="85" t="str">
        <f t="shared" si="34"/>
        <v>AT75</v>
      </c>
      <c r="AD265" s="85" t="str">
        <f t="shared" si="35"/>
        <v>5700</v>
      </c>
      <c r="AE265" s="85" t="str">
        <f t="shared" si="36"/>
        <v>0001</v>
      </c>
      <c r="AF265" s="85" t="str">
        <f t="shared" si="37"/>
        <v>4000</v>
      </c>
      <c r="AG265" s="85" t="str">
        <f t="shared" si="38"/>
        <v>3037</v>
      </c>
      <c r="AH265" s="85" t="str">
        <f t="shared" si="39"/>
        <v>AT75 5700 0001 4000 3037</v>
      </c>
    </row>
    <row r="266" spans="1:34" x14ac:dyDescent="0.25">
      <c r="A266" s="86">
        <v>703628</v>
      </c>
      <c r="B266" s="86" t="s">
        <v>3398</v>
      </c>
      <c r="C266" s="86" t="str">
        <f t="shared" si="32"/>
        <v>Dorfstraße 22; 6082 Patsch</v>
      </c>
      <c r="D266" s="86" t="s">
        <v>2708</v>
      </c>
      <c r="E266" s="86" t="s">
        <v>2708</v>
      </c>
      <c r="F266" s="86">
        <v>70338</v>
      </c>
      <c r="G266" s="86">
        <v>6082</v>
      </c>
      <c r="H266" s="86" t="s">
        <v>1069</v>
      </c>
      <c r="I266" s="86" t="s">
        <v>2849</v>
      </c>
      <c r="J266" s="86" t="s">
        <v>2719</v>
      </c>
      <c r="K266" s="86" t="s">
        <v>3166</v>
      </c>
      <c r="L266" s="86" t="s">
        <v>3</v>
      </c>
      <c r="M266" s="86" t="s">
        <v>3399</v>
      </c>
      <c r="N266" s="86" t="s">
        <v>3400</v>
      </c>
      <c r="O266" s="86" t="s">
        <v>5739</v>
      </c>
      <c r="P266" s="87">
        <v>43709</v>
      </c>
      <c r="Q266" s="87">
        <v>401768</v>
      </c>
      <c r="R266" s="86" t="s">
        <v>2416</v>
      </c>
      <c r="S266" s="86" t="s">
        <v>3401</v>
      </c>
      <c r="T266" s="86"/>
      <c r="U266" s="86">
        <v>6082</v>
      </c>
      <c r="V266" s="86" t="s">
        <v>1069</v>
      </c>
      <c r="W266" s="86" t="s">
        <v>2849</v>
      </c>
      <c r="X266" s="86" t="s">
        <v>2435</v>
      </c>
      <c r="Y266" s="86" t="s">
        <v>3402</v>
      </c>
      <c r="Z266" s="86" t="str">
        <f t="shared" si="33"/>
        <v>Dorfstraße 20; 6082 Patsch</v>
      </c>
      <c r="AC266" s="85" t="str">
        <f t="shared" si="34"/>
        <v/>
      </c>
      <c r="AD266" s="85" t="str">
        <f t="shared" si="35"/>
        <v/>
      </c>
      <c r="AE266" s="85" t="str">
        <f t="shared" si="36"/>
        <v/>
      </c>
      <c r="AF266" s="85" t="str">
        <f t="shared" si="37"/>
        <v/>
      </c>
      <c r="AG266" s="85" t="str">
        <f t="shared" si="38"/>
        <v/>
      </c>
      <c r="AH266" s="85" t="str">
        <f t="shared" si="39"/>
        <v xml:space="preserve">    </v>
      </c>
    </row>
    <row r="267" spans="1:34" x14ac:dyDescent="0.25">
      <c r="A267" s="86">
        <v>703626</v>
      </c>
      <c r="B267" s="86" t="s">
        <v>765</v>
      </c>
      <c r="C267" s="86" t="str">
        <f t="shared" si="32"/>
        <v>Römerstraße 9; 6082 Patsch</v>
      </c>
      <c r="D267" s="86" t="s">
        <v>1920</v>
      </c>
      <c r="E267" s="86" t="s">
        <v>1920</v>
      </c>
      <c r="F267" s="86">
        <v>70338</v>
      </c>
      <c r="G267" s="86">
        <v>6082</v>
      </c>
      <c r="H267" s="86" t="s">
        <v>1069</v>
      </c>
      <c r="I267" s="86" t="s">
        <v>3186</v>
      </c>
      <c r="J267" s="86" t="s">
        <v>2609</v>
      </c>
      <c r="K267" s="86" t="s">
        <v>3166</v>
      </c>
      <c r="L267" s="86" t="s">
        <v>3</v>
      </c>
      <c r="M267" s="86" t="s">
        <v>3403</v>
      </c>
      <c r="N267" s="86" t="s">
        <v>3404</v>
      </c>
      <c r="O267" s="86" t="s">
        <v>2120</v>
      </c>
      <c r="P267" s="87">
        <v>36770</v>
      </c>
      <c r="Q267" s="87">
        <v>401768</v>
      </c>
      <c r="R267" s="86" t="s">
        <v>2416</v>
      </c>
      <c r="S267" s="86" t="s">
        <v>763</v>
      </c>
      <c r="T267" s="86">
        <v>970338</v>
      </c>
      <c r="U267" s="86">
        <v>6082</v>
      </c>
      <c r="V267" s="86" t="s">
        <v>1069</v>
      </c>
      <c r="W267" s="86" t="s">
        <v>2849</v>
      </c>
      <c r="X267" s="86" t="s">
        <v>2719</v>
      </c>
      <c r="Y267" s="86" t="s">
        <v>764</v>
      </c>
      <c r="Z267" s="86" t="str">
        <f t="shared" si="33"/>
        <v>Dorfstraße 22; 6082 Patsch</v>
      </c>
      <c r="AB267" s="85" t="s">
        <v>3405</v>
      </c>
      <c r="AC267" s="85" t="str">
        <f t="shared" si="34"/>
        <v>AT11</v>
      </c>
      <c r="AD267" s="85" t="str">
        <f t="shared" si="35"/>
        <v>3600</v>
      </c>
      <c r="AE267" s="85" t="str">
        <f t="shared" si="36"/>
        <v>0000</v>
      </c>
      <c r="AF267" s="85" t="str">
        <f t="shared" si="37"/>
        <v>0112</v>
      </c>
      <c r="AG267" s="85" t="str">
        <f t="shared" si="38"/>
        <v>0120</v>
      </c>
      <c r="AH267" s="85" t="str">
        <f t="shared" si="39"/>
        <v>AT11 3600 0000 0112 0120</v>
      </c>
    </row>
    <row r="268" spans="1:34" x14ac:dyDescent="0.25">
      <c r="A268" s="86">
        <v>703627</v>
      </c>
      <c r="B268" s="86" t="s">
        <v>762</v>
      </c>
      <c r="C268" s="86" t="str">
        <f t="shared" si="32"/>
        <v>Römerstraße 9; 6082 Patsch</v>
      </c>
      <c r="D268" s="86" t="s">
        <v>1922</v>
      </c>
      <c r="E268" s="86" t="s">
        <v>1922</v>
      </c>
      <c r="F268" s="86">
        <v>70338</v>
      </c>
      <c r="G268" s="86">
        <v>6082</v>
      </c>
      <c r="H268" s="86" t="s">
        <v>1069</v>
      </c>
      <c r="I268" s="86" t="s">
        <v>3186</v>
      </c>
      <c r="J268" s="86" t="s">
        <v>2609</v>
      </c>
      <c r="K268" s="86" t="s">
        <v>3166</v>
      </c>
      <c r="L268" s="86" t="s">
        <v>3</v>
      </c>
      <c r="M268" s="86" t="s">
        <v>3406</v>
      </c>
      <c r="N268" s="86" t="s">
        <v>3407</v>
      </c>
      <c r="O268" s="86" t="s">
        <v>2120</v>
      </c>
      <c r="P268" s="87">
        <v>36770</v>
      </c>
      <c r="Q268" s="87">
        <v>401768</v>
      </c>
      <c r="R268" s="86" t="s">
        <v>2416</v>
      </c>
      <c r="S268" s="86" t="s">
        <v>763</v>
      </c>
      <c r="T268" s="86">
        <v>970338</v>
      </c>
      <c r="U268" s="86">
        <v>6082</v>
      </c>
      <c r="V268" s="86" t="s">
        <v>1069</v>
      </c>
      <c r="W268" s="86" t="s">
        <v>2849</v>
      </c>
      <c r="X268" s="86" t="s">
        <v>2719</v>
      </c>
      <c r="Y268" s="86" t="s">
        <v>764</v>
      </c>
      <c r="Z268" s="86" t="str">
        <f t="shared" si="33"/>
        <v>Dorfstraße 22; 6082 Patsch</v>
      </c>
      <c r="AB268" s="85" t="s">
        <v>3405</v>
      </c>
      <c r="AC268" s="85" t="str">
        <f t="shared" si="34"/>
        <v>AT11</v>
      </c>
      <c r="AD268" s="85" t="str">
        <f t="shared" si="35"/>
        <v>3600</v>
      </c>
      <c r="AE268" s="85" t="str">
        <f t="shared" si="36"/>
        <v>0000</v>
      </c>
      <c r="AF268" s="85" t="str">
        <f t="shared" si="37"/>
        <v>0112</v>
      </c>
      <c r="AG268" s="85" t="str">
        <f t="shared" si="38"/>
        <v>0120</v>
      </c>
      <c r="AH268" s="85" t="str">
        <f t="shared" si="39"/>
        <v>AT11 3600 0000 0112 0120</v>
      </c>
    </row>
    <row r="269" spans="1:34" x14ac:dyDescent="0.25">
      <c r="A269" s="86">
        <v>703786</v>
      </c>
      <c r="B269" s="86" t="s">
        <v>174</v>
      </c>
      <c r="C269" s="86" t="str">
        <f t="shared" si="32"/>
        <v>Außertal 37; 6157 Obernberg/Brenner</v>
      </c>
      <c r="D269" s="86" t="s">
        <v>1920</v>
      </c>
      <c r="E269" s="86" t="s">
        <v>1920</v>
      </c>
      <c r="F269" s="86">
        <v>70336</v>
      </c>
      <c r="G269" s="86">
        <v>6157</v>
      </c>
      <c r="H269" s="86" t="s">
        <v>3408</v>
      </c>
      <c r="I269" s="86" t="s">
        <v>3409</v>
      </c>
      <c r="J269" s="86" t="s">
        <v>3179</v>
      </c>
      <c r="K269" s="86" t="s">
        <v>3166</v>
      </c>
      <c r="L269" s="86" t="s">
        <v>3</v>
      </c>
      <c r="M269" s="86" t="s">
        <v>3410</v>
      </c>
      <c r="N269" s="86" t="s">
        <v>3411</v>
      </c>
      <c r="O269" s="86" t="s">
        <v>2127</v>
      </c>
      <c r="P269" s="87">
        <v>36770</v>
      </c>
      <c r="Q269" s="87">
        <v>401768</v>
      </c>
      <c r="R269" s="86" t="s">
        <v>2416</v>
      </c>
      <c r="S269" s="86" t="s">
        <v>1792</v>
      </c>
      <c r="T269" s="86">
        <v>970336</v>
      </c>
      <c r="U269" s="86">
        <v>6157</v>
      </c>
      <c r="V269" s="86" t="s">
        <v>3413</v>
      </c>
      <c r="W269" s="86" t="s">
        <v>3409</v>
      </c>
      <c r="X269" s="86" t="s">
        <v>3414</v>
      </c>
      <c r="Y269" s="86" t="s">
        <v>175</v>
      </c>
      <c r="Z269" s="86" t="str">
        <f t="shared" si="33"/>
        <v>Außertal 34a; 6157 Obernberg am Brenner</v>
      </c>
      <c r="AB269" s="85" t="s">
        <v>3412</v>
      </c>
      <c r="AC269" s="85" t="str">
        <f t="shared" si="34"/>
        <v>AT47</v>
      </c>
      <c r="AD269" s="85" t="str">
        <f t="shared" si="35"/>
        <v>3632</v>
      </c>
      <c r="AE269" s="85" t="str">
        <f t="shared" si="36"/>
        <v>9000</v>
      </c>
      <c r="AF269" s="85" t="str">
        <f t="shared" si="37"/>
        <v>0035</v>
      </c>
      <c r="AG269" s="85" t="str">
        <f t="shared" si="38"/>
        <v>0363</v>
      </c>
      <c r="AH269" s="85" t="str">
        <f t="shared" si="39"/>
        <v>AT47 3632 9000 0035 0363</v>
      </c>
    </row>
    <row r="270" spans="1:34" x14ac:dyDescent="0.25">
      <c r="A270" s="86">
        <v>703236</v>
      </c>
      <c r="B270" s="86" t="s">
        <v>209</v>
      </c>
      <c r="C270" s="86" t="str">
        <f t="shared" si="32"/>
        <v>Tiroler Straße 114; 6408 Pettnau</v>
      </c>
      <c r="D270" s="86" t="s">
        <v>1920</v>
      </c>
      <c r="E270" s="86" t="s">
        <v>1920</v>
      </c>
      <c r="F270" s="86">
        <v>70339</v>
      </c>
      <c r="G270" s="86">
        <v>6408</v>
      </c>
      <c r="H270" s="86" t="s">
        <v>1057</v>
      </c>
      <c r="I270" s="86" t="s">
        <v>3415</v>
      </c>
      <c r="J270" s="86" t="s">
        <v>3416</v>
      </c>
      <c r="K270" s="86" t="s">
        <v>3166</v>
      </c>
      <c r="L270" s="86" t="s">
        <v>3</v>
      </c>
      <c r="M270" s="86" t="s">
        <v>3417</v>
      </c>
      <c r="N270" s="86" t="s">
        <v>3418</v>
      </c>
      <c r="O270" s="86" t="s">
        <v>2101</v>
      </c>
      <c r="P270" s="87">
        <v>36770</v>
      </c>
      <c r="Q270" s="87">
        <v>401768</v>
      </c>
      <c r="R270" s="86" t="s">
        <v>2416</v>
      </c>
      <c r="S270" s="86" t="s">
        <v>210</v>
      </c>
      <c r="T270" s="86">
        <v>970339</v>
      </c>
      <c r="U270" s="86">
        <v>6408</v>
      </c>
      <c r="V270" s="86" t="s">
        <v>1057</v>
      </c>
      <c r="W270" s="86" t="s">
        <v>3415</v>
      </c>
      <c r="X270" s="86" t="s">
        <v>3416</v>
      </c>
      <c r="Y270" s="86" t="s">
        <v>211</v>
      </c>
      <c r="Z270" s="86" t="str">
        <f t="shared" si="33"/>
        <v>Tiroler Straße 114; 6408 Pettnau</v>
      </c>
      <c r="AB270" s="85" t="s">
        <v>3419</v>
      </c>
      <c r="AC270" s="85" t="str">
        <f t="shared" si="34"/>
        <v>AT92</v>
      </c>
      <c r="AD270" s="85" t="str">
        <f t="shared" si="35"/>
        <v>3633</v>
      </c>
      <c r="AE270" s="85" t="str">
        <f t="shared" si="36"/>
        <v>6000</v>
      </c>
      <c r="AF270" s="85" t="str">
        <f t="shared" si="37"/>
        <v>0160</v>
      </c>
      <c r="AG270" s="85" t="str">
        <f t="shared" si="38"/>
        <v>0139</v>
      </c>
      <c r="AH270" s="85" t="str">
        <f t="shared" si="39"/>
        <v>AT92 3633 6000 0160 0139</v>
      </c>
    </row>
    <row r="271" spans="1:34" x14ac:dyDescent="0.25">
      <c r="A271" s="86">
        <v>703238</v>
      </c>
      <c r="B271" s="86" t="s">
        <v>1893</v>
      </c>
      <c r="C271" s="86" t="str">
        <f t="shared" si="32"/>
        <v>Tiroler Straße 114; 6408 Pettnau</v>
      </c>
      <c r="D271" s="86" t="s">
        <v>1919</v>
      </c>
      <c r="E271" s="86" t="s">
        <v>1919</v>
      </c>
      <c r="F271" s="86">
        <v>70339</v>
      </c>
      <c r="G271" s="86">
        <v>6408</v>
      </c>
      <c r="H271" s="86" t="s">
        <v>1057</v>
      </c>
      <c r="I271" s="86" t="s">
        <v>3415</v>
      </c>
      <c r="J271" s="86" t="s">
        <v>3416</v>
      </c>
      <c r="K271" s="86" t="s">
        <v>3166</v>
      </c>
      <c r="L271" s="86" t="s">
        <v>3</v>
      </c>
      <c r="M271" s="86" t="s">
        <v>3420</v>
      </c>
      <c r="N271" s="86" t="s">
        <v>3421</v>
      </c>
      <c r="O271" s="86" t="s">
        <v>2101</v>
      </c>
      <c r="P271" s="87">
        <v>43710</v>
      </c>
      <c r="Q271" s="87">
        <v>401768</v>
      </c>
      <c r="R271" s="86" t="s">
        <v>2416</v>
      </c>
      <c r="S271" s="86" t="s">
        <v>210</v>
      </c>
      <c r="T271" s="86">
        <v>970339</v>
      </c>
      <c r="U271" s="86">
        <v>6408</v>
      </c>
      <c r="V271" s="86" t="s">
        <v>1057</v>
      </c>
      <c r="W271" s="86" t="s">
        <v>3415</v>
      </c>
      <c r="X271" s="86" t="s">
        <v>3416</v>
      </c>
      <c r="Y271" s="86" t="s">
        <v>211</v>
      </c>
      <c r="Z271" s="86" t="str">
        <f t="shared" si="33"/>
        <v>Tiroler Straße 114; 6408 Pettnau</v>
      </c>
      <c r="AB271" s="85" t="s">
        <v>3419</v>
      </c>
      <c r="AC271" s="85" t="str">
        <f t="shared" si="34"/>
        <v>AT92</v>
      </c>
      <c r="AD271" s="85" t="str">
        <f t="shared" si="35"/>
        <v>3633</v>
      </c>
      <c r="AE271" s="85" t="str">
        <f t="shared" si="36"/>
        <v>6000</v>
      </c>
      <c r="AF271" s="85" t="str">
        <f t="shared" si="37"/>
        <v>0160</v>
      </c>
      <c r="AG271" s="85" t="str">
        <f t="shared" si="38"/>
        <v>0139</v>
      </c>
      <c r="AH271" s="85" t="str">
        <f t="shared" si="39"/>
        <v>AT92 3633 6000 0160 0139</v>
      </c>
    </row>
    <row r="272" spans="1:34" x14ac:dyDescent="0.25">
      <c r="A272" s="86">
        <v>703237</v>
      </c>
      <c r="B272" s="86" t="s">
        <v>1696</v>
      </c>
      <c r="C272" s="86" t="str">
        <f t="shared" si="32"/>
        <v>Tiroler Straße 114; 6408 Pettnau</v>
      </c>
      <c r="D272" s="86" t="s">
        <v>1922</v>
      </c>
      <c r="E272" s="86" t="s">
        <v>1922</v>
      </c>
      <c r="F272" s="86">
        <v>70339</v>
      </c>
      <c r="G272" s="86">
        <v>6408</v>
      </c>
      <c r="H272" s="86" t="s">
        <v>1057</v>
      </c>
      <c r="I272" s="86" t="s">
        <v>3415</v>
      </c>
      <c r="J272" s="86" t="s">
        <v>3416</v>
      </c>
      <c r="K272" s="86" t="s">
        <v>3166</v>
      </c>
      <c r="L272" s="86" t="s">
        <v>3</v>
      </c>
      <c r="M272" s="86" t="s">
        <v>3422</v>
      </c>
      <c r="N272" s="86" t="s">
        <v>3418</v>
      </c>
      <c r="O272" s="86" t="s">
        <v>2101</v>
      </c>
      <c r="P272" s="87">
        <v>43344</v>
      </c>
      <c r="Q272" s="87">
        <v>401768</v>
      </c>
      <c r="R272" s="86" t="s">
        <v>2416</v>
      </c>
      <c r="S272" s="86" t="s">
        <v>210</v>
      </c>
      <c r="T272" s="86">
        <v>970339</v>
      </c>
      <c r="U272" s="86">
        <v>6408</v>
      </c>
      <c r="V272" s="86" t="s">
        <v>1057</v>
      </c>
      <c r="W272" s="86" t="s">
        <v>3415</v>
      </c>
      <c r="X272" s="86" t="s">
        <v>3416</v>
      </c>
      <c r="Y272" s="86" t="s">
        <v>211</v>
      </c>
      <c r="Z272" s="86" t="str">
        <f t="shared" si="33"/>
        <v>Tiroler Straße 114; 6408 Pettnau</v>
      </c>
      <c r="AB272" s="85" t="s">
        <v>3419</v>
      </c>
      <c r="AC272" s="85" t="str">
        <f t="shared" si="34"/>
        <v>AT92</v>
      </c>
      <c r="AD272" s="85" t="str">
        <f t="shared" si="35"/>
        <v>3633</v>
      </c>
      <c r="AE272" s="85" t="str">
        <f t="shared" si="36"/>
        <v>6000</v>
      </c>
      <c r="AF272" s="85" t="str">
        <f t="shared" si="37"/>
        <v>0160</v>
      </c>
      <c r="AG272" s="85" t="str">
        <f t="shared" si="38"/>
        <v>0139</v>
      </c>
      <c r="AH272" s="85" t="str">
        <f t="shared" si="39"/>
        <v>AT92 3633 6000 0160 0139</v>
      </c>
    </row>
    <row r="273" spans="1:34" x14ac:dyDescent="0.25">
      <c r="A273" s="86">
        <v>703467</v>
      </c>
      <c r="B273" s="86" t="s">
        <v>3423</v>
      </c>
      <c r="C273" s="86" t="str">
        <f t="shared" si="32"/>
        <v>Pinnisweg 30; 6167 Neustift/Stubaital</v>
      </c>
      <c r="D273" s="86" t="s">
        <v>1922</v>
      </c>
      <c r="E273" s="86" t="s">
        <v>1922</v>
      </c>
      <c r="F273" s="86">
        <v>70334</v>
      </c>
      <c r="G273" s="86">
        <v>6167</v>
      </c>
      <c r="H273" s="86" t="s">
        <v>3424</v>
      </c>
      <c r="I273" s="86" t="s">
        <v>3425</v>
      </c>
      <c r="J273" s="86" t="s">
        <v>2560</v>
      </c>
      <c r="K273" s="86" t="s">
        <v>3166</v>
      </c>
      <c r="L273" s="86" t="s">
        <v>3</v>
      </c>
      <c r="M273" s="86" t="s">
        <v>3426</v>
      </c>
      <c r="N273" s="86" t="s">
        <v>3427</v>
      </c>
      <c r="O273" s="86" t="s">
        <v>2065</v>
      </c>
      <c r="P273" s="87">
        <v>36770</v>
      </c>
      <c r="Q273" s="87">
        <v>43708</v>
      </c>
      <c r="R273" s="86" t="s">
        <v>2592</v>
      </c>
      <c r="S273" s="86" t="s">
        <v>162</v>
      </c>
      <c r="T273" s="86">
        <v>970334</v>
      </c>
      <c r="U273" s="86">
        <v>6167</v>
      </c>
      <c r="V273" s="86" t="s">
        <v>3429</v>
      </c>
      <c r="W273" s="86" t="s">
        <v>3140</v>
      </c>
      <c r="X273" s="86" t="s">
        <v>2480</v>
      </c>
      <c r="Y273" s="86" t="s">
        <v>163</v>
      </c>
      <c r="Z273" s="86" t="str">
        <f t="shared" si="33"/>
        <v>Dorf 1; 6167 Neustift im Stubaital</v>
      </c>
      <c r="AB273" s="85" t="s">
        <v>3428</v>
      </c>
      <c r="AC273" s="85" t="str">
        <f t="shared" si="34"/>
        <v>AT56</v>
      </c>
      <c r="AD273" s="85" t="str">
        <f t="shared" si="35"/>
        <v>3628</v>
      </c>
      <c r="AE273" s="85" t="str">
        <f t="shared" si="36"/>
        <v>5000</v>
      </c>
      <c r="AF273" s="85" t="str">
        <f t="shared" si="37"/>
        <v>0004</v>
      </c>
      <c r="AG273" s="85" t="str">
        <f t="shared" si="38"/>
        <v>3513</v>
      </c>
      <c r="AH273" s="85" t="str">
        <f t="shared" si="39"/>
        <v>AT56 3628 5000 0004 3513</v>
      </c>
    </row>
    <row r="274" spans="1:34" x14ac:dyDescent="0.25">
      <c r="A274" s="86">
        <v>703031</v>
      </c>
      <c r="B274" s="86" t="s">
        <v>800</v>
      </c>
      <c r="C274" s="86" t="str">
        <f t="shared" si="32"/>
        <v>Bahnweg 8; 6406 Oberhofen/Inntal</v>
      </c>
      <c r="D274" s="86" t="s">
        <v>1919</v>
      </c>
      <c r="E274" s="86" t="s">
        <v>1919</v>
      </c>
      <c r="F274" s="86">
        <v>70335</v>
      </c>
      <c r="G274" s="86">
        <v>6406</v>
      </c>
      <c r="H274" s="86" t="s">
        <v>3392</v>
      </c>
      <c r="I274" s="86" t="s">
        <v>3430</v>
      </c>
      <c r="J274" s="86" t="s">
        <v>2411</v>
      </c>
      <c r="K274" s="86" t="s">
        <v>3166</v>
      </c>
      <c r="L274" s="86" t="s">
        <v>3</v>
      </c>
      <c r="M274" s="86" t="s">
        <v>3431</v>
      </c>
      <c r="N274" s="86" t="s">
        <v>3432</v>
      </c>
      <c r="O274" s="86" t="s">
        <v>2060</v>
      </c>
      <c r="P274" s="87">
        <v>36770</v>
      </c>
      <c r="Q274" s="87">
        <v>401768</v>
      </c>
      <c r="R274" s="86" t="s">
        <v>2416</v>
      </c>
      <c r="S274" s="86" t="s">
        <v>799</v>
      </c>
      <c r="T274" s="86">
        <v>970335</v>
      </c>
      <c r="U274" s="86">
        <v>6406</v>
      </c>
      <c r="V274" s="86" t="s">
        <v>1270</v>
      </c>
      <c r="W274" s="86" t="s">
        <v>3397</v>
      </c>
      <c r="X274" s="86" t="s">
        <v>2727</v>
      </c>
      <c r="Y274" s="86" t="s">
        <v>1351</v>
      </c>
      <c r="Z274" s="86" t="str">
        <f t="shared" si="33"/>
        <v>Franz-Mader-Strasse 17; 6406 Oberhofen i.I.</v>
      </c>
      <c r="AB274" s="85" t="s">
        <v>3396</v>
      </c>
      <c r="AC274" s="85" t="str">
        <f t="shared" si="34"/>
        <v>AT75</v>
      </c>
      <c r="AD274" s="85" t="str">
        <f t="shared" si="35"/>
        <v>5700</v>
      </c>
      <c r="AE274" s="85" t="str">
        <f t="shared" si="36"/>
        <v>0001</v>
      </c>
      <c r="AF274" s="85" t="str">
        <f t="shared" si="37"/>
        <v>4000</v>
      </c>
      <c r="AG274" s="85" t="str">
        <f t="shared" si="38"/>
        <v>3037</v>
      </c>
      <c r="AH274" s="85" t="str">
        <f t="shared" si="39"/>
        <v>AT75 5700 0001 4000 3037</v>
      </c>
    </row>
    <row r="275" spans="1:34" x14ac:dyDescent="0.25">
      <c r="A275" s="86">
        <v>703497</v>
      </c>
      <c r="B275" s="86" t="s">
        <v>935</v>
      </c>
      <c r="C275" s="86" t="str">
        <f t="shared" si="32"/>
        <v>Peter-Anich-Weg 3; 6173 Oberperfuss</v>
      </c>
      <c r="D275" s="86" t="s">
        <v>1919</v>
      </c>
      <c r="E275" s="86" t="s">
        <v>1919</v>
      </c>
      <c r="F275" s="86">
        <v>70337</v>
      </c>
      <c r="G275" s="86">
        <v>6173</v>
      </c>
      <c r="H275" s="86" t="s">
        <v>1066</v>
      </c>
      <c r="I275" s="86" t="s">
        <v>3433</v>
      </c>
      <c r="J275" s="86" t="s">
        <v>2470</v>
      </c>
      <c r="K275" s="86" t="s">
        <v>3166</v>
      </c>
      <c r="L275" s="86" t="s">
        <v>3</v>
      </c>
      <c r="M275" s="86" t="s">
        <v>3434</v>
      </c>
      <c r="N275" s="86" t="s">
        <v>3435</v>
      </c>
      <c r="O275" s="86" t="s">
        <v>2116</v>
      </c>
      <c r="P275" s="87">
        <v>36770</v>
      </c>
      <c r="Q275" s="87">
        <v>401768</v>
      </c>
      <c r="R275" s="86" t="s">
        <v>2416</v>
      </c>
      <c r="S275" s="86" t="s">
        <v>858</v>
      </c>
      <c r="T275" s="86">
        <v>970337</v>
      </c>
      <c r="U275" s="86">
        <v>6173</v>
      </c>
      <c r="V275" s="86" t="s">
        <v>1066</v>
      </c>
      <c r="W275" s="86" t="s">
        <v>3433</v>
      </c>
      <c r="X275" s="86" t="s">
        <v>2480</v>
      </c>
      <c r="Y275" s="86" t="s">
        <v>859</v>
      </c>
      <c r="Z275" s="86" t="str">
        <f t="shared" si="33"/>
        <v>Peter-Anich-Weg 1; 6173 Oberperfuss</v>
      </c>
      <c r="AB275" s="85" t="s">
        <v>3436</v>
      </c>
      <c r="AC275" s="85" t="str">
        <f t="shared" si="34"/>
        <v>AT28</v>
      </c>
      <c r="AD275" s="85" t="str">
        <f t="shared" si="35"/>
        <v>3626</v>
      </c>
      <c r="AE275" s="85" t="str">
        <f t="shared" si="36"/>
        <v>0000</v>
      </c>
      <c r="AF275" s="85" t="str">
        <f t="shared" si="37"/>
        <v>0032</v>
      </c>
      <c r="AG275" s="85" t="str">
        <f t="shared" si="38"/>
        <v>0010</v>
      </c>
      <c r="AH275" s="85" t="str">
        <f t="shared" si="39"/>
        <v>AT28 3626 0000 0032 0010</v>
      </c>
    </row>
    <row r="276" spans="1:34" x14ac:dyDescent="0.25">
      <c r="A276" s="86">
        <v>703496</v>
      </c>
      <c r="B276" s="86" t="s">
        <v>857</v>
      </c>
      <c r="C276" s="86" t="str">
        <f t="shared" si="32"/>
        <v>Peter-Anich-Weg 4; 6173 Oberperfuss</v>
      </c>
      <c r="D276" s="86" t="s">
        <v>1920</v>
      </c>
      <c r="E276" s="86" t="s">
        <v>1920</v>
      </c>
      <c r="F276" s="86">
        <v>70337</v>
      </c>
      <c r="G276" s="86">
        <v>6173</v>
      </c>
      <c r="H276" s="86" t="s">
        <v>1066</v>
      </c>
      <c r="I276" s="86" t="s">
        <v>3433</v>
      </c>
      <c r="J276" s="86" t="s">
        <v>2576</v>
      </c>
      <c r="K276" s="86" t="s">
        <v>3166</v>
      </c>
      <c r="L276" s="86" t="s">
        <v>3</v>
      </c>
      <c r="M276" s="86" t="s">
        <v>3437</v>
      </c>
      <c r="N276" s="86" t="s">
        <v>3438</v>
      </c>
      <c r="O276" s="86" t="s">
        <v>2116</v>
      </c>
      <c r="P276" s="87">
        <v>36770</v>
      </c>
      <c r="Q276" s="87">
        <v>401768</v>
      </c>
      <c r="R276" s="86" t="s">
        <v>2416</v>
      </c>
      <c r="S276" s="86" t="s">
        <v>858</v>
      </c>
      <c r="T276" s="86">
        <v>970337</v>
      </c>
      <c r="U276" s="86">
        <v>6173</v>
      </c>
      <c r="V276" s="86" t="s">
        <v>1066</v>
      </c>
      <c r="W276" s="86" t="s">
        <v>3433</v>
      </c>
      <c r="X276" s="86" t="s">
        <v>2480</v>
      </c>
      <c r="Y276" s="86" t="s">
        <v>859</v>
      </c>
      <c r="Z276" s="86" t="str">
        <f t="shared" si="33"/>
        <v>Peter-Anich-Weg 1; 6173 Oberperfuss</v>
      </c>
      <c r="AB276" s="85" t="s">
        <v>3436</v>
      </c>
      <c r="AC276" s="85" t="str">
        <f t="shared" si="34"/>
        <v>AT28</v>
      </c>
      <c r="AD276" s="85" t="str">
        <f t="shared" si="35"/>
        <v>3626</v>
      </c>
      <c r="AE276" s="85" t="str">
        <f t="shared" si="36"/>
        <v>0000</v>
      </c>
      <c r="AF276" s="85" t="str">
        <f t="shared" si="37"/>
        <v>0032</v>
      </c>
      <c r="AG276" s="85" t="str">
        <f t="shared" si="38"/>
        <v>0010</v>
      </c>
      <c r="AH276" s="85" t="str">
        <f t="shared" si="39"/>
        <v>AT28 3626 0000 0032 0010</v>
      </c>
    </row>
    <row r="277" spans="1:34" x14ac:dyDescent="0.25">
      <c r="A277" s="86">
        <v>703498</v>
      </c>
      <c r="B277" s="86" t="s">
        <v>934</v>
      </c>
      <c r="C277" s="86" t="str">
        <f t="shared" si="32"/>
        <v>Peter-Anich-Weg 4; 6173 Oberperfuss</v>
      </c>
      <c r="D277" s="86" t="s">
        <v>1922</v>
      </c>
      <c r="E277" s="86" t="s">
        <v>1922</v>
      </c>
      <c r="F277" s="86">
        <v>70337</v>
      </c>
      <c r="G277" s="86">
        <v>6173</v>
      </c>
      <c r="H277" s="86" t="s">
        <v>1066</v>
      </c>
      <c r="I277" s="86" t="s">
        <v>3433</v>
      </c>
      <c r="J277" s="86" t="s">
        <v>2576</v>
      </c>
      <c r="K277" s="86" t="s">
        <v>3166</v>
      </c>
      <c r="L277" s="86" t="s">
        <v>3</v>
      </c>
      <c r="M277" s="86" t="s">
        <v>3439</v>
      </c>
      <c r="N277" s="86" t="s">
        <v>3440</v>
      </c>
      <c r="O277" s="86" t="s">
        <v>2116</v>
      </c>
      <c r="P277" s="87">
        <v>36770</v>
      </c>
      <c r="Q277" s="87">
        <v>401768</v>
      </c>
      <c r="R277" s="86" t="s">
        <v>2416</v>
      </c>
      <c r="S277" s="86" t="s">
        <v>858</v>
      </c>
      <c r="T277" s="86">
        <v>970337</v>
      </c>
      <c r="U277" s="86">
        <v>6173</v>
      </c>
      <c r="V277" s="86" t="s">
        <v>1066</v>
      </c>
      <c r="W277" s="86" t="s">
        <v>3433</v>
      </c>
      <c r="X277" s="86" t="s">
        <v>2480</v>
      </c>
      <c r="Y277" s="86" t="s">
        <v>859</v>
      </c>
      <c r="Z277" s="86" t="str">
        <f t="shared" si="33"/>
        <v>Peter-Anich-Weg 1; 6173 Oberperfuss</v>
      </c>
      <c r="AB277" s="85" t="s">
        <v>3436</v>
      </c>
      <c r="AC277" s="85" t="str">
        <f t="shared" si="34"/>
        <v>AT28</v>
      </c>
      <c r="AD277" s="85" t="str">
        <f t="shared" si="35"/>
        <v>3626</v>
      </c>
      <c r="AE277" s="85" t="str">
        <f t="shared" si="36"/>
        <v>0000</v>
      </c>
      <c r="AF277" s="85" t="str">
        <f t="shared" si="37"/>
        <v>0032</v>
      </c>
      <c r="AG277" s="85" t="str">
        <f t="shared" si="38"/>
        <v>0010</v>
      </c>
      <c r="AH277" s="85" t="str">
        <f t="shared" si="39"/>
        <v>AT28 3626 0000 0032 0010</v>
      </c>
    </row>
    <row r="278" spans="1:34" x14ac:dyDescent="0.25">
      <c r="A278" s="86">
        <v>703039</v>
      </c>
      <c r="B278" s="86" t="s">
        <v>1890</v>
      </c>
      <c r="C278" s="86" t="str">
        <f t="shared" si="32"/>
        <v>Römerstraße 28; 6103 Reith b.Seefeld</v>
      </c>
      <c r="D278" s="86" t="s">
        <v>1919</v>
      </c>
      <c r="E278" s="86" t="s">
        <v>1919</v>
      </c>
      <c r="F278" s="86">
        <v>70344</v>
      </c>
      <c r="G278" s="86">
        <v>6103</v>
      </c>
      <c r="H278" s="86" t="s">
        <v>3441</v>
      </c>
      <c r="I278" s="86" t="s">
        <v>3186</v>
      </c>
      <c r="J278" s="86" t="s">
        <v>2488</v>
      </c>
      <c r="K278" s="86" t="s">
        <v>3166</v>
      </c>
      <c r="L278" s="86" t="s">
        <v>3</v>
      </c>
      <c r="M278" s="86" t="s">
        <v>3442</v>
      </c>
      <c r="N278" s="86" t="s">
        <v>3443</v>
      </c>
      <c r="O278" s="86" t="s">
        <v>2067</v>
      </c>
      <c r="P278" s="87">
        <v>36770</v>
      </c>
      <c r="Q278" s="87">
        <v>401768</v>
      </c>
      <c r="R278" s="86" t="s">
        <v>2416</v>
      </c>
      <c r="S278" s="86" t="s">
        <v>173</v>
      </c>
      <c r="T278" s="86">
        <v>970344</v>
      </c>
      <c r="U278" s="86">
        <v>6103</v>
      </c>
      <c r="V278" s="86" t="s">
        <v>3445</v>
      </c>
      <c r="W278" s="86" t="s">
        <v>3186</v>
      </c>
      <c r="X278" s="86" t="s">
        <v>2565</v>
      </c>
      <c r="Y278" s="86" t="s">
        <v>1421</v>
      </c>
      <c r="Z278" s="86" t="str">
        <f t="shared" si="33"/>
        <v>Römerstraße 16; 6103 Reith bei Seefeld</v>
      </c>
      <c r="AB278" s="85" t="s">
        <v>3444</v>
      </c>
      <c r="AC278" s="85" t="str">
        <f t="shared" si="34"/>
        <v>AT76</v>
      </c>
      <c r="AD278" s="85" t="str">
        <f t="shared" si="35"/>
        <v>3631</v>
      </c>
      <c r="AE278" s="85" t="str">
        <f t="shared" si="36"/>
        <v>4000</v>
      </c>
      <c r="AF278" s="85" t="str">
        <f t="shared" si="37"/>
        <v>0226</v>
      </c>
      <c r="AG278" s="85" t="str">
        <f t="shared" si="38"/>
        <v>0040</v>
      </c>
      <c r="AH278" s="85" t="str">
        <f t="shared" si="39"/>
        <v>AT76 3631 4000 0226 0040</v>
      </c>
    </row>
    <row r="279" spans="1:34" x14ac:dyDescent="0.25">
      <c r="A279" s="86">
        <v>703736</v>
      </c>
      <c r="B279" s="86" t="s">
        <v>1698</v>
      </c>
      <c r="C279" s="86" t="str">
        <f t="shared" si="32"/>
        <v>Lauserweg 15; 6103 Reith b.Seefeld</v>
      </c>
      <c r="D279" s="86" t="s">
        <v>1920</v>
      </c>
      <c r="E279" s="86" t="s">
        <v>1920</v>
      </c>
      <c r="F279" s="86">
        <v>70344</v>
      </c>
      <c r="G279" s="86">
        <v>6103</v>
      </c>
      <c r="H279" s="86" t="s">
        <v>3441</v>
      </c>
      <c r="I279" s="86" t="s">
        <v>3446</v>
      </c>
      <c r="J279" s="86" t="s">
        <v>2588</v>
      </c>
      <c r="K279" s="86" t="s">
        <v>3166</v>
      </c>
      <c r="L279" s="86" t="s">
        <v>3</v>
      </c>
      <c r="M279" s="86" t="s">
        <v>3447</v>
      </c>
      <c r="N279" s="86" t="s">
        <v>3448</v>
      </c>
      <c r="O279" s="86" t="s">
        <v>2067</v>
      </c>
      <c r="P279" s="87">
        <v>36770</v>
      </c>
      <c r="Q279" s="87">
        <v>401768</v>
      </c>
      <c r="R279" s="86" t="s">
        <v>2416</v>
      </c>
      <c r="S279" s="86" t="s">
        <v>173</v>
      </c>
      <c r="T279" s="86">
        <v>970344</v>
      </c>
      <c r="U279" s="86">
        <v>6103</v>
      </c>
      <c r="V279" s="86" t="s">
        <v>3445</v>
      </c>
      <c r="W279" s="86" t="s">
        <v>3186</v>
      </c>
      <c r="X279" s="86" t="s">
        <v>2565</v>
      </c>
      <c r="Y279" s="86" t="s">
        <v>1421</v>
      </c>
      <c r="Z279" s="86" t="str">
        <f t="shared" si="33"/>
        <v>Römerstraße 16; 6103 Reith bei Seefeld</v>
      </c>
      <c r="AB279" s="85" t="s">
        <v>3444</v>
      </c>
      <c r="AC279" s="85" t="str">
        <f t="shared" si="34"/>
        <v>AT76</v>
      </c>
      <c r="AD279" s="85" t="str">
        <f t="shared" si="35"/>
        <v>3631</v>
      </c>
      <c r="AE279" s="85" t="str">
        <f t="shared" si="36"/>
        <v>4000</v>
      </c>
      <c r="AF279" s="85" t="str">
        <f t="shared" si="37"/>
        <v>0226</v>
      </c>
      <c r="AG279" s="85" t="str">
        <f t="shared" si="38"/>
        <v>0040</v>
      </c>
      <c r="AH279" s="85" t="str">
        <f t="shared" si="39"/>
        <v>AT76 3631 4000 0226 0040</v>
      </c>
    </row>
    <row r="280" spans="1:34" x14ac:dyDescent="0.25">
      <c r="A280" s="86">
        <v>703737</v>
      </c>
      <c r="B280" s="86" t="s">
        <v>1699</v>
      </c>
      <c r="C280" s="86" t="str">
        <f t="shared" si="32"/>
        <v>Lauserweg 15; 6103 Reith b.Seefeld</v>
      </c>
      <c r="D280" s="86" t="s">
        <v>1922</v>
      </c>
      <c r="E280" s="86" t="s">
        <v>1922</v>
      </c>
      <c r="F280" s="86">
        <v>70344</v>
      </c>
      <c r="G280" s="86">
        <v>6103</v>
      </c>
      <c r="H280" s="86" t="s">
        <v>3441</v>
      </c>
      <c r="I280" s="86" t="s">
        <v>3446</v>
      </c>
      <c r="J280" s="86" t="s">
        <v>2588</v>
      </c>
      <c r="K280" s="86" t="s">
        <v>3166</v>
      </c>
      <c r="L280" s="86" t="s">
        <v>3</v>
      </c>
      <c r="M280" s="86" t="s">
        <v>3449</v>
      </c>
      <c r="N280" s="86" t="s">
        <v>3450</v>
      </c>
      <c r="O280" s="86" t="s">
        <v>2067</v>
      </c>
      <c r="P280" s="87">
        <v>36770</v>
      </c>
      <c r="Q280" s="87">
        <v>401768</v>
      </c>
      <c r="R280" s="86" t="s">
        <v>2416</v>
      </c>
      <c r="S280" s="86" t="s">
        <v>173</v>
      </c>
      <c r="T280" s="86">
        <v>970344</v>
      </c>
      <c r="U280" s="86">
        <v>6103</v>
      </c>
      <c r="V280" s="86" t="s">
        <v>3445</v>
      </c>
      <c r="W280" s="86" t="s">
        <v>3186</v>
      </c>
      <c r="X280" s="86" t="s">
        <v>2565</v>
      </c>
      <c r="Y280" s="86" t="s">
        <v>1421</v>
      </c>
      <c r="Z280" s="86" t="str">
        <f t="shared" si="33"/>
        <v>Römerstraße 16; 6103 Reith bei Seefeld</v>
      </c>
      <c r="AB280" s="85" t="s">
        <v>3444</v>
      </c>
      <c r="AC280" s="85" t="str">
        <f t="shared" si="34"/>
        <v>AT76</v>
      </c>
      <c r="AD280" s="85" t="str">
        <f t="shared" si="35"/>
        <v>3631</v>
      </c>
      <c r="AE280" s="85" t="str">
        <f t="shared" si="36"/>
        <v>4000</v>
      </c>
      <c r="AF280" s="85" t="str">
        <f t="shared" si="37"/>
        <v>0226</v>
      </c>
      <c r="AG280" s="85" t="str">
        <f t="shared" si="38"/>
        <v>0040</v>
      </c>
      <c r="AH280" s="85" t="str">
        <f t="shared" si="39"/>
        <v>AT76 3631 4000 0226 0040</v>
      </c>
    </row>
    <row r="281" spans="1:34" x14ac:dyDescent="0.25">
      <c r="A281" s="86">
        <v>703196</v>
      </c>
      <c r="B281" s="86" t="s">
        <v>964</v>
      </c>
      <c r="C281" s="86" t="str">
        <f t="shared" si="32"/>
        <v>Langer Graben 1 a; 6063 Rum</v>
      </c>
      <c r="D281" s="86" t="s">
        <v>1920</v>
      </c>
      <c r="E281" s="86" t="s">
        <v>1920</v>
      </c>
      <c r="F281" s="86">
        <v>70346</v>
      </c>
      <c r="G281" s="86">
        <v>6063</v>
      </c>
      <c r="H281" s="86" t="s">
        <v>1056</v>
      </c>
      <c r="I281" s="86" t="s">
        <v>3451</v>
      </c>
      <c r="J281" s="86" t="s">
        <v>2933</v>
      </c>
      <c r="K281" s="86" t="s">
        <v>3166</v>
      </c>
      <c r="L281" s="86" t="s">
        <v>3</v>
      </c>
      <c r="M281" s="86" t="s">
        <v>3452</v>
      </c>
      <c r="N281" s="86" t="s">
        <v>3453</v>
      </c>
      <c r="O281" s="86" t="s">
        <v>2099</v>
      </c>
      <c r="P281" s="87">
        <v>36770</v>
      </c>
      <c r="Q281" s="87">
        <v>401768</v>
      </c>
      <c r="R281" s="86" t="s">
        <v>2416</v>
      </c>
      <c r="S281" s="86" t="s">
        <v>186</v>
      </c>
      <c r="T281" s="86">
        <v>970346</v>
      </c>
      <c r="U281" s="86">
        <v>6063</v>
      </c>
      <c r="V281" s="86" t="s">
        <v>1056</v>
      </c>
      <c r="W281" s="86" t="s">
        <v>3455</v>
      </c>
      <c r="X281" s="86" t="s">
        <v>2480</v>
      </c>
      <c r="Y281" s="86" t="s">
        <v>187</v>
      </c>
      <c r="Z281" s="86" t="str">
        <f t="shared" si="33"/>
        <v>Rathausplatz 1; 6063 Rum</v>
      </c>
      <c r="AB281" s="85" t="s">
        <v>3454</v>
      </c>
      <c r="AC281" s="85" t="str">
        <f t="shared" si="34"/>
        <v>AT83</v>
      </c>
      <c r="AD281" s="85" t="str">
        <f t="shared" si="35"/>
        <v>3631</v>
      </c>
      <c r="AE281" s="85" t="str">
        <f t="shared" si="36"/>
        <v>0000</v>
      </c>
      <c r="AF281" s="85" t="str">
        <f t="shared" si="37"/>
        <v>0002</v>
      </c>
      <c r="AG281" s="85" t="str">
        <f t="shared" si="38"/>
        <v>0107</v>
      </c>
      <c r="AH281" s="85" t="str">
        <f t="shared" si="39"/>
        <v>AT83 3631 0000 0002 0107</v>
      </c>
    </row>
    <row r="282" spans="1:34" x14ac:dyDescent="0.25">
      <c r="A282" s="86">
        <v>703866</v>
      </c>
      <c r="B282" s="86" t="s">
        <v>1613</v>
      </c>
      <c r="C282" s="86" t="str">
        <f t="shared" si="32"/>
        <v>Langer Graben 1 a; 6063 Rum</v>
      </c>
      <c r="D282" s="86" t="s">
        <v>1919</v>
      </c>
      <c r="E282" s="86" t="s">
        <v>1919</v>
      </c>
      <c r="F282" s="86">
        <v>70346</v>
      </c>
      <c r="G282" s="86">
        <v>6063</v>
      </c>
      <c r="H282" s="86" t="s">
        <v>1056</v>
      </c>
      <c r="I282" s="86" t="s">
        <v>3451</v>
      </c>
      <c r="J282" s="86" t="s">
        <v>2933</v>
      </c>
      <c r="K282" s="86" t="s">
        <v>3166</v>
      </c>
      <c r="L282" s="86" t="s">
        <v>3</v>
      </c>
      <c r="M282" s="86" t="s">
        <v>3456</v>
      </c>
      <c r="N282" s="86" t="s">
        <v>3457</v>
      </c>
      <c r="O282" s="86" t="s">
        <v>2099</v>
      </c>
      <c r="P282" s="87">
        <v>36770</v>
      </c>
      <c r="Q282" s="87">
        <v>401768</v>
      </c>
      <c r="R282" s="86" t="s">
        <v>2416</v>
      </c>
      <c r="S282" s="86" t="s">
        <v>186</v>
      </c>
      <c r="T282" s="86">
        <v>970346</v>
      </c>
      <c r="U282" s="86">
        <v>6063</v>
      </c>
      <c r="V282" s="86" t="s">
        <v>1056</v>
      </c>
      <c r="W282" s="86" t="s">
        <v>3455</v>
      </c>
      <c r="X282" s="86" t="s">
        <v>2480</v>
      </c>
      <c r="Y282" s="86" t="s">
        <v>187</v>
      </c>
      <c r="Z282" s="86" t="str">
        <f t="shared" si="33"/>
        <v>Rathausplatz 1; 6063 Rum</v>
      </c>
      <c r="AB282" s="85" t="s">
        <v>3454</v>
      </c>
      <c r="AC282" s="85" t="str">
        <f t="shared" si="34"/>
        <v>AT83</v>
      </c>
      <c r="AD282" s="85" t="str">
        <f t="shared" si="35"/>
        <v>3631</v>
      </c>
      <c r="AE282" s="85" t="str">
        <f t="shared" si="36"/>
        <v>0000</v>
      </c>
      <c r="AF282" s="85" t="str">
        <f t="shared" si="37"/>
        <v>0002</v>
      </c>
      <c r="AG282" s="85" t="str">
        <f t="shared" si="38"/>
        <v>0107</v>
      </c>
      <c r="AH282" s="85" t="str">
        <f t="shared" si="39"/>
        <v>AT83 3631 0000 0002 0107</v>
      </c>
    </row>
    <row r="283" spans="1:34" x14ac:dyDescent="0.25">
      <c r="A283" s="86">
        <v>703006</v>
      </c>
      <c r="B283" s="86" t="s">
        <v>232</v>
      </c>
      <c r="C283" s="86" t="str">
        <f t="shared" si="32"/>
        <v>Schanzweg 396; 6108 Scharnitz</v>
      </c>
      <c r="D283" s="86" t="s">
        <v>1920</v>
      </c>
      <c r="E283" s="86" t="s">
        <v>1920</v>
      </c>
      <c r="F283" s="86">
        <v>70348</v>
      </c>
      <c r="G283" s="86">
        <v>6108</v>
      </c>
      <c r="H283" s="86" t="s">
        <v>1035</v>
      </c>
      <c r="I283" s="86" t="s">
        <v>3458</v>
      </c>
      <c r="J283" s="86" t="s">
        <v>3459</v>
      </c>
      <c r="K283" s="86" t="s">
        <v>3166</v>
      </c>
      <c r="L283" s="86" t="s">
        <v>3</v>
      </c>
      <c r="M283" s="86" t="s">
        <v>3460</v>
      </c>
      <c r="N283" s="86" t="s">
        <v>3461</v>
      </c>
      <c r="O283" s="86" t="s">
        <v>2056</v>
      </c>
      <c r="P283" s="87">
        <v>36770</v>
      </c>
      <c r="Q283" s="87">
        <v>401768</v>
      </c>
      <c r="R283" s="86" t="s">
        <v>2416</v>
      </c>
      <c r="S283" s="86" t="s">
        <v>233</v>
      </c>
      <c r="T283" s="86">
        <v>970348</v>
      </c>
      <c r="U283" s="86">
        <v>6108</v>
      </c>
      <c r="V283" s="86" t="s">
        <v>1035</v>
      </c>
      <c r="W283" s="86" t="s">
        <v>3463</v>
      </c>
      <c r="X283" s="86" t="s">
        <v>2814</v>
      </c>
      <c r="Y283" s="86" t="s">
        <v>234</v>
      </c>
      <c r="Z283" s="86" t="str">
        <f t="shared" si="33"/>
        <v>Adolf-Klinge-Platz 72; 6108 Scharnitz</v>
      </c>
      <c r="AB283" s="85" t="s">
        <v>3462</v>
      </c>
      <c r="AC283" s="85" t="str">
        <f t="shared" si="34"/>
        <v>AT18</v>
      </c>
      <c r="AD283" s="85" t="str">
        <f t="shared" si="35"/>
        <v>3631</v>
      </c>
      <c r="AE283" s="85" t="str">
        <f t="shared" si="36"/>
        <v>4000</v>
      </c>
      <c r="AF283" s="85" t="str">
        <f t="shared" si="37"/>
        <v>0802</v>
      </c>
      <c r="AG283" s="85" t="str">
        <f t="shared" si="38"/>
        <v>0653</v>
      </c>
      <c r="AH283" s="85" t="str">
        <f t="shared" si="39"/>
        <v>AT18 3631 4000 0802 0653</v>
      </c>
    </row>
    <row r="284" spans="1:34" x14ac:dyDescent="0.25">
      <c r="A284" s="86">
        <v>703446</v>
      </c>
      <c r="B284" s="86" t="s">
        <v>177</v>
      </c>
      <c r="C284" s="86" t="str">
        <f t="shared" si="32"/>
        <v>Dorfstraße 4; 6074 Rinn</v>
      </c>
      <c r="D284" s="86" t="s">
        <v>1920</v>
      </c>
      <c r="E284" s="86" t="s">
        <v>1920</v>
      </c>
      <c r="F284" s="86">
        <v>70345</v>
      </c>
      <c r="G284" s="86">
        <v>6074</v>
      </c>
      <c r="H284" s="86" t="s">
        <v>1048</v>
      </c>
      <c r="I284" s="86" t="s">
        <v>2849</v>
      </c>
      <c r="J284" s="86" t="s">
        <v>2576</v>
      </c>
      <c r="K284" s="86" t="s">
        <v>3166</v>
      </c>
      <c r="L284" s="86" t="s">
        <v>3</v>
      </c>
      <c r="M284" s="86" t="s">
        <v>3464</v>
      </c>
      <c r="N284" s="86" t="s">
        <v>3465</v>
      </c>
      <c r="O284" s="86" t="s">
        <v>2077</v>
      </c>
      <c r="P284" s="87">
        <v>36770</v>
      </c>
      <c r="Q284" s="87">
        <v>401768</v>
      </c>
      <c r="R284" s="86" t="s">
        <v>2416</v>
      </c>
      <c r="S284" s="86" t="s">
        <v>178</v>
      </c>
      <c r="T284" s="86">
        <v>970345</v>
      </c>
      <c r="U284" s="86">
        <v>6074</v>
      </c>
      <c r="V284" s="86" t="s">
        <v>1048</v>
      </c>
      <c r="W284" s="86" t="s">
        <v>2849</v>
      </c>
      <c r="X284" s="86" t="s">
        <v>2647</v>
      </c>
      <c r="Y284" s="86" t="s">
        <v>179</v>
      </c>
      <c r="Z284" s="86" t="str">
        <f t="shared" si="33"/>
        <v>Dorfstraße 6; 6074 Rinn</v>
      </c>
      <c r="AB284" s="85" t="s">
        <v>3466</v>
      </c>
      <c r="AC284" s="85" t="str">
        <f t="shared" si="34"/>
        <v>AT44</v>
      </c>
      <c r="AD284" s="85" t="str">
        <f t="shared" si="35"/>
        <v>3636</v>
      </c>
      <c r="AE284" s="85" t="str">
        <f t="shared" si="36"/>
        <v>2000</v>
      </c>
      <c r="AF284" s="85" t="str">
        <f t="shared" si="37"/>
        <v>0602</v>
      </c>
      <c r="AG284" s="85" t="str">
        <f t="shared" si="38"/>
        <v>3006</v>
      </c>
      <c r="AH284" s="85" t="str">
        <f t="shared" si="39"/>
        <v>AT44 3636 2000 0602 3006</v>
      </c>
    </row>
    <row r="285" spans="1:34" x14ac:dyDescent="0.25">
      <c r="A285" s="86">
        <v>703075</v>
      </c>
      <c r="B285" s="86" t="s">
        <v>180</v>
      </c>
      <c r="C285" s="86" t="str">
        <f t="shared" si="32"/>
        <v>Dorfstraße 4; 6074 Rinn</v>
      </c>
      <c r="D285" s="86" t="s">
        <v>1919</v>
      </c>
      <c r="E285" s="86" t="s">
        <v>1919</v>
      </c>
      <c r="F285" s="86">
        <v>70345</v>
      </c>
      <c r="G285" s="86">
        <v>6074</v>
      </c>
      <c r="H285" s="86" t="s">
        <v>1048</v>
      </c>
      <c r="I285" s="86" t="s">
        <v>2849</v>
      </c>
      <c r="J285" s="86" t="s">
        <v>2576</v>
      </c>
      <c r="K285" s="86" t="s">
        <v>3166</v>
      </c>
      <c r="L285" s="86" t="s">
        <v>3</v>
      </c>
      <c r="M285" s="86" t="s">
        <v>3467</v>
      </c>
      <c r="N285" s="86" t="s">
        <v>3468</v>
      </c>
      <c r="O285" s="86" t="s">
        <v>2077</v>
      </c>
      <c r="P285" s="87">
        <v>36770</v>
      </c>
      <c r="Q285" s="87">
        <v>401768</v>
      </c>
      <c r="R285" s="86" t="s">
        <v>2416</v>
      </c>
      <c r="S285" s="86" t="s">
        <v>178</v>
      </c>
      <c r="T285" s="86">
        <v>970345</v>
      </c>
      <c r="U285" s="86">
        <v>6074</v>
      </c>
      <c r="V285" s="86" t="s">
        <v>1048</v>
      </c>
      <c r="W285" s="86" t="s">
        <v>2849</v>
      </c>
      <c r="X285" s="86" t="s">
        <v>2647</v>
      </c>
      <c r="Y285" s="86" t="s">
        <v>179</v>
      </c>
      <c r="Z285" s="86" t="str">
        <f t="shared" si="33"/>
        <v>Dorfstraße 6; 6074 Rinn</v>
      </c>
      <c r="AB285" s="85" t="s">
        <v>3466</v>
      </c>
      <c r="AC285" s="85" t="str">
        <f t="shared" si="34"/>
        <v>AT44</v>
      </c>
      <c r="AD285" s="85" t="str">
        <f t="shared" si="35"/>
        <v>3636</v>
      </c>
      <c r="AE285" s="85" t="str">
        <f t="shared" si="36"/>
        <v>2000</v>
      </c>
      <c r="AF285" s="85" t="str">
        <f t="shared" si="37"/>
        <v>0602</v>
      </c>
      <c r="AG285" s="85" t="str">
        <f t="shared" si="38"/>
        <v>3006</v>
      </c>
      <c r="AH285" s="85" t="str">
        <f t="shared" si="39"/>
        <v>AT44 3636 2000 0602 3006</v>
      </c>
    </row>
    <row r="286" spans="1:34" x14ac:dyDescent="0.25">
      <c r="A286" s="86">
        <v>703526</v>
      </c>
      <c r="B286" s="86" t="s">
        <v>195</v>
      </c>
      <c r="C286" s="86" t="str">
        <f t="shared" si="32"/>
        <v>Polling in Tirol 79; 6404 Polling/T</v>
      </c>
      <c r="D286" s="86" t="s">
        <v>1920</v>
      </c>
      <c r="E286" s="86" t="s">
        <v>1920</v>
      </c>
      <c r="F286" s="86">
        <v>70342</v>
      </c>
      <c r="G286" s="86">
        <v>6404</v>
      </c>
      <c r="H286" s="86" t="s">
        <v>3469</v>
      </c>
      <c r="I286" s="86" t="s">
        <v>3470</v>
      </c>
      <c r="J286" s="86" t="s">
        <v>3020</v>
      </c>
      <c r="K286" s="86" t="s">
        <v>3166</v>
      </c>
      <c r="L286" s="86" t="s">
        <v>3</v>
      </c>
      <c r="M286" s="86" t="s">
        <v>3471</v>
      </c>
      <c r="N286" s="86" t="s">
        <v>3472</v>
      </c>
      <c r="O286" s="86" t="s">
        <v>2089</v>
      </c>
      <c r="P286" s="87">
        <v>36770</v>
      </c>
      <c r="Q286" s="87">
        <v>401768</v>
      </c>
      <c r="R286" s="86" t="s">
        <v>2416</v>
      </c>
      <c r="S286" s="86" t="s">
        <v>1788</v>
      </c>
      <c r="T286" s="86">
        <v>970342</v>
      </c>
      <c r="U286" s="86">
        <v>6404</v>
      </c>
      <c r="V286" s="86" t="s">
        <v>3470</v>
      </c>
      <c r="W286" s="86" t="s">
        <v>3470</v>
      </c>
      <c r="X286" s="86" t="s">
        <v>3474</v>
      </c>
      <c r="Y286" s="86" t="s">
        <v>194</v>
      </c>
      <c r="Z286" s="86" t="str">
        <f t="shared" si="33"/>
        <v>Polling in Tirol 107; 6404 Polling in Tirol</v>
      </c>
      <c r="AB286" s="85" t="s">
        <v>3473</v>
      </c>
      <c r="AC286" s="85" t="str">
        <f t="shared" si="34"/>
        <v>AT59</v>
      </c>
      <c r="AD286" s="85" t="str">
        <f t="shared" si="35"/>
        <v>3633</v>
      </c>
      <c r="AE286" s="85" t="str">
        <f t="shared" si="36"/>
        <v>6000</v>
      </c>
      <c r="AF286" s="85" t="str">
        <f t="shared" si="37"/>
        <v>0490</v>
      </c>
      <c r="AG286" s="85" t="str">
        <f t="shared" si="38"/>
        <v>5717</v>
      </c>
      <c r="AH286" s="85" t="str">
        <f t="shared" si="39"/>
        <v>AT59 3633 6000 0490 5717</v>
      </c>
    </row>
    <row r="287" spans="1:34" x14ac:dyDescent="0.25">
      <c r="A287" s="86">
        <v>703103</v>
      </c>
      <c r="B287" s="86" t="s">
        <v>193</v>
      </c>
      <c r="C287" s="86" t="str">
        <f t="shared" si="32"/>
        <v>Polling in Tirol 79; 6404 Polling/T</v>
      </c>
      <c r="D287" s="86" t="s">
        <v>1919</v>
      </c>
      <c r="E287" s="86" t="s">
        <v>1919</v>
      </c>
      <c r="F287" s="86">
        <v>70342</v>
      </c>
      <c r="G287" s="86">
        <v>6404</v>
      </c>
      <c r="H287" s="86" t="s">
        <v>3469</v>
      </c>
      <c r="I287" s="86" t="s">
        <v>3470</v>
      </c>
      <c r="J287" s="86" t="s">
        <v>3020</v>
      </c>
      <c r="K287" s="86" t="s">
        <v>3166</v>
      </c>
      <c r="L287" s="86" t="s">
        <v>3</v>
      </c>
      <c r="M287" s="86" t="s">
        <v>3475</v>
      </c>
      <c r="N287" s="86" t="s">
        <v>3476</v>
      </c>
      <c r="O287" s="86" t="s">
        <v>2089</v>
      </c>
      <c r="P287" s="87">
        <v>36770</v>
      </c>
      <c r="Q287" s="87">
        <v>401768</v>
      </c>
      <c r="R287" s="86" t="s">
        <v>2416</v>
      </c>
      <c r="S287" s="86" t="s">
        <v>1788</v>
      </c>
      <c r="T287" s="86">
        <v>970342</v>
      </c>
      <c r="U287" s="86">
        <v>6404</v>
      </c>
      <c r="V287" s="86" t="s">
        <v>3470</v>
      </c>
      <c r="W287" s="86" t="s">
        <v>3470</v>
      </c>
      <c r="X287" s="86" t="s">
        <v>3474</v>
      </c>
      <c r="Y287" s="86" t="s">
        <v>194</v>
      </c>
      <c r="Z287" s="86" t="str">
        <f t="shared" si="33"/>
        <v>Polling in Tirol 107; 6404 Polling in Tirol</v>
      </c>
      <c r="AB287" s="85" t="s">
        <v>3473</v>
      </c>
      <c r="AC287" s="85" t="str">
        <f t="shared" si="34"/>
        <v>AT59</v>
      </c>
      <c r="AD287" s="85" t="str">
        <f t="shared" si="35"/>
        <v>3633</v>
      </c>
      <c r="AE287" s="85" t="str">
        <f t="shared" si="36"/>
        <v>6000</v>
      </c>
      <c r="AF287" s="85" t="str">
        <f t="shared" si="37"/>
        <v>0490</v>
      </c>
      <c r="AG287" s="85" t="str">
        <f t="shared" si="38"/>
        <v>5717</v>
      </c>
      <c r="AH287" s="85" t="str">
        <f t="shared" si="39"/>
        <v>AT59 3633 6000 0490 5717</v>
      </c>
    </row>
    <row r="288" spans="1:34" x14ac:dyDescent="0.25">
      <c r="A288" s="86">
        <v>703206</v>
      </c>
      <c r="B288" s="86" t="s">
        <v>196</v>
      </c>
      <c r="C288" s="86" t="str">
        <f t="shared" si="32"/>
        <v>Serlesstraße 25; 6063 Rum</v>
      </c>
      <c r="D288" s="86" t="s">
        <v>1920</v>
      </c>
      <c r="E288" s="86" t="s">
        <v>1920</v>
      </c>
      <c r="F288" s="86">
        <v>70346</v>
      </c>
      <c r="G288" s="86">
        <v>6063</v>
      </c>
      <c r="H288" s="86" t="s">
        <v>1056</v>
      </c>
      <c r="I288" s="86" t="s">
        <v>3477</v>
      </c>
      <c r="J288" s="86" t="s">
        <v>2668</v>
      </c>
      <c r="K288" s="86" t="s">
        <v>3166</v>
      </c>
      <c r="L288" s="86" t="s">
        <v>3</v>
      </c>
      <c r="M288" s="86" t="s">
        <v>3478</v>
      </c>
      <c r="N288" s="86" t="s">
        <v>3479</v>
      </c>
      <c r="O288" s="86" t="s">
        <v>2099</v>
      </c>
      <c r="P288" s="87">
        <v>36770</v>
      </c>
      <c r="Q288" s="87">
        <v>401768</v>
      </c>
      <c r="R288" s="86" t="s">
        <v>2416</v>
      </c>
      <c r="S288" s="86" t="s">
        <v>186</v>
      </c>
      <c r="T288" s="86">
        <v>970346</v>
      </c>
      <c r="U288" s="86">
        <v>6063</v>
      </c>
      <c r="V288" s="86" t="s">
        <v>1056</v>
      </c>
      <c r="W288" s="86" t="s">
        <v>3455</v>
      </c>
      <c r="X288" s="86" t="s">
        <v>2480</v>
      </c>
      <c r="Y288" s="86" t="s">
        <v>187</v>
      </c>
      <c r="Z288" s="86" t="str">
        <f t="shared" si="33"/>
        <v>Rathausplatz 1; 6063 Rum</v>
      </c>
      <c r="AB288" s="85" t="s">
        <v>3454</v>
      </c>
      <c r="AC288" s="85" t="str">
        <f t="shared" si="34"/>
        <v>AT83</v>
      </c>
      <c r="AD288" s="85" t="str">
        <f t="shared" si="35"/>
        <v>3631</v>
      </c>
      <c r="AE288" s="85" t="str">
        <f t="shared" si="36"/>
        <v>0000</v>
      </c>
      <c r="AF288" s="85" t="str">
        <f t="shared" si="37"/>
        <v>0002</v>
      </c>
      <c r="AG288" s="85" t="str">
        <f t="shared" si="38"/>
        <v>0107</v>
      </c>
      <c r="AH288" s="85" t="str">
        <f t="shared" si="39"/>
        <v>AT83 3631 0000 0002 0107</v>
      </c>
    </row>
    <row r="289" spans="1:34" x14ac:dyDescent="0.25">
      <c r="A289" s="86">
        <v>703209</v>
      </c>
      <c r="B289" s="86" t="s">
        <v>197</v>
      </c>
      <c r="C289" s="86" t="str">
        <f t="shared" si="32"/>
        <v>Serlesstraße 25; 6063 Rum</v>
      </c>
      <c r="D289" s="86" t="s">
        <v>1919</v>
      </c>
      <c r="E289" s="86" t="s">
        <v>1919</v>
      </c>
      <c r="F289" s="86">
        <v>70346</v>
      </c>
      <c r="G289" s="86">
        <v>6063</v>
      </c>
      <c r="H289" s="86" t="s">
        <v>1056</v>
      </c>
      <c r="I289" s="86" t="s">
        <v>3477</v>
      </c>
      <c r="J289" s="86" t="s">
        <v>2668</v>
      </c>
      <c r="K289" s="86" t="s">
        <v>3166</v>
      </c>
      <c r="L289" s="86" t="s">
        <v>3</v>
      </c>
      <c r="M289" s="86" t="s">
        <v>3480</v>
      </c>
      <c r="N289" s="86" t="s">
        <v>3481</v>
      </c>
      <c r="O289" s="86" t="s">
        <v>2099</v>
      </c>
      <c r="P289" s="87">
        <v>36770</v>
      </c>
      <c r="Q289" s="87">
        <v>401768</v>
      </c>
      <c r="R289" s="86" t="s">
        <v>2416</v>
      </c>
      <c r="S289" s="86" t="s">
        <v>186</v>
      </c>
      <c r="T289" s="86">
        <v>970346</v>
      </c>
      <c r="U289" s="86">
        <v>6063</v>
      </c>
      <c r="V289" s="86" t="s">
        <v>1056</v>
      </c>
      <c r="W289" s="86" t="s">
        <v>3455</v>
      </c>
      <c r="X289" s="86" t="s">
        <v>2480</v>
      </c>
      <c r="Y289" s="86" t="s">
        <v>187</v>
      </c>
      <c r="Z289" s="86" t="str">
        <f t="shared" si="33"/>
        <v>Rathausplatz 1; 6063 Rum</v>
      </c>
      <c r="AB289" s="85" t="s">
        <v>3454</v>
      </c>
      <c r="AC289" s="85" t="str">
        <f t="shared" si="34"/>
        <v>AT83</v>
      </c>
      <c r="AD289" s="85" t="str">
        <f t="shared" si="35"/>
        <v>3631</v>
      </c>
      <c r="AE289" s="85" t="str">
        <f t="shared" si="36"/>
        <v>0000</v>
      </c>
      <c r="AF289" s="85" t="str">
        <f t="shared" si="37"/>
        <v>0002</v>
      </c>
      <c r="AG289" s="85" t="str">
        <f t="shared" si="38"/>
        <v>0107</v>
      </c>
      <c r="AH289" s="85" t="str">
        <f t="shared" si="39"/>
        <v>AT83 3631 0000 0002 0107</v>
      </c>
    </row>
    <row r="290" spans="1:34" x14ac:dyDescent="0.25">
      <c r="A290" s="86">
        <v>703486</v>
      </c>
      <c r="B290" s="86" t="s">
        <v>212</v>
      </c>
      <c r="C290" s="86" t="str">
        <f t="shared" si="32"/>
        <v>Schmirn 58; 6154 Außerschmirn</v>
      </c>
      <c r="D290" s="86" t="s">
        <v>1920</v>
      </c>
      <c r="E290" s="86" t="s">
        <v>1920</v>
      </c>
      <c r="F290" s="86">
        <v>70349</v>
      </c>
      <c r="G290" s="86">
        <v>6154</v>
      </c>
      <c r="H290" s="86" t="s">
        <v>3482</v>
      </c>
      <c r="I290" s="86" t="s">
        <v>1228</v>
      </c>
      <c r="J290" s="86" t="s">
        <v>3483</v>
      </c>
      <c r="K290" s="86" t="s">
        <v>3166</v>
      </c>
      <c r="L290" s="86" t="s">
        <v>3</v>
      </c>
      <c r="M290" s="86" t="s">
        <v>3484</v>
      </c>
      <c r="N290" s="86" t="s">
        <v>3485</v>
      </c>
      <c r="O290" s="86" t="s">
        <v>2115</v>
      </c>
      <c r="P290" s="87">
        <v>36770</v>
      </c>
      <c r="Q290" s="87">
        <v>401768</v>
      </c>
      <c r="R290" s="86" t="s">
        <v>2416</v>
      </c>
      <c r="S290" s="86" t="s">
        <v>213</v>
      </c>
      <c r="T290" s="86">
        <v>970349</v>
      </c>
      <c r="U290" s="86">
        <v>6154</v>
      </c>
      <c r="V290" s="86" t="s">
        <v>1228</v>
      </c>
      <c r="W290" s="86" t="s">
        <v>1228</v>
      </c>
      <c r="X290" s="86" t="s">
        <v>3487</v>
      </c>
      <c r="Y290" s="86" t="s">
        <v>214</v>
      </c>
      <c r="Z290" s="86" t="str">
        <f t="shared" si="33"/>
        <v>Schmirn 58b; 6154 Schmirn</v>
      </c>
      <c r="AB290" s="85" t="s">
        <v>3486</v>
      </c>
      <c r="AC290" s="85" t="str">
        <f t="shared" si="34"/>
        <v>AT24</v>
      </c>
      <c r="AD290" s="85" t="str">
        <f t="shared" si="35"/>
        <v>3632</v>
      </c>
      <c r="AE290" s="85" t="str">
        <f t="shared" si="36"/>
        <v>9000</v>
      </c>
      <c r="AF290" s="85" t="str">
        <f t="shared" si="37"/>
        <v>0022</v>
      </c>
      <c r="AG290" s="85" t="str">
        <f t="shared" si="38"/>
        <v>8072</v>
      </c>
      <c r="AH290" s="85" t="str">
        <f t="shared" si="39"/>
        <v>AT24 3632 9000 0022 8072</v>
      </c>
    </row>
    <row r="291" spans="1:34" x14ac:dyDescent="0.25">
      <c r="A291" s="86">
        <v>703556</v>
      </c>
      <c r="B291" s="86" t="s">
        <v>183</v>
      </c>
      <c r="C291" s="86" t="str">
        <f t="shared" si="32"/>
        <v>Hauptstraße 28; 6179 Ranggen</v>
      </c>
      <c r="D291" s="86" t="s">
        <v>1920</v>
      </c>
      <c r="E291" s="86" t="s">
        <v>1920</v>
      </c>
      <c r="F291" s="86">
        <v>70343</v>
      </c>
      <c r="G291" s="86">
        <v>6179</v>
      </c>
      <c r="H291" s="86" t="s">
        <v>1052</v>
      </c>
      <c r="I291" s="86" t="s">
        <v>3088</v>
      </c>
      <c r="J291" s="86" t="s">
        <v>2488</v>
      </c>
      <c r="K291" s="86" t="s">
        <v>3166</v>
      </c>
      <c r="L291" s="86" t="s">
        <v>3</v>
      </c>
      <c r="M291" s="86" t="s">
        <v>3488</v>
      </c>
      <c r="N291" s="86" t="s">
        <v>3489</v>
      </c>
      <c r="O291" s="86" t="s">
        <v>2088</v>
      </c>
      <c r="P291" s="87">
        <v>36770</v>
      </c>
      <c r="Q291" s="87">
        <v>401768</v>
      </c>
      <c r="R291" s="86" t="s">
        <v>2416</v>
      </c>
      <c r="S291" s="86" t="s">
        <v>182</v>
      </c>
      <c r="T291" s="86">
        <v>970343</v>
      </c>
      <c r="U291" s="86">
        <v>6179</v>
      </c>
      <c r="V291" s="86" t="s">
        <v>1052</v>
      </c>
      <c r="W291" s="86" t="s">
        <v>3373</v>
      </c>
      <c r="X291" s="86" t="s">
        <v>2949</v>
      </c>
      <c r="Y291" s="86" t="s">
        <v>184</v>
      </c>
      <c r="Z291" s="86" t="str">
        <f t="shared" si="33"/>
        <v>Oberdorf 14; 6179 Ranggen</v>
      </c>
      <c r="AB291" s="85" t="s">
        <v>3490</v>
      </c>
      <c r="AC291" s="85" t="str">
        <f t="shared" si="34"/>
        <v>AT71</v>
      </c>
      <c r="AD291" s="85" t="str">
        <f t="shared" si="35"/>
        <v>3626</v>
      </c>
      <c r="AE291" s="85" t="str">
        <f t="shared" si="36"/>
        <v>0000</v>
      </c>
      <c r="AF291" s="85" t="str">
        <f t="shared" si="37"/>
        <v>0011</v>
      </c>
      <c r="AG291" s="85" t="str">
        <f t="shared" si="38"/>
        <v>0007</v>
      </c>
      <c r="AH291" s="85" t="str">
        <f t="shared" si="39"/>
        <v>AT71 3626 0000 0011 0007</v>
      </c>
    </row>
    <row r="292" spans="1:34" x14ac:dyDescent="0.25">
      <c r="A292" s="86">
        <v>703095</v>
      </c>
      <c r="B292" s="86" t="s">
        <v>181</v>
      </c>
      <c r="C292" s="86" t="str">
        <f t="shared" si="32"/>
        <v>Hauptstraße 28; 6179 Ranggen</v>
      </c>
      <c r="D292" s="86" t="s">
        <v>1919</v>
      </c>
      <c r="E292" s="86" t="s">
        <v>1919</v>
      </c>
      <c r="F292" s="86">
        <v>70343</v>
      </c>
      <c r="G292" s="86">
        <v>6179</v>
      </c>
      <c r="H292" s="86" t="s">
        <v>1052</v>
      </c>
      <c r="I292" s="86" t="s">
        <v>3088</v>
      </c>
      <c r="J292" s="86" t="s">
        <v>2488</v>
      </c>
      <c r="K292" s="86" t="s">
        <v>3166</v>
      </c>
      <c r="L292" s="86" t="s">
        <v>3</v>
      </c>
      <c r="M292" s="86" t="s">
        <v>3491</v>
      </c>
      <c r="N292" s="86" t="s">
        <v>3492</v>
      </c>
      <c r="O292" s="86" t="s">
        <v>2088</v>
      </c>
      <c r="P292" s="87">
        <v>36770</v>
      </c>
      <c r="Q292" s="87">
        <v>401768</v>
      </c>
      <c r="R292" s="86" t="s">
        <v>2416</v>
      </c>
      <c r="S292" s="86" t="s">
        <v>182</v>
      </c>
      <c r="T292" s="86">
        <v>970343</v>
      </c>
      <c r="U292" s="86">
        <v>6179</v>
      </c>
      <c r="V292" s="86" t="s">
        <v>1052</v>
      </c>
      <c r="W292" s="86" t="s">
        <v>3373</v>
      </c>
      <c r="X292" s="86" t="s">
        <v>2949</v>
      </c>
      <c r="Y292" s="86" t="s">
        <v>184</v>
      </c>
      <c r="Z292" s="86" t="str">
        <f t="shared" si="33"/>
        <v>Oberdorf 14; 6179 Ranggen</v>
      </c>
      <c r="AB292" s="85" t="s">
        <v>3490</v>
      </c>
      <c r="AC292" s="85" t="str">
        <f t="shared" si="34"/>
        <v>AT71</v>
      </c>
      <c r="AD292" s="85" t="str">
        <f t="shared" si="35"/>
        <v>3626</v>
      </c>
      <c r="AE292" s="85" t="str">
        <f t="shared" si="36"/>
        <v>0000</v>
      </c>
      <c r="AF292" s="85" t="str">
        <f t="shared" si="37"/>
        <v>0011</v>
      </c>
      <c r="AG292" s="85" t="str">
        <f t="shared" si="38"/>
        <v>0007</v>
      </c>
      <c r="AH292" s="85" t="str">
        <f t="shared" si="39"/>
        <v>AT71 3626 0000 0011 0007</v>
      </c>
    </row>
    <row r="293" spans="1:34" x14ac:dyDescent="0.25">
      <c r="A293" s="86">
        <v>703476</v>
      </c>
      <c r="B293" s="86" t="s">
        <v>185</v>
      </c>
      <c r="C293" s="86" t="str">
        <f t="shared" si="32"/>
        <v>Birkengasse 4; 6063 Rum</v>
      </c>
      <c r="D293" s="86" t="s">
        <v>1920</v>
      </c>
      <c r="E293" s="86" t="s">
        <v>1920</v>
      </c>
      <c r="F293" s="86">
        <v>70346</v>
      </c>
      <c r="G293" s="86">
        <v>6063</v>
      </c>
      <c r="H293" s="86" t="s">
        <v>1056</v>
      </c>
      <c r="I293" s="86" t="s">
        <v>3493</v>
      </c>
      <c r="J293" s="86" t="s">
        <v>2576</v>
      </c>
      <c r="K293" s="86" t="s">
        <v>3166</v>
      </c>
      <c r="L293" s="86" t="s">
        <v>3</v>
      </c>
      <c r="M293" s="86" t="s">
        <v>3494</v>
      </c>
      <c r="N293" s="86" t="s">
        <v>3495</v>
      </c>
      <c r="O293" s="86" t="s">
        <v>2099</v>
      </c>
      <c r="P293" s="87">
        <v>36770</v>
      </c>
      <c r="Q293" s="87">
        <v>401768</v>
      </c>
      <c r="R293" s="86" t="s">
        <v>2416</v>
      </c>
      <c r="S293" s="86" t="s">
        <v>186</v>
      </c>
      <c r="T293" s="86">
        <v>970346</v>
      </c>
      <c r="U293" s="86">
        <v>6063</v>
      </c>
      <c r="V293" s="86" t="s">
        <v>1056</v>
      </c>
      <c r="W293" s="86" t="s">
        <v>3455</v>
      </c>
      <c r="X293" s="86" t="s">
        <v>2480</v>
      </c>
      <c r="Y293" s="86" t="s">
        <v>187</v>
      </c>
      <c r="Z293" s="86" t="str">
        <f t="shared" si="33"/>
        <v>Rathausplatz 1; 6063 Rum</v>
      </c>
      <c r="AB293" s="85" t="s">
        <v>3454</v>
      </c>
      <c r="AC293" s="85" t="str">
        <f t="shared" si="34"/>
        <v>AT83</v>
      </c>
      <c r="AD293" s="85" t="str">
        <f t="shared" si="35"/>
        <v>3631</v>
      </c>
      <c r="AE293" s="85" t="str">
        <f t="shared" si="36"/>
        <v>0000</v>
      </c>
      <c r="AF293" s="85" t="str">
        <f t="shared" si="37"/>
        <v>0002</v>
      </c>
      <c r="AG293" s="85" t="str">
        <f t="shared" si="38"/>
        <v>0107</v>
      </c>
      <c r="AH293" s="85" t="str">
        <f t="shared" si="39"/>
        <v>AT83 3631 0000 0002 0107</v>
      </c>
    </row>
    <row r="294" spans="1:34" x14ac:dyDescent="0.25">
      <c r="A294" s="86">
        <v>703338</v>
      </c>
      <c r="B294" s="86" t="s">
        <v>188</v>
      </c>
      <c r="C294" s="86" t="str">
        <f t="shared" si="32"/>
        <v>Birkengasse 4; 6063 Rum</v>
      </c>
      <c r="D294" s="86" t="s">
        <v>1919</v>
      </c>
      <c r="E294" s="86" t="s">
        <v>1919</v>
      </c>
      <c r="F294" s="86">
        <v>70346</v>
      </c>
      <c r="G294" s="86">
        <v>6063</v>
      </c>
      <c r="H294" s="86" t="s">
        <v>1056</v>
      </c>
      <c r="I294" s="86" t="s">
        <v>3493</v>
      </c>
      <c r="J294" s="86" t="s">
        <v>2576</v>
      </c>
      <c r="K294" s="86" t="s">
        <v>3166</v>
      </c>
      <c r="L294" s="86" t="s">
        <v>3</v>
      </c>
      <c r="M294" s="86" t="s">
        <v>3496</v>
      </c>
      <c r="N294" s="86" t="s">
        <v>3497</v>
      </c>
      <c r="O294" s="86" t="s">
        <v>2099</v>
      </c>
      <c r="P294" s="87">
        <v>36770</v>
      </c>
      <c r="Q294" s="87">
        <v>401768</v>
      </c>
      <c r="R294" s="86" t="s">
        <v>2416</v>
      </c>
      <c r="S294" s="86" t="s">
        <v>186</v>
      </c>
      <c r="T294" s="86">
        <v>970346</v>
      </c>
      <c r="U294" s="86">
        <v>6063</v>
      </c>
      <c r="V294" s="86" t="s">
        <v>1056</v>
      </c>
      <c r="W294" s="86" t="s">
        <v>3455</v>
      </c>
      <c r="X294" s="86" t="s">
        <v>2480</v>
      </c>
      <c r="Y294" s="86" t="s">
        <v>187</v>
      </c>
      <c r="Z294" s="86" t="str">
        <f t="shared" si="33"/>
        <v>Rathausplatz 1; 6063 Rum</v>
      </c>
      <c r="AB294" s="85" t="s">
        <v>3454</v>
      </c>
      <c r="AC294" s="85" t="str">
        <f t="shared" si="34"/>
        <v>AT83</v>
      </c>
      <c r="AD294" s="85" t="str">
        <f t="shared" si="35"/>
        <v>3631</v>
      </c>
      <c r="AE294" s="85" t="str">
        <f t="shared" si="36"/>
        <v>0000</v>
      </c>
      <c r="AF294" s="85" t="str">
        <f t="shared" si="37"/>
        <v>0002</v>
      </c>
      <c r="AG294" s="85" t="str">
        <f t="shared" si="38"/>
        <v>0107</v>
      </c>
      <c r="AH294" s="85" t="str">
        <f t="shared" si="39"/>
        <v>AT83 3631 0000 0002 0107</v>
      </c>
    </row>
    <row r="295" spans="1:34" x14ac:dyDescent="0.25">
      <c r="A295" s="86">
        <v>703246</v>
      </c>
      <c r="B295" s="86" t="s">
        <v>228</v>
      </c>
      <c r="C295" s="86" t="str">
        <f t="shared" si="32"/>
        <v>Parkweg 3; 6141 Schönberg/Stubaital</v>
      </c>
      <c r="D295" s="86" t="s">
        <v>1920</v>
      </c>
      <c r="E295" s="86" t="s">
        <v>1920</v>
      </c>
      <c r="F295" s="86">
        <v>70350</v>
      </c>
      <c r="G295" s="86">
        <v>6141</v>
      </c>
      <c r="H295" s="86" t="s">
        <v>3498</v>
      </c>
      <c r="I295" s="86" t="s">
        <v>3499</v>
      </c>
      <c r="J295" s="86" t="s">
        <v>2470</v>
      </c>
      <c r="K295" s="86" t="s">
        <v>3166</v>
      </c>
      <c r="L295" s="86" t="s">
        <v>3</v>
      </c>
      <c r="M295" s="86" t="s">
        <v>3500</v>
      </c>
      <c r="N295" s="86" t="s">
        <v>3501</v>
      </c>
      <c r="O295" s="86" t="s">
        <v>2090</v>
      </c>
      <c r="P295" s="87">
        <v>36770</v>
      </c>
      <c r="Q295" s="87">
        <v>401768</v>
      </c>
      <c r="R295" s="86" t="s">
        <v>2416</v>
      </c>
      <c r="S295" s="86" t="s">
        <v>229</v>
      </c>
      <c r="T295" s="86">
        <v>970350</v>
      </c>
      <c r="U295" s="86">
        <v>6141</v>
      </c>
      <c r="V295" s="86" t="s">
        <v>1275</v>
      </c>
      <c r="W295" s="86" t="s">
        <v>3186</v>
      </c>
      <c r="X295" s="86" t="s">
        <v>2480</v>
      </c>
      <c r="Y295" s="86" t="s">
        <v>230</v>
      </c>
      <c r="Z295" s="86" t="str">
        <f t="shared" si="33"/>
        <v>Römerstraße 1; 6141 Schönberg i.St.</v>
      </c>
      <c r="AB295" s="85" t="s">
        <v>3502</v>
      </c>
      <c r="AC295" s="85" t="str">
        <f t="shared" si="34"/>
        <v>AT36</v>
      </c>
      <c r="AD295" s="85" t="str">
        <f t="shared" si="35"/>
        <v>3628</v>
      </c>
      <c r="AE295" s="85" t="str">
        <f t="shared" si="36"/>
        <v>5000</v>
      </c>
      <c r="AF295" s="85" t="str">
        <f t="shared" si="37"/>
        <v>0112</v>
      </c>
      <c r="AG295" s="85" t="str">
        <f t="shared" si="38"/>
        <v>0088</v>
      </c>
      <c r="AH295" s="85" t="str">
        <f t="shared" si="39"/>
        <v>AT36 3628 5000 0112 0088</v>
      </c>
    </row>
    <row r="296" spans="1:34" x14ac:dyDescent="0.25">
      <c r="A296" s="86">
        <v>703104</v>
      </c>
      <c r="B296" s="86" t="s">
        <v>231</v>
      </c>
      <c r="C296" s="86" t="str">
        <f t="shared" si="32"/>
        <v>Parkweg 3; 6141 Schönberg/Stubaital</v>
      </c>
      <c r="D296" s="86" t="s">
        <v>1919</v>
      </c>
      <c r="E296" s="86" t="s">
        <v>1919</v>
      </c>
      <c r="F296" s="86">
        <v>70350</v>
      </c>
      <c r="G296" s="86">
        <v>6141</v>
      </c>
      <c r="H296" s="86" t="s">
        <v>3498</v>
      </c>
      <c r="I296" s="86" t="s">
        <v>3499</v>
      </c>
      <c r="J296" s="86" t="s">
        <v>2470</v>
      </c>
      <c r="K296" s="86" t="s">
        <v>3166</v>
      </c>
      <c r="L296" s="86" t="s">
        <v>3</v>
      </c>
      <c r="M296" s="86" t="s">
        <v>3503</v>
      </c>
      <c r="N296" s="86" t="s">
        <v>3504</v>
      </c>
      <c r="O296" s="86" t="s">
        <v>2090</v>
      </c>
      <c r="P296" s="87">
        <v>36770</v>
      </c>
      <c r="Q296" s="87">
        <v>401768</v>
      </c>
      <c r="R296" s="86" t="s">
        <v>2416</v>
      </c>
      <c r="S296" s="86" t="s">
        <v>229</v>
      </c>
      <c r="T296" s="86">
        <v>970350</v>
      </c>
      <c r="U296" s="86">
        <v>6141</v>
      </c>
      <c r="V296" s="86" t="s">
        <v>1275</v>
      </c>
      <c r="W296" s="86" t="s">
        <v>3186</v>
      </c>
      <c r="X296" s="86" t="s">
        <v>2480</v>
      </c>
      <c r="Y296" s="86" t="s">
        <v>230</v>
      </c>
      <c r="Z296" s="86" t="str">
        <f t="shared" si="33"/>
        <v>Römerstraße 1; 6141 Schönberg i.St.</v>
      </c>
      <c r="AB296" s="85" t="s">
        <v>3502</v>
      </c>
      <c r="AC296" s="85" t="str">
        <f t="shared" si="34"/>
        <v>AT36</v>
      </c>
      <c r="AD296" s="85" t="str">
        <f t="shared" si="35"/>
        <v>3628</v>
      </c>
      <c r="AE296" s="85" t="str">
        <f t="shared" si="36"/>
        <v>5000</v>
      </c>
      <c r="AF296" s="85" t="str">
        <f t="shared" si="37"/>
        <v>0112</v>
      </c>
      <c r="AG296" s="85" t="str">
        <f t="shared" si="38"/>
        <v>0088</v>
      </c>
      <c r="AH296" s="85" t="str">
        <f t="shared" si="39"/>
        <v>AT36 3628 5000 0112 0088</v>
      </c>
    </row>
    <row r="297" spans="1:34" x14ac:dyDescent="0.25">
      <c r="A297" s="86">
        <v>703007</v>
      </c>
      <c r="B297" s="86" t="s">
        <v>241</v>
      </c>
      <c r="C297" s="86" t="str">
        <f t="shared" si="32"/>
        <v>Innsbruckerstraße 174; 6108 Scharnitz</v>
      </c>
      <c r="D297" s="86" t="s">
        <v>1922</v>
      </c>
      <c r="E297" s="86" t="s">
        <v>1922</v>
      </c>
      <c r="F297" s="86">
        <v>70348</v>
      </c>
      <c r="G297" s="86">
        <v>6108</v>
      </c>
      <c r="H297" s="86" t="s">
        <v>1035</v>
      </c>
      <c r="I297" s="86" t="s">
        <v>3505</v>
      </c>
      <c r="J297" s="86" t="s">
        <v>3506</v>
      </c>
      <c r="K297" s="86" t="s">
        <v>3166</v>
      </c>
      <c r="L297" s="86" t="s">
        <v>3</v>
      </c>
      <c r="M297" s="86" t="s">
        <v>3507</v>
      </c>
      <c r="N297" s="86" t="s">
        <v>3508</v>
      </c>
      <c r="O297" s="86" t="s">
        <v>2056</v>
      </c>
      <c r="P297" s="87">
        <v>36770</v>
      </c>
      <c r="Q297" s="87">
        <v>401768</v>
      </c>
      <c r="R297" s="86" t="s">
        <v>2416</v>
      </c>
      <c r="S297" s="86" t="s">
        <v>233</v>
      </c>
      <c r="T297" s="86">
        <v>970348</v>
      </c>
      <c r="U297" s="86">
        <v>6108</v>
      </c>
      <c r="V297" s="86" t="s">
        <v>1035</v>
      </c>
      <c r="W297" s="86" t="s">
        <v>3463</v>
      </c>
      <c r="X297" s="86" t="s">
        <v>2814</v>
      </c>
      <c r="Y297" s="86" t="s">
        <v>234</v>
      </c>
      <c r="Z297" s="86" t="str">
        <f t="shared" si="33"/>
        <v>Adolf-Klinge-Platz 72; 6108 Scharnitz</v>
      </c>
      <c r="AB297" s="85" t="s">
        <v>3462</v>
      </c>
      <c r="AC297" s="85" t="str">
        <f t="shared" si="34"/>
        <v>AT18</v>
      </c>
      <c r="AD297" s="85" t="str">
        <f t="shared" si="35"/>
        <v>3631</v>
      </c>
      <c r="AE297" s="85" t="str">
        <f t="shared" si="36"/>
        <v>4000</v>
      </c>
      <c r="AF297" s="85" t="str">
        <f t="shared" si="37"/>
        <v>0802</v>
      </c>
      <c r="AG297" s="85" t="str">
        <f t="shared" si="38"/>
        <v>0653</v>
      </c>
      <c r="AH297" s="85" t="str">
        <f t="shared" si="39"/>
        <v>AT18 3631 4000 0802 0653</v>
      </c>
    </row>
    <row r="298" spans="1:34" x14ac:dyDescent="0.25">
      <c r="A298" s="86">
        <v>703356</v>
      </c>
      <c r="B298" s="86" t="s">
        <v>199</v>
      </c>
      <c r="C298" s="86" t="str">
        <f t="shared" si="32"/>
        <v>Bachlechnerstraße 1; 6060 Hall/T</v>
      </c>
      <c r="D298" s="86" t="s">
        <v>1920</v>
      </c>
      <c r="E298" s="86" t="s">
        <v>1920</v>
      </c>
      <c r="F298" s="86">
        <v>70354</v>
      </c>
      <c r="G298" s="86">
        <v>6060</v>
      </c>
      <c r="H298" s="86" t="s">
        <v>3509</v>
      </c>
      <c r="I298" s="86" t="s">
        <v>2453</v>
      </c>
      <c r="J298" s="86" t="s">
        <v>2480</v>
      </c>
      <c r="K298" s="86" t="s">
        <v>3166</v>
      </c>
      <c r="L298" s="86" t="s">
        <v>3</v>
      </c>
      <c r="M298" s="86" t="s">
        <v>3510</v>
      </c>
      <c r="N298" s="86" t="s">
        <v>3511</v>
      </c>
      <c r="O298" s="86" t="s">
        <v>2104</v>
      </c>
      <c r="P298" s="87">
        <v>36770</v>
      </c>
      <c r="Q298" s="87">
        <v>401768</v>
      </c>
      <c r="R298" s="86" t="s">
        <v>2416</v>
      </c>
      <c r="S298" s="86" t="s">
        <v>200</v>
      </c>
      <c r="T298" s="86">
        <v>970354</v>
      </c>
      <c r="U298" s="86">
        <v>6060</v>
      </c>
      <c r="V298" s="86" t="s">
        <v>3513</v>
      </c>
      <c r="W298" s="86" t="s">
        <v>3514</v>
      </c>
      <c r="X298" s="86" t="s">
        <v>2480</v>
      </c>
      <c r="Y298" s="86" t="s">
        <v>201</v>
      </c>
      <c r="Z298" s="86" t="str">
        <f t="shared" si="33"/>
        <v>Oberer Stadtplatz 1; 6060 Hall in Tirol</v>
      </c>
      <c r="AB298" s="85" t="s">
        <v>3512</v>
      </c>
      <c r="AC298" s="85" t="str">
        <f t="shared" si="34"/>
        <v>AT41</v>
      </c>
      <c r="AD298" s="85" t="str">
        <f t="shared" si="35"/>
        <v>2050</v>
      </c>
      <c r="AE298" s="85" t="str">
        <f t="shared" si="36"/>
        <v>3018</v>
      </c>
      <c r="AF298" s="85" t="str">
        <f t="shared" si="37"/>
        <v>0000</v>
      </c>
      <c r="AG298" s="85" t="str">
        <f t="shared" si="38"/>
        <v>1537</v>
      </c>
      <c r="AH298" s="85" t="str">
        <f t="shared" si="39"/>
        <v>AT41 2050 3018 0000 1537</v>
      </c>
    </row>
    <row r="299" spans="1:34" x14ac:dyDescent="0.25">
      <c r="A299" s="86">
        <v>703357</v>
      </c>
      <c r="B299" s="86" t="s">
        <v>967</v>
      </c>
      <c r="C299" s="86" t="str">
        <f t="shared" si="32"/>
        <v>Bruckergasse 15; 6060 Hall/T</v>
      </c>
      <c r="D299" s="86" t="s">
        <v>1920</v>
      </c>
      <c r="E299" s="86" t="s">
        <v>1920</v>
      </c>
      <c r="F299" s="86">
        <v>70354</v>
      </c>
      <c r="G299" s="86">
        <v>6060</v>
      </c>
      <c r="H299" s="86" t="s">
        <v>3509</v>
      </c>
      <c r="I299" s="86" t="s">
        <v>3515</v>
      </c>
      <c r="J299" s="86" t="s">
        <v>2588</v>
      </c>
      <c r="K299" s="86" t="s">
        <v>3166</v>
      </c>
      <c r="L299" s="86" t="s">
        <v>1</v>
      </c>
      <c r="M299" s="86" t="s">
        <v>3516</v>
      </c>
      <c r="N299" s="86" t="s">
        <v>3517</v>
      </c>
      <c r="O299" s="86" t="s">
        <v>2086</v>
      </c>
      <c r="P299" s="87">
        <v>36770</v>
      </c>
      <c r="Q299" s="87">
        <v>401768</v>
      </c>
      <c r="R299" s="86" t="s">
        <v>2416</v>
      </c>
      <c r="S299" s="86" t="s">
        <v>966</v>
      </c>
      <c r="T299" s="86">
        <v>400107</v>
      </c>
      <c r="U299" s="86">
        <v>6060</v>
      </c>
      <c r="V299" s="86" t="s">
        <v>3513</v>
      </c>
      <c r="W299" s="86" t="s">
        <v>3515</v>
      </c>
      <c r="X299" s="86" t="s">
        <v>2588</v>
      </c>
      <c r="Y299" s="86" t="s">
        <v>968</v>
      </c>
      <c r="Z299" s="86" t="str">
        <f t="shared" si="33"/>
        <v>Bruckergasse 15; 6060 Hall in Tirol</v>
      </c>
      <c r="AB299" s="85" t="s">
        <v>3518</v>
      </c>
      <c r="AC299" s="85" t="str">
        <f t="shared" si="34"/>
        <v>AT10</v>
      </c>
      <c r="AD299" s="85" t="str">
        <f t="shared" si="35"/>
        <v>3636</v>
      </c>
      <c r="AE299" s="85" t="str">
        <f t="shared" si="36"/>
        <v>2000</v>
      </c>
      <c r="AF299" s="85" t="str">
        <f t="shared" si="37"/>
        <v>0007</v>
      </c>
      <c r="AG299" s="85" t="str">
        <f t="shared" si="38"/>
        <v>5481</v>
      </c>
      <c r="AH299" s="85" t="str">
        <f t="shared" si="39"/>
        <v>AT10 3636 2000 0007 5481</v>
      </c>
    </row>
    <row r="300" spans="1:34" x14ac:dyDescent="0.25">
      <c r="A300" s="86">
        <v>703093</v>
      </c>
      <c r="B300" s="86" t="s">
        <v>965</v>
      </c>
      <c r="C300" s="86" t="str">
        <f t="shared" si="32"/>
        <v>Bruckergasse 15; 6060 Hall/T</v>
      </c>
      <c r="D300" s="86" t="s">
        <v>1919</v>
      </c>
      <c r="E300" s="86" t="s">
        <v>1919</v>
      </c>
      <c r="F300" s="86">
        <v>70354</v>
      </c>
      <c r="G300" s="86">
        <v>6060</v>
      </c>
      <c r="H300" s="86" t="s">
        <v>3509</v>
      </c>
      <c r="I300" s="86" t="s">
        <v>3515</v>
      </c>
      <c r="J300" s="86" t="s">
        <v>2588</v>
      </c>
      <c r="K300" s="86" t="s">
        <v>3166</v>
      </c>
      <c r="L300" s="86" t="s">
        <v>1</v>
      </c>
      <c r="M300" s="86" t="s">
        <v>3519</v>
      </c>
      <c r="N300" s="86" t="s">
        <v>3520</v>
      </c>
      <c r="O300" s="86" t="s">
        <v>2086</v>
      </c>
      <c r="P300" s="87">
        <v>36770</v>
      </c>
      <c r="Q300" s="87">
        <v>401768</v>
      </c>
      <c r="R300" s="86" t="s">
        <v>2416</v>
      </c>
      <c r="S300" s="86" t="s">
        <v>966</v>
      </c>
      <c r="T300" s="86">
        <v>400107</v>
      </c>
      <c r="U300" s="86">
        <v>6060</v>
      </c>
      <c r="V300" s="86" t="s">
        <v>3513</v>
      </c>
      <c r="W300" s="86" t="s">
        <v>3515</v>
      </c>
      <c r="X300" s="86" t="s">
        <v>2588</v>
      </c>
      <c r="Y300" s="86" t="s">
        <v>968</v>
      </c>
      <c r="Z300" s="86" t="str">
        <f t="shared" si="33"/>
        <v>Bruckergasse 15; 6060 Hall in Tirol</v>
      </c>
      <c r="AB300" s="85" t="s">
        <v>3518</v>
      </c>
      <c r="AC300" s="85" t="str">
        <f t="shared" si="34"/>
        <v>AT10</v>
      </c>
      <c r="AD300" s="85" t="str">
        <f t="shared" si="35"/>
        <v>3636</v>
      </c>
      <c r="AE300" s="85" t="str">
        <f t="shared" si="36"/>
        <v>2000</v>
      </c>
      <c r="AF300" s="85" t="str">
        <f t="shared" si="37"/>
        <v>0007</v>
      </c>
      <c r="AG300" s="85" t="str">
        <f t="shared" si="38"/>
        <v>5481</v>
      </c>
      <c r="AH300" s="85" t="str">
        <f t="shared" si="39"/>
        <v>AT10 3636 2000 0007 5481</v>
      </c>
    </row>
    <row r="301" spans="1:34" x14ac:dyDescent="0.25">
      <c r="A301" s="86">
        <v>703546</v>
      </c>
      <c r="B301" s="86" t="s">
        <v>221</v>
      </c>
      <c r="C301" s="86" t="str">
        <f t="shared" si="32"/>
        <v>Sellrain 77; 6181 Sellrain</v>
      </c>
      <c r="D301" s="86" t="s">
        <v>1920</v>
      </c>
      <c r="E301" s="86" t="s">
        <v>1920</v>
      </c>
      <c r="F301" s="86">
        <v>70352</v>
      </c>
      <c r="G301" s="86">
        <v>6181</v>
      </c>
      <c r="H301" s="86" t="s">
        <v>1067</v>
      </c>
      <c r="I301" s="86" t="s">
        <v>1067</v>
      </c>
      <c r="J301" s="86" t="s">
        <v>3521</v>
      </c>
      <c r="K301" s="86" t="s">
        <v>3166</v>
      </c>
      <c r="L301" s="86" t="s">
        <v>3</v>
      </c>
      <c r="M301" s="86" t="s">
        <v>3522</v>
      </c>
      <c r="N301" s="86" t="s">
        <v>3523</v>
      </c>
      <c r="O301" s="86" t="s">
        <v>2117</v>
      </c>
      <c r="P301" s="87">
        <v>36770</v>
      </c>
      <c r="Q301" s="87">
        <v>401768</v>
      </c>
      <c r="R301" s="86" t="s">
        <v>2416</v>
      </c>
      <c r="S301" s="86" t="s">
        <v>219</v>
      </c>
      <c r="T301" s="86">
        <v>970352</v>
      </c>
      <c r="U301" s="86">
        <v>6181</v>
      </c>
      <c r="V301" s="86" t="s">
        <v>1067</v>
      </c>
      <c r="W301" s="86" t="s">
        <v>3525</v>
      </c>
      <c r="X301" s="86" t="s">
        <v>2492</v>
      </c>
      <c r="Y301" s="86" t="s">
        <v>220</v>
      </c>
      <c r="Z301" s="86" t="str">
        <f t="shared" si="33"/>
        <v>Rothenbrunn 40; 6181 Sellrain</v>
      </c>
      <c r="AB301" s="85" t="s">
        <v>3524</v>
      </c>
      <c r="AC301" s="85" t="str">
        <f t="shared" si="34"/>
        <v>AT21</v>
      </c>
      <c r="AD301" s="85" t="str">
        <f t="shared" si="35"/>
        <v>3626</v>
      </c>
      <c r="AE301" s="85" t="str">
        <f t="shared" si="36"/>
        <v>0000</v>
      </c>
      <c r="AF301" s="85" t="str">
        <f t="shared" si="37"/>
        <v>0022</v>
      </c>
      <c r="AG301" s="85" t="str">
        <f t="shared" si="38"/>
        <v>0129</v>
      </c>
      <c r="AH301" s="85" t="str">
        <f t="shared" si="39"/>
        <v>AT21 3626 0000 0022 0129</v>
      </c>
    </row>
    <row r="302" spans="1:34" x14ac:dyDescent="0.25">
      <c r="A302" s="86">
        <v>703547</v>
      </c>
      <c r="B302" s="86" t="s">
        <v>218</v>
      </c>
      <c r="C302" s="86" t="str">
        <f t="shared" si="32"/>
        <v>Sellrain 77; 6181 Sellrain</v>
      </c>
      <c r="D302" s="86" t="s">
        <v>1919</v>
      </c>
      <c r="E302" s="86" t="s">
        <v>1919</v>
      </c>
      <c r="F302" s="86">
        <v>70352</v>
      </c>
      <c r="G302" s="86">
        <v>6181</v>
      </c>
      <c r="H302" s="86" t="s">
        <v>1067</v>
      </c>
      <c r="I302" s="86" t="s">
        <v>1067</v>
      </c>
      <c r="J302" s="86" t="s">
        <v>3521</v>
      </c>
      <c r="K302" s="86" t="s">
        <v>3166</v>
      </c>
      <c r="L302" s="86" t="s">
        <v>3</v>
      </c>
      <c r="M302" s="86" t="s">
        <v>3526</v>
      </c>
      <c r="N302" s="86" t="s">
        <v>3527</v>
      </c>
      <c r="O302" s="86" t="s">
        <v>2117</v>
      </c>
      <c r="P302" s="87">
        <v>36770</v>
      </c>
      <c r="Q302" s="87">
        <v>401768</v>
      </c>
      <c r="R302" s="86" t="s">
        <v>2416</v>
      </c>
      <c r="S302" s="86" t="s">
        <v>219</v>
      </c>
      <c r="T302" s="86">
        <v>970352</v>
      </c>
      <c r="U302" s="86">
        <v>6181</v>
      </c>
      <c r="V302" s="86" t="s">
        <v>1067</v>
      </c>
      <c r="W302" s="86" t="s">
        <v>3525</v>
      </c>
      <c r="X302" s="86" t="s">
        <v>2492</v>
      </c>
      <c r="Y302" s="86" t="s">
        <v>220</v>
      </c>
      <c r="Z302" s="86" t="str">
        <f t="shared" si="33"/>
        <v>Rothenbrunn 40; 6181 Sellrain</v>
      </c>
      <c r="AB302" s="85" t="s">
        <v>3524</v>
      </c>
      <c r="AC302" s="85" t="str">
        <f t="shared" si="34"/>
        <v>AT21</v>
      </c>
      <c r="AD302" s="85" t="str">
        <f t="shared" si="35"/>
        <v>3626</v>
      </c>
      <c r="AE302" s="85" t="str">
        <f t="shared" si="36"/>
        <v>0000</v>
      </c>
      <c r="AF302" s="85" t="str">
        <f t="shared" si="37"/>
        <v>0022</v>
      </c>
      <c r="AG302" s="85" t="str">
        <f t="shared" si="38"/>
        <v>0129</v>
      </c>
      <c r="AH302" s="85" t="str">
        <f t="shared" si="39"/>
        <v>AT21 3626 0000 0022 0129</v>
      </c>
    </row>
    <row r="303" spans="1:34" x14ac:dyDescent="0.25">
      <c r="A303" s="86">
        <v>703976</v>
      </c>
      <c r="B303" s="86" t="s">
        <v>202</v>
      </c>
      <c r="C303" s="86" t="str">
        <f t="shared" si="32"/>
        <v>Erlerstraße 2; 6060 Hall/T</v>
      </c>
      <c r="D303" s="86" t="s">
        <v>1920</v>
      </c>
      <c r="E303" s="86" t="s">
        <v>1920</v>
      </c>
      <c r="F303" s="86">
        <v>70354</v>
      </c>
      <c r="G303" s="86">
        <v>6060</v>
      </c>
      <c r="H303" s="86" t="s">
        <v>3509</v>
      </c>
      <c r="I303" s="86" t="s">
        <v>3528</v>
      </c>
      <c r="J303" s="86" t="s">
        <v>2499</v>
      </c>
      <c r="K303" s="86" t="s">
        <v>3166</v>
      </c>
      <c r="L303" s="86" t="s">
        <v>1</v>
      </c>
      <c r="M303" s="86" t="s">
        <v>3529</v>
      </c>
      <c r="N303" s="86" t="s">
        <v>3530</v>
      </c>
      <c r="O303" s="86" t="s">
        <v>2135</v>
      </c>
      <c r="P303" s="87">
        <v>36770</v>
      </c>
      <c r="Q303" s="87">
        <v>401768</v>
      </c>
      <c r="R303" s="86" t="s">
        <v>2416</v>
      </c>
      <c r="S303" s="86" t="s">
        <v>1796</v>
      </c>
      <c r="T303" s="86">
        <v>400376</v>
      </c>
      <c r="U303" s="86">
        <v>6060</v>
      </c>
      <c r="V303" s="86" t="s">
        <v>3513</v>
      </c>
      <c r="W303" s="86" t="s">
        <v>3528</v>
      </c>
      <c r="X303" s="86" t="s">
        <v>2499</v>
      </c>
      <c r="Y303" s="86" t="s">
        <v>203</v>
      </c>
      <c r="Z303" s="86" t="str">
        <f t="shared" si="33"/>
        <v>Erlerstraße 2; 6060 Hall in Tirol</v>
      </c>
      <c r="AB303" s="85" t="s">
        <v>3531</v>
      </c>
      <c r="AC303" s="85" t="str">
        <f t="shared" si="34"/>
        <v>AT32</v>
      </c>
      <c r="AD303" s="85" t="str">
        <f t="shared" si="35"/>
        <v>3620</v>
      </c>
      <c r="AE303" s="85" t="str">
        <f t="shared" si="36"/>
        <v>0000</v>
      </c>
      <c r="AF303" s="85" t="str">
        <f t="shared" si="37"/>
        <v>0004</v>
      </c>
      <c r="AG303" s="85" t="str">
        <f t="shared" si="38"/>
        <v>3885</v>
      </c>
      <c r="AH303" s="85" t="str">
        <f t="shared" si="39"/>
        <v>AT32 3620 0000 0004 3885</v>
      </c>
    </row>
    <row r="304" spans="1:34" x14ac:dyDescent="0.25">
      <c r="A304" s="86">
        <v>703266</v>
      </c>
      <c r="B304" s="86" t="s">
        <v>796</v>
      </c>
      <c r="C304" s="86" t="str">
        <f t="shared" si="32"/>
        <v>Schlöglstraße 15; 6060 Hall/T</v>
      </c>
      <c r="D304" s="86" t="s">
        <v>1920</v>
      </c>
      <c r="E304" s="86" t="s">
        <v>1920</v>
      </c>
      <c r="F304" s="86">
        <v>70354</v>
      </c>
      <c r="G304" s="86">
        <v>6060</v>
      </c>
      <c r="H304" s="86" t="s">
        <v>3509</v>
      </c>
      <c r="I304" s="86" t="s">
        <v>3532</v>
      </c>
      <c r="J304" s="86" t="s">
        <v>2588</v>
      </c>
      <c r="K304" s="86" t="s">
        <v>3166</v>
      </c>
      <c r="L304" s="86" t="s">
        <v>3</v>
      </c>
      <c r="M304" s="86" t="s">
        <v>3533</v>
      </c>
      <c r="N304" s="86" t="s">
        <v>3534</v>
      </c>
      <c r="O304" s="86" t="s">
        <v>2104</v>
      </c>
      <c r="P304" s="87">
        <v>36770</v>
      </c>
      <c r="Q304" s="87">
        <v>401768</v>
      </c>
      <c r="R304" s="86" t="s">
        <v>2416</v>
      </c>
      <c r="S304" s="86" t="s">
        <v>200</v>
      </c>
      <c r="T304" s="86">
        <v>970354</v>
      </c>
      <c r="U304" s="86">
        <v>6060</v>
      </c>
      <c r="V304" s="86" t="s">
        <v>3513</v>
      </c>
      <c r="W304" s="86" t="s">
        <v>3514</v>
      </c>
      <c r="X304" s="86" t="s">
        <v>2480</v>
      </c>
      <c r="Y304" s="86" t="s">
        <v>201</v>
      </c>
      <c r="Z304" s="86" t="str">
        <f t="shared" si="33"/>
        <v>Oberer Stadtplatz 1; 6060 Hall in Tirol</v>
      </c>
      <c r="AB304" s="85" t="s">
        <v>3512</v>
      </c>
      <c r="AC304" s="85" t="str">
        <f t="shared" si="34"/>
        <v>AT41</v>
      </c>
      <c r="AD304" s="85" t="str">
        <f t="shared" si="35"/>
        <v>2050</v>
      </c>
      <c r="AE304" s="85" t="str">
        <f t="shared" si="36"/>
        <v>3018</v>
      </c>
      <c r="AF304" s="85" t="str">
        <f t="shared" si="37"/>
        <v>0000</v>
      </c>
      <c r="AG304" s="85" t="str">
        <f t="shared" si="38"/>
        <v>1537</v>
      </c>
      <c r="AH304" s="85" t="str">
        <f t="shared" si="39"/>
        <v>AT41 2050 3018 0000 1537</v>
      </c>
    </row>
    <row r="305" spans="1:34" x14ac:dyDescent="0.25">
      <c r="A305" s="86">
        <v>703346</v>
      </c>
      <c r="B305" s="86" t="s">
        <v>242</v>
      </c>
      <c r="C305" s="86" t="str">
        <f t="shared" si="32"/>
        <v>Fuxmagengasse 20; 6060 Hall/T</v>
      </c>
      <c r="D305" s="86" t="s">
        <v>1920</v>
      </c>
      <c r="E305" s="86" t="s">
        <v>1920</v>
      </c>
      <c r="F305" s="86">
        <v>70354</v>
      </c>
      <c r="G305" s="86">
        <v>6060</v>
      </c>
      <c r="H305" s="86" t="s">
        <v>3509</v>
      </c>
      <c r="I305" s="86" t="s">
        <v>3535</v>
      </c>
      <c r="J305" s="86" t="s">
        <v>2435</v>
      </c>
      <c r="K305" s="86" t="s">
        <v>3166</v>
      </c>
      <c r="L305" s="86" t="s">
        <v>3</v>
      </c>
      <c r="M305" s="86" t="s">
        <v>3536</v>
      </c>
      <c r="N305" s="86" t="s">
        <v>3537</v>
      </c>
      <c r="O305" s="86" t="s">
        <v>2104</v>
      </c>
      <c r="P305" s="87">
        <v>36770</v>
      </c>
      <c r="Q305" s="87">
        <v>401768</v>
      </c>
      <c r="R305" s="86" t="s">
        <v>2416</v>
      </c>
      <c r="S305" s="86" t="s">
        <v>200</v>
      </c>
      <c r="T305" s="86">
        <v>970354</v>
      </c>
      <c r="U305" s="86">
        <v>6060</v>
      </c>
      <c r="V305" s="86" t="s">
        <v>3513</v>
      </c>
      <c r="W305" s="86" t="s">
        <v>3514</v>
      </c>
      <c r="X305" s="86" t="s">
        <v>2480</v>
      </c>
      <c r="Y305" s="86" t="s">
        <v>201</v>
      </c>
      <c r="Z305" s="86" t="str">
        <f t="shared" si="33"/>
        <v>Oberer Stadtplatz 1; 6060 Hall in Tirol</v>
      </c>
      <c r="AB305" s="85" t="s">
        <v>3512</v>
      </c>
      <c r="AC305" s="85" t="str">
        <f t="shared" si="34"/>
        <v>AT41</v>
      </c>
      <c r="AD305" s="85" t="str">
        <f t="shared" si="35"/>
        <v>2050</v>
      </c>
      <c r="AE305" s="85" t="str">
        <f t="shared" si="36"/>
        <v>3018</v>
      </c>
      <c r="AF305" s="85" t="str">
        <f t="shared" si="37"/>
        <v>0000</v>
      </c>
      <c r="AG305" s="85" t="str">
        <f t="shared" si="38"/>
        <v>1537</v>
      </c>
      <c r="AH305" s="85" t="str">
        <f t="shared" si="39"/>
        <v>AT41 2050 3018 0000 1537</v>
      </c>
    </row>
    <row r="306" spans="1:34" x14ac:dyDescent="0.25">
      <c r="A306" s="86">
        <v>703936</v>
      </c>
      <c r="B306" s="86" t="s">
        <v>198</v>
      </c>
      <c r="C306" s="86" t="str">
        <f t="shared" si="32"/>
        <v>Straubstraße 7; 6060 Hall/T</v>
      </c>
      <c r="D306" s="86" t="s">
        <v>1922</v>
      </c>
      <c r="E306" s="86" t="s">
        <v>1922</v>
      </c>
      <c r="F306" s="86">
        <v>70354</v>
      </c>
      <c r="G306" s="86">
        <v>6060</v>
      </c>
      <c r="H306" s="86" t="s">
        <v>3509</v>
      </c>
      <c r="I306" s="86" t="s">
        <v>3538</v>
      </c>
      <c r="J306" s="86" t="s">
        <v>2509</v>
      </c>
      <c r="K306" s="86" t="s">
        <v>3166</v>
      </c>
      <c r="L306" s="86" t="s">
        <v>1</v>
      </c>
      <c r="M306" s="86" t="s">
        <v>1212</v>
      </c>
      <c r="N306" s="86" t="s">
        <v>3539</v>
      </c>
      <c r="O306" s="86" t="s">
        <v>2132</v>
      </c>
      <c r="P306" s="87">
        <v>36770</v>
      </c>
      <c r="Q306" s="87">
        <v>401768</v>
      </c>
      <c r="R306" s="86" t="s">
        <v>2416</v>
      </c>
      <c r="S306" s="86" t="s">
        <v>3541</v>
      </c>
      <c r="T306" s="86">
        <v>900752</v>
      </c>
      <c r="U306" s="86">
        <v>6060</v>
      </c>
      <c r="V306" s="86" t="s">
        <v>3513</v>
      </c>
      <c r="W306" s="86" t="s">
        <v>3538</v>
      </c>
      <c r="X306" s="86" t="s">
        <v>2509</v>
      </c>
      <c r="Y306" s="86" t="s">
        <v>3542</v>
      </c>
      <c r="Z306" s="86" t="str">
        <f t="shared" si="33"/>
        <v>Straubstraße 7; 6060 Hall in Tirol</v>
      </c>
      <c r="AB306" s="85" t="s">
        <v>3540</v>
      </c>
      <c r="AC306" s="85" t="str">
        <f t="shared" si="34"/>
        <v>AT20</v>
      </c>
      <c r="AD306" s="85" t="str">
        <f t="shared" si="35"/>
        <v>2050</v>
      </c>
      <c r="AE306" s="85" t="str">
        <f t="shared" si="36"/>
        <v>3018</v>
      </c>
      <c r="AF306" s="85" t="str">
        <f t="shared" si="37"/>
        <v>0000</v>
      </c>
      <c r="AG306" s="85" t="str">
        <f t="shared" si="38"/>
        <v>3855</v>
      </c>
      <c r="AH306" s="85" t="str">
        <f t="shared" si="39"/>
        <v>AT20 2050 3018 0000 3855</v>
      </c>
    </row>
    <row r="307" spans="1:34" x14ac:dyDescent="0.25">
      <c r="A307" s="86">
        <v>703777</v>
      </c>
      <c r="B307" s="86" t="s">
        <v>1700</v>
      </c>
      <c r="C307" s="86" t="str">
        <f t="shared" si="32"/>
        <v>Kaiser-Max-Straße 46 a; 6060 Hall/T</v>
      </c>
      <c r="D307" s="86" t="s">
        <v>1920</v>
      </c>
      <c r="E307" s="86" t="s">
        <v>1920</v>
      </c>
      <c r="F307" s="86">
        <v>70354</v>
      </c>
      <c r="G307" s="86">
        <v>6060</v>
      </c>
      <c r="H307" s="86" t="s">
        <v>3509</v>
      </c>
      <c r="I307" s="86" t="s">
        <v>3543</v>
      </c>
      <c r="J307" s="86" t="s">
        <v>3544</v>
      </c>
      <c r="K307" s="86" t="s">
        <v>3166</v>
      </c>
      <c r="L307" s="86" t="s">
        <v>3</v>
      </c>
      <c r="M307" s="86" t="s">
        <v>3545</v>
      </c>
      <c r="N307" s="86" t="s">
        <v>3546</v>
      </c>
      <c r="O307" s="86" t="s">
        <v>2104</v>
      </c>
      <c r="P307" s="87">
        <v>43374</v>
      </c>
      <c r="Q307" s="87">
        <v>401768</v>
      </c>
      <c r="R307" s="86" t="s">
        <v>2416</v>
      </c>
      <c r="S307" s="86" t="s">
        <v>200</v>
      </c>
      <c r="T307" s="86">
        <v>970354</v>
      </c>
      <c r="U307" s="86">
        <v>6060</v>
      </c>
      <c r="V307" s="86" t="s">
        <v>3513</v>
      </c>
      <c r="W307" s="86" t="s">
        <v>3514</v>
      </c>
      <c r="X307" s="86" t="s">
        <v>2480</v>
      </c>
      <c r="Y307" s="86" t="s">
        <v>201</v>
      </c>
      <c r="Z307" s="86" t="str">
        <f t="shared" si="33"/>
        <v>Oberer Stadtplatz 1; 6060 Hall in Tirol</v>
      </c>
      <c r="AB307" s="85" t="s">
        <v>3512</v>
      </c>
      <c r="AC307" s="85" t="str">
        <f t="shared" si="34"/>
        <v>AT41</v>
      </c>
      <c r="AD307" s="85" t="str">
        <f t="shared" si="35"/>
        <v>2050</v>
      </c>
      <c r="AE307" s="85" t="str">
        <f t="shared" si="36"/>
        <v>3018</v>
      </c>
      <c r="AF307" s="85" t="str">
        <f t="shared" si="37"/>
        <v>0000</v>
      </c>
      <c r="AG307" s="85" t="str">
        <f t="shared" si="38"/>
        <v>1537</v>
      </c>
      <c r="AH307" s="85" t="str">
        <f t="shared" si="39"/>
        <v>AT41 2050 3018 0000 1537</v>
      </c>
    </row>
    <row r="308" spans="1:34" x14ac:dyDescent="0.25">
      <c r="A308" s="86">
        <v>703063</v>
      </c>
      <c r="B308" s="86" t="s">
        <v>3547</v>
      </c>
      <c r="C308" s="86" t="str">
        <f t="shared" si="32"/>
        <v>Kaiser-Max-Straße 46 a; 6060 Hall/T</v>
      </c>
      <c r="D308" s="86" t="s">
        <v>1922</v>
      </c>
      <c r="E308" s="86" t="s">
        <v>1922</v>
      </c>
      <c r="F308" s="86">
        <v>70354</v>
      </c>
      <c r="G308" s="86">
        <v>6060</v>
      </c>
      <c r="H308" s="86" t="s">
        <v>3509</v>
      </c>
      <c r="I308" s="86" t="s">
        <v>3543</v>
      </c>
      <c r="J308" s="86" t="s">
        <v>3544</v>
      </c>
      <c r="K308" s="86" t="s">
        <v>3166</v>
      </c>
      <c r="L308" s="86" t="s">
        <v>1</v>
      </c>
      <c r="M308" s="86" t="s">
        <v>3548</v>
      </c>
      <c r="N308" s="86" t="s">
        <v>3549</v>
      </c>
      <c r="O308" s="86" t="s">
        <v>1974</v>
      </c>
      <c r="P308" s="87">
        <v>36770</v>
      </c>
      <c r="Q308" s="87">
        <v>401768</v>
      </c>
      <c r="R308" s="86" t="s">
        <v>2416</v>
      </c>
      <c r="S308" s="86" t="s">
        <v>1746</v>
      </c>
      <c r="T308" s="86">
        <v>400101</v>
      </c>
      <c r="U308" s="86">
        <v>6020</v>
      </c>
      <c r="V308" s="86" t="s">
        <v>1009</v>
      </c>
      <c r="W308" s="86" t="s">
        <v>2484</v>
      </c>
      <c r="X308" s="86" t="s">
        <v>2485</v>
      </c>
      <c r="Y308" s="86" t="s">
        <v>5</v>
      </c>
      <c r="Z308" s="86" t="str">
        <f t="shared" si="33"/>
        <v>Rennweg 29; 6020 Innsbruck</v>
      </c>
      <c r="AB308" s="85" t="s">
        <v>2483</v>
      </c>
      <c r="AC308" s="85" t="str">
        <f t="shared" si="34"/>
        <v>AT98</v>
      </c>
      <c r="AD308" s="85" t="str">
        <f t="shared" si="35"/>
        <v>2050</v>
      </c>
      <c r="AE308" s="85" t="str">
        <f t="shared" si="36"/>
        <v>3033</v>
      </c>
      <c r="AF308" s="85" t="str">
        <f t="shared" si="37"/>
        <v>0224</v>
      </c>
      <c r="AG308" s="85" t="str">
        <f t="shared" si="38"/>
        <v>2130</v>
      </c>
      <c r="AH308" s="85" t="str">
        <f t="shared" si="39"/>
        <v>AT98 2050 3033 0224 2130</v>
      </c>
    </row>
    <row r="309" spans="1:34" x14ac:dyDescent="0.25">
      <c r="A309" s="86">
        <v>703986</v>
      </c>
      <c r="B309" s="86" t="s">
        <v>1414</v>
      </c>
      <c r="C309" s="86" t="str">
        <f t="shared" si="32"/>
        <v>Unterer Stadtplatz 14; 6060 Hall/T</v>
      </c>
      <c r="D309" s="86" t="s">
        <v>1922</v>
      </c>
      <c r="E309" s="86" t="s">
        <v>1922</v>
      </c>
      <c r="F309" s="86">
        <v>70354</v>
      </c>
      <c r="G309" s="86">
        <v>6060</v>
      </c>
      <c r="H309" s="86" t="s">
        <v>3509</v>
      </c>
      <c r="I309" s="86" t="s">
        <v>3550</v>
      </c>
      <c r="J309" s="86" t="s">
        <v>2949</v>
      </c>
      <c r="K309" s="86" t="s">
        <v>3166</v>
      </c>
      <c r="L309" s="86" t="s">
        <v>1</v>
      </c>
      <c r="M309" s="86" t="s">
        <v>3551</v>
      </c>
      <c r="N309" s="86" t="s">
        <v>3552</v>
      </c>
      <c r="O309" s="86" t="s">
        <v>2136</v>
      </c>
      <c r="P309" s="87">
        <v>36770</v>
      </c>
      <c r="Q309" s="87">
        <v>401768</v>
      </c>
      <c r="R309" s="86" t="s">
        <v>2416</v>
      </c>
      <c r="S309" s="86" t="s">
        <v>75</v>
      </c>
      <c r="T309" s="86">
        <v>406146</v>
      </c>
      <c r="U309" s="86">
        <v>4840</v>
      </c>
      <c r="V309" s="86" t="s">
        <v>3041</v>
      </c>
      <c r="W309" s="86" t="s">
        <v>3042</v>
      </c>
      <c r="X309" s="86" t="s">
        <v>3043</v>
      </c>
      <c r="Y309" s="86" t="s">
        <v>76</v>
      </c>
      <c r="Z309" s="86" t="str">
        <f t="shared" si="33"/>
        <v>Linzer Straße 98; 4840 Oberhaus</v>
      </c>
      <c r="AB309" s="85" t="s">
        <v>3553</v>
      </c>
      <c r="AC309" s="85" t="str">
        <f t="shared" si="34"/>
        <v>AT37</v>
      </c>
      <c r="AD309" s="85" t="str">
        <f t="shared" si="35"/>
        <v>3600</v>
      </c>
      <c r="AE309" s="85" t="str">
        <f t="shared" si="36"/>
        <v>0000</v>
      </c>
      <c r="AF309" s="85" t="str">
        <f t="shared" si="37"/>
        <v>0071</v>
      </c>
      <c r="AG309" s="85" t="str">
        <f t="shared" si="38"/>
        <v>6811</v>
      </c>
      <c r="AH309" s="85" t="str">
        <f t="shared" si="39"/>
        <v>AT37 3600 0000 0071 6811</v>
      </c>
    </row>
    <row r="310" spans="1:34" x14ac:dyDescent="0.25">
      <c r="A310" s="86">
        <v>703256</v>
      </c>
      <c r="B310" s="86" t="s">
        <v>207</v>
      </c>
      <c r="C310" s="86" t="str">
        <f t="shared" si="32"/>
        <v>Tiglsweg 400; 6073 Sistrans</v>
      </c>
      <c r="D310" s="86" t="s">
        <v>1920</v>
      </c>
      <c r="E310" s="86" t="s">
        <v>1920</v>
      </c>
      <c r="F310" s="86">
        <v>70353</v>
      </c>
      <c r="G310" s="86">
        <v>6073</v>
      </c>
      <c r="H310" s="86" t="s">
        <v>1058</v>
      </c>
      <c r="I310" s="86" t="s">
        <v>3554</v>
      </c>
      <c r="J310" s="86" t="s">
        <v>3555</v>
      </c>
      <c r="K310" s="86" t="s">
        <v>3166</v>
      </c>
      <c r="L310" s="86" t="s">
        <v>3</v>
      </c>
      <c r="M310" s="86" t="s">
        <v>3556</v>
      </c>
      <c r="N310" s="86" t="s">
        <v>3557</v>
      </c>
      <c r="O310" s="86" t="s">
        <v>2102</v>
      </c>
      <c r="P310" s="87">
        <v>36770</v>
      </c>
      <c r="Q310" s="87">
        <v>401768</v>
      </c>
      <c r="R310" s="86" t="s">
        <v>2416</v>
      </c>
      <c r="S310" s="86" t="s">
        <v>205</v>
      </c>
      <c r="T310" s="86">
        <v>970353</v>
      </c>
      <c r="U310" s="86">
        <v>6073</v>
      </c>
      <c r="V310" s="86" t="s">
        <v>1058</v>
      </c>
      <c r="W310" s="86" t="s">
        <v>3183</v>
      </c>
      <c r="X310" s="86" t="s">
        <v>2588</v>
      </c>
      <c r="Y310" s="86" t="s">
        <v>206</v>
      </c>
      <c r="Z310" s="86" t="str">
        <f t="shared" si="33"/>
        <v>Unterdorf 15; 6073 Sistrans</v>
      </c>
      <c r="AB310" s="85" t="s">
        <v>3558</v>
      </c>
      <c r="AC310" s="85" t="str">
        <f t="shared" si="34"/>
        <v>AT66</v>
      </c>
      <c r="AD310" s="85" t="str">
        <f t="shared" si="35"/>
        <v>3636</v>
      </c>
      <c r="AE310" s="85" t="str">
        <f t="shared" si="36"/>
        <v>2000</v>
      </c>
      <c r="AF310" s="85" t="str">
        <f t="shared" si="37"/>
        <v>0802</v>
      </c>
      <c r="AG310" s="85" t="str">
        <f t="shared" si="38"/>
        <v>0034</v>
      </c>
      <c r="AH310" s="85" t="str">
        <f t="shared" si="39"/>
        <v>AT66 3636 2000 0802 0034</v>
      </c>
    </row>
    <row r="311" spans="1:34" x14ac:dyDescent="0.25">
      <c r="A311" s="86">
        <v>703258</v>
      </c>
      <c r="B311" s="86" t="s">
        <v>208</v>
      </c>
      <c r="C311" s="86" t="str">
        <f t="shared" si="32"/>
        <v>Tiglsweg 400; 6073 Sistrans</v>
      </c>
      <c r="D311" s="86" t="s">
        <v>1919</v>
      </c>
      <c r="E311" s="86" t="s">
        <v>1919</v>
      </c>
      <c r="F311" s="86">
        <v>70353</v>
      </c>
      <c r="G311" s="86">
        <v>6073</v>
      </c>
      <c r="H311" s="86" t="s">
        <v>1058</v>
      </c>
      <c r="I311" s="86" t="s">
        <v>3554</v>
      </c>
      <c r="J311" s="86" t="s">
        <v>3555</v>
      </c>
      <c r="K311" s="86" t="s">
        <v>3166</v>
      </c>
      <c r="L311" s="86" t="s">
        <v>3</v>
      </c>
      <c r="M311" s="86" t="s">
        <v>3559</v>
      </c>
      <c r="N311" s="86" t="s">
        <v>3560</v>
      </c>
      <c r="O311" s="86" t="s">
        <v>2102</v>
      </c>
      <c r="P311" s="87">
        <v>36770</v>
      </c>
      <c r="Q311" s="87">
        <v>401768</v>
      </c>
      <c r="R311" s="86" t="s">
        <v>2416</v>
      </c>
      <c r="S311" s="86" t="s">
        <v>205</v>
      </c>
      <c r="T311" s="86">
        <v>970353</v>
      </c>
      <c r="U311" s="86">
        <v>6073</v>
      </c>
      <c r="V311" s="86" t="s">
        <v>1058</v>
      </c>
      <c r="W311" s="86" t="s">
        <v>3183</v>
      </c>
      <c r="X311" s="86" t="s">
        <v>2588</v>
      </c>
      <c r="Y311" s="86" t="s">
        <v>206</v>
      </c>
      <c r="Z311" s="86" t="str">
        <f t="shared" si="33"/>
        <v>Unterdorf 15; 6073 Sistrans</v>
      </c>
      <c r="AB311" s="85" t="s">
        <v>3558</v>
      </c>
      <c r="AC311" s="85" t="str">
        <f t="shared" si="34"/>
        <v>AT66</v>
      </c>
      <c r="AD311" s="85" t="str">
        <f t="shared" si="35"/>
        <v>3636</v>
      </c>
      <c r="AE311" s="85" t="str">
        <f t="shared" si="36"/>
        <v>2000</v>
      </c>
      <c r="AF311" s="85" t="str">
        <f t="shared" si="37"/>
        <v>0802</v>
      </c>
      <c r="AG311" s="85" t="str">
        <f t="shared" si="38"/>
        <v>0034</v>
      </c>
      <c r="AH311" s="85" t="str">
        <f t="shared" si="39"/>
        <v>AT66 3636 2000 0802 0034</v>
      </c>
    </row>
    <row r="312" spans="1:34" x14ac:dyDescent="0.25">
      <c r="A312" s="86">
        <v>703247</v>
      </c>
      <c r="B312" s="86" t="s">
        <v>204</v>
      </c>
      <c r="C312" s="86" t="str">
        <f t="shared" si="32"/>
        <v>Tiglsweg 400; 6073 Sistrans</v>
      </c>
      <c r="D312" s="86" t="s">
        <v>1922</v>
      </c>
      <c r="E312" s="86" t="s">
        <v>1922</v>
      </c>
      <c r="F312" s="86">
        <v>70353</v>
      </c>
      <c r="G312" s="86">
        <v>6073</v>
      </c>
      <c r="H312" s="86" t="s">
        <v>1058</v>
      </c>
      <c r="I312" s="86" t="s">
        <v>3554</v>
      </c>
      <c r="J312" s="86" t="s">
        <v>3555</v>
      </c>
      <c r="K312" s="86" t="s">
        <v>3166</v>
      </c>
      <c r="L312" s="86" t="s">
        <v>3</v>
      </c>
      <c r="M312" s="86" t="s">
        <v>3561</v>
      </c>
      <c r="N312" s="86" t="s">
        <v>3562</v>
      </c>
      <c r="O312" s="86" t="s">
        <v>2102</v>
      </c>
      <c r="P312" s="87">
        <v>36770</v>
      </c>
      <c r="Q312" s="87">
        <v>401768</v>
      </c>
      <c r="R312" s="86" t="s">
        <v>2416</v>
      </c>
      <c r="S312" s="86" t="s">
        <v>205</v>
      </c>
      <c r="T312" s="86">
        <v>970353</v>
      </c>
      <c r="U312" s="86">
        <v>6073</v>
      </c>
      <c r="V312" s="86" t="s">
        <v>1058</v>
      </c>
      <c r="W312" s="86" t="s">
        <v>3183</v>
      </c>
      <c r="X312" s="86" t="s">
        <v>2588</v>
      </c>
      <c r="Y312" s="86" t="s">
        <v>206</v>
      </c>
      <c r="Z312" s="86" t="str">
        <f t="shared" si="33"/>
        <v>Unterdorf 15; 6073 Sistrans</v>
      </c>
      <c r="AB312" s="85" t="s">
        <v>3558</v>
      </c>
      <c r="AC312" s="85" t="str">
        <f t="shared" si="34"/>
        <v>AT66</v>
      </c>
      <c r="AD312" s="85" t="str">
        <f t="shared" si="35"/>
        <v>3636</v>
      </c>
      <c r="AE312" s="85" t="str">
        <f t="shared" si="36"/>
        <v>2000</v>
      </c>
      <c r="AF312" s="85" t="str">
        <f t="shared" si="37"/>
        <v>0802</v>
      </c>
      <c r="AG312" s="85" t="str">
        <f t="shared" si="38"/>
        <v>0034</v>
      </c>
      <c r="AH312" s="85" t="str">
        <f t="shared" si="39"/>
        <v>AT66 3636 2000 0802 0034</v>
      </c>
    </row>
    <row r="313" spans="1:34" x14ac:dyDescent="0.25">
      <c r="A313" s="86">
        <v>703406</v>
      </c>
      <c r="B313" s="86" t="s">
        <v>257</v>
      </c>
      <c r="C313" s="86" t="str">
        <f t="shared" si="32"/>
        <v>Weißenbachstraße 5 a; 6060 Hall/T</v>
      </c>
      <c r="D313" s="86" t="s">
        <v>1920</v>
      </c>
      <c r="E313" s="86" t="s">
        <v>1920</v>
      </c>
      <c r="F313" s="86">
        <v>70354</v>
      </c>
      <c r="G313" s="86">
        <v>6060</v>
      </c>
      <c r="H313" s="86" t="s">
        <v>3509</v>
      </c>
      <c r="I313" s="86" t="s">
        <v>3563</v>
      </c>
      <c r="J313" s="86" t="s">
        <v>3564</v>
      </c>
      <c r="K313" s="86" t="s">
        <v>3166</v>
      </c>
      <c r="L313" s="86" t="s">
        <v>3</v>
      </c>
      <c r="M313" s="86" t="s">
        <v>3565</v>
      </c>
      <c r="N313" s="86" t="s">
        <v>3566</v>
      </c>
      <c r="O313" s="86" t="s">
        <v>2104</v>
      </c>
      <c r="P313" s="87">
        <v>36770</v>
      </c>
      <c r="Q313" s="87">
        <v>401768</v>
      </c>
      <c r="R313" s="86" t="s">
        <v>2416</v>
      </c>
      <c r="S313" s="86" t="s">
        <v>200</v>
      </c>
      <c r="T313" s="86">
        <v>970354</v>
      </c>
      <c r="U313" s="86">
        <v>6060</v>
      </c>
      <c r="V313" s="86" t="s">
        <v>3513</v>
      </c>
      <c r="W313" s="86" t="s">
        <v>3514</v>
      </c>
      <c r="X313" s="86" t="s">
        <v>2480</v>
      </c>
      <c r="Y313" s="86" t="s">
        <v>201</v>
      </c>
      <c r="Z313" s="86" t="str">
        <f t="shared" si="33"/>
        <v>Oberer Stadtplatz 1; 6060 Hall in Tirol</v>
      </c>
      <c r="AB313" s="85" t="s">
        <v>3512</v>
      </c>
      <c r="AC313" s="85" t="str">
        <f t="shared" si="34"/>
        <v>AT41</v>
      </c>
      <c r="AD313" s="85" t="str">
        <f t="shared" si="35"/>
        <v>2050</v>
      </c>
      <c r="AE313" s="85" t="str">
        <f t="shared" si="36"/>
        <v>3018</v>
      </c>
      <c r="AF313" s="85" t="str">
        <f t="shared" si="37"/>
        <v>0000</v>
      </c>
      <c r="AG313" s="85" t="str">
        <f t="shared" si="38"/>
        <v>1537</v>
      </c>
      <c r="AH313" s="85" t="str">
        <f t="shared" si="39"/>
        <v>AT41 2050 3018 0000 1537</v>
      </c>
    </row>
    <row r="314" spans="1:34" x14ac:dyDescent="0.25">
      <c r="A314" s="86">
        <v>703248</v>
      </c>
      <c r="B314" s="86" t="s">
        <v>1673</v>
      </c>
      <c r="C314" s="86" t="str">
        <f t="shared" si="32"/>
        <v>Unterdorf 80; 6073 Sistrans</v>
      </c>
      <c r="D314" s="86" t="s">
        <v>1920</v>
      </c>
      <c r="E314" s="86" t="s">
        <v>1920</v>
      </c>
      <c r="F314" s="86">
        <v>70353</v>
      </c>
      <c r="G314" s="86">
        <v>6073</v>
      </c>
      <c r="H314" s="86" t="s">
        <v>1058</v>
      </c>
      <c r="I314" s="86" t="s">
        <v>3183</v>
      </c>
      <c r="J314" s="86" t="s">
        <v>2943</v>
      </c>
      <c r="K314" s="86" t="s">
        <v>3166</v>
      </c>
      <c r="L314" s="86" t="s">
        <v>1</v>
      </c>
      <c r="M314" s="86" t="s">
        <v>3567</v>
      </c>
      <c r="N314" s="86" t="s">
        <v>3568</v>
      </c>
      <c r="O314" s="86" t="s">
        <v>2103</v>
      </c>
      <c r="P314" s="87">
        <v>36770</v>
      </c>
      <c r="Q314" s="87">
        <v>401768</v>
      </c>
      <c r="R314" s="86" t="s">
        <v>2416</v>
      </c>
      <c r="S314" s="86" t="s">
        <v>1789</v>
      </c>
      <c r="T314" s="86">
        <v>402795</v>
      </c>
      <c r="U314" s="86">
        <v>6073</v>
      </c>
      <c r="V314" s="86" t="s">
        <v>1058</v>
      </c>
      <c r="W314" s="86" t="s">
        <v>3183</v>
      </c>
      <c r="X314" s="86" t="s">
        <v>2943</v>
      </c>
      <c r="Y314" s="86" t="s">
        <v>3570</v>
      </c>
      <c r="Z314" s="86" t="str">
        <f t="shared" si="33"/>
        <v>Unterdorf 80; 6073 Sistrans</v>
      </c>
      <c r="AB314" s="85" t="s">
        <v>3569</v>
      </c>
      <c r="AC314" s="85" t="str">
        <f t="shared" si="34"/>
        <v>AT47</v>
      </c>
      <c r="AD314" s="85" t="str">
        <f t="shared" si="35"/>
        <v>2050</v>
      </c>
      <c r="AE314" s="85" t="str">
        <f t="shared" si="36"/>
        <v>3007</v>
      </c>
      <c r="AF314" s="85" t="str">
        <f t="shared" si="37"/>
        <v>0102</v>
      </c>
      <c r="AG314" s="85" t="str">
        <f t="shared" si="38"/>
        <v>2857</v>
      </c>
      <c r="AH314" s="85" t="str">
        <f t="shared" si="39"/>
        <v>AT47 2050 3007 0102 2857</v>
      </c>
    </row>
    <row r="315" spans="1:34" x14ac:dyDescent="0.25">
      <c r="A315" s="86">
        <v>703516</v>
      </c>
      <c r="B315" s="86" t="s">
        <v>248</v>
      </c>
      <c r="C315" s="86" t="str">
        <f t="shared" si="32"/>
        <v>Brennerstraße 8; 6150 Steinach/Brenner</v>
      </c>
      <c r="D315" s="86" t="s">
        <v>1920</v>
      </c>
      <c r="E315" s="86" t="s">
        <v>1920</v>
      </c>
      <c r="F315" s="86">
        <v>70355</v>
      </c>
      <c r="G315" s="86">
        <v>6150</v>
      </c>
      <c r="H315" s="86" t="s">
        <v>3571</v>
      </c>
      <c r="I315" s="86" t="s">
        <v>3572</v>
      </c>
      <c r="J315" s="86" t="s">
        <v>2411</v>
      </c>
      <c r="K315" s="86" t="s">
        <v>3166</v>
      </c>
      <c r="L315" s="86" t="s">
        <v>3</v>
      </c>
      <c r="M315" s="86" t="s">
        <v>3573</v>
      </c>
      <c r="N315" s="86" t="s">
        <v>3574</v>
      </c>
      <c r="O315" s="86" t="s">
        <v>2069</v>
      </c>
      <c r="P315" s="87">
        <v>36770</v>
      </c>
      <c r="Q315" s="87">
        <v>401768</v>
      </c>
      <c r="R315" s="86" t="s">
        <v>2416</v>
      </c>
      <c r="S315" s="86" t="s">
        <v>1782</v>
      </c>
      <c r="T315" s="86">
        <v>970355</v>
      </c>
      <c r="U315" s="86">
        <v>6150</v>
      </c>
      <c r="V315" s="86" t="s">
        <v>3576</v>
      </c>
      <c r="W315" s="86" t="s">
        <v>3455</v>
      </c>
      <c r="X315" s="86" t="s">
        <v>2480</v>
      </c>
      <c r="Y315" s="86" t="s">
        <v>249</v>
      </c>
      <c r="Z315" s="86" t="str">
        <f t="shared" si="33"/>
        <v>Rathausplatz 1; 6150 Steinach am Brenner</v>
      </c>
      <c r="AB315" s="85" t="s">
        <v>3575</v>
      </c>
      <c r="AC315" s="85" t="str">
        <f t="shared" si="34"/>
        <v>AT96</v>
      </c>
      <c r="AD315" s="85" t="str">
        <f t="shared" si="35"/>
        <v>3632</v>
      </c>
      <c r="AE315" s="85" t="str">
        <f t="shared" si="36"/>
        <v>9000</v>
      </c>
      <c r="AF315" s="85" t="str">
        <f t="shared" si="37"/>
        <v>0002</v>
      </c>
      <c r="AG315" s="85" t="str">
        <f t="shared" si="38"/>
        <v>0651</v>
      </c>
      <c r="AH315" s="85" t="str">
        <f t="shared" si="39"/>
        <v>AT96 3632 9000 0002 0651</v>
      </c>
    </row>
    <row r="316" spans="1:34" x14ac:dyDescent="0.25">
      <c r="A316" s="86">
        <v>703044</v>
      </c>
      <c r="B316" s="86" t="s">
        <v>250</v>
      </c>
      <c r="C316" s="86" t="str">
        <f t="shared" si="32"/>
        <v>Brennerstraße 8; 6150 Steinach/Brenner</v>
      </c>
      <c r="D316" s="86" t="s">
        <v>1919</v>
      </c>
      <c r="E316" s="86" t="s">
        <v>1919</v>
      </c>
      <c r="F316" s="86">
        <v>70355</v>
      </c>
      <c r="G316" s="86">
        <v>6150</v>
      </c>
      <c r="H316" s="86" t="s">
        <v>3571</v>
      </c>
      <c r="I316" s="86" t="s">
        <v>3572</v>
      </c>
      <c r="J316" s="86" t="s">
        <v>2411</v>
      </c>
      <c r="K316" s="86" t="s">
        <v>3166</v>
      </c>
      <c r="L316" s="86" t="s">
        <v>3</v>
      </c>
      <c r="M316" s="86" t="s">
        <v>3577</v>
      </c>
      <c r="N316" s="86" t="s">
        <v>3578</v>
      </c>
      <c r="O316" s="86" t="s">
        <v>2069</v>
      </c>
      <c r="P316" s="87">
        <v>36770</v>
      </c>
      <c r="Q316" s="87">
        <v>401768</v>
      </c>
      <c r="R316" s="86" t="s">
        <v>2416</v>
      </c>
      <c r="S316" s="86" t="s">
        <v>1782</v>
      </c>
      <c r="T316" s="86">
        <v>970355</v>
      </c>
      <c r="U316" s="86">
        <v>6150</v>
      </c>
      <c r="V316" s="86" t="s">
        <v>3576</v>
      </c>
      <c r="W316" s="86" t="s">
        <v>3455</v>
      </c>
      <c r="X316" s="86" t="s">
        <v>2480</v>
      </c>
      <c r="Y316" s="86" t="s">
        <v>249</v>
      </c>
      <c r="Z316" s="86" t="str">
        <f t="shared" si="33"/>
        <v>Rathausplatz 1; 6150 Steinach am Brenner</v>
      </c>
      <c r="AB316" s="85" t="s">
        <v>3575</v>
      </c>
      <c r="AC316" s="85" t="str">
        <f t="shared" si="34"/>
        <v>AT96</v>
      </c>
      <c r="AD316" s="85" t="str">
        <f t="shared" si="35"/>
        <v>3632</v>
      </c>
      <c r="AE316" s="85" t="str">
        <f t="shared" si="36"/>
        <v>9000</v>
      </c>
      <c r="AF316" s="85" t="str">
        <f t="shared" si="37"/>
        <v>0002</v>
      </c>
      <c r="AG316" s="85" t="str">
        <f t="shared" si="38"/>
        <v>0651</v>
      </c>
      <c r="AH316" s="85" t="str">
        <f t="shared" si="39"/>
        <v>AT96 3632 9000 0002 0651</v>
      </c>
    </row>
    <row r="317" spans="1:34" x14ac:dyDescent="0.25">
      <c r="A317" s="86">
        <v>703336</v>
      </c>
      <c r="B317" s="86" t="s">
        <v>224</v>
      </c>
      <c r="C317" s="86" t="str">
        <f t="shared" si="32"/>
        <v>Kindergartenweg 581; 6100 Seefeld/T</v>
      </c>
      <c r="D317" s="86" t="s">
        <v>1920</v>
      </c>
      <c r="E317" s="86" t="s">
        <v>1920</v>
      </c>
      <c r="F317" s="86">
        <v>70351</v>
      </c>
      <c r="G317" s="86">
        <v>6100</v>
      </c>
      <c r="H317" s="86" t="s">
        <v>3579</v>
      </c>
      <c r="I317" s="86" t="s">
        <v>3580</v>
      </c>
      <c r="J317" s="86" t="s">
        <v>3581</v>
      </c>
      <c r="K317" s="86" t="s">
        <v>3166</v>
      </c>
      <c r="L317" s="86" t="s">
        <v>3</v>
      </c>
      <c r="M317" s="86" t="s">
        <v>3582</v>
      </c>
      <c r="N317" s="86" t="s">
        <v>3583</v>
      </c>
      <c r="O317" s="86" t="s">
        <v>2085</v>
      </c>
      <c r="P317" s="87">
        <v>36770</v>
      </c>
      <c r="Q317" s="87">
        <v>401768</v>
      </c>
      <c r="R317" s="86" t="s">
        <v>2416</v>
      </c>
      <c r="S317" s="86" t="s">
        <v>1786</v>
      </c>
      <c r="T317" s="86">
        <v>970351</v>
      </c>
      <c r="U317" s="86">
        <v>6100</v>
      </c>
      <c r="V317" s="86" t="s">
        <v>3585</v>
      </c>
      <c r="W317" s="86" t="s">
        <v>3586</v>
      </c>
      <c r="X317" s="86" t="s">
        <v>2623</v>
      </c>
      <c r="Y317" s="86" t="s">
        <v>223</v>
      </c>
      <c r="Z317" s="86" t="str">
        <f t="shared" si="33"/>
        <v>Klosterstraße 43; 6100 Seefeld in Tirol</v>
      </c>
      <c r="AB317" s="85" t="s">
        <v>3584</v>
      </c>
      <c r="AC317" s="85" t="str">
        <f t="shared" si="34"/>
        <v>AT51</v>
      </c>
      <c r="AD317" s="85" t="str">
        <f t="shared" si="35"/>
        <v>3631</v>
      </c>
      <c r="AE317" s="85" t="str">
        <f t="shared" si="36"/>
        <v>4000</v>
      </c>
      <c r="AF317" s="85" t="str">
        <f t="shared" si="37"/>
        <v>0026</v>
      </c>
      <c r="AG317" s="85" t="str">
        <f t="shared" si="38"/>
        <v>0059</v>
      </c>
      <c r="AH317" s="85" t="str">
        <f t="shared" si="39"/>
        <v>AT51 3631 4000 0026 0059</v>
      </c>
    </row>
    <row r="318" spans="1:34" x14ac:dyDescent="0.25">
      <c r="A318" s="86">
        <v>703337</v>
      </c>
      <c r="B318" s="86" t="s">
        <v>222</v>
      </c>
      <c r="C318" s="86" t="str">
        <f t="shared" si="32"/>
        <v>Kindergartenweg 581; 6100 Seefeld/T</v>
      </c>
      <c r="D318" s="86" t="s">
        <v>1919</v>
      </c>
      <c r="E318" s="86" t="s">
        <v>1919</v>
      </c>
      <c r="F318" s="86">
        <v>70351</v>
      </c>
      <c r="G318" s="86">
        <v>6100</v>
      </c>
      <c r="H318" s="86" t="s">
        <v>3579</v>
      </c>
      <c r="I318" s="86" t="s">
        <v>3580</v>
      </c>
      <c r="J318" s="86" t="s">
        <v>3581</v>
      </c>
      <c r="K318" s="86" t="s">
        <v>3166</v>
      </c>
      <c r="L318" s="86" t="s">
        <v>3</v>
      </c>
      <c r="M318" s="86" t="s">
        <v>3587</v>
      </c>
      <c r="N318" s="86" t="s">
        <v>3583</v>
      </c>
      <c r="O318" s="86" t="s">
        <v>2085</v>
      </c>
      <c r="P318" s="87">
        <v>36770</v>
      </c>
      <c r="Q318" s="87">
        <v>401768</v>
      </c>
      <c r="R318" s="86" t="s">
        <v>2416</v>
      </c>
      <c r="S318" s="86" t="s">
        <v>1786</v>
      </c>
      <c r="T318" s="86">
        <v>970351</v>
      </c>
      <c r="U318" s="86">
        <v>6100</v>
      </c>
      <c r="V318" s="86" t="s">
        <v>3585</v>
      </c>
      <c r="W318" s="86" t="s">
        <v>3586</v>
      </c>
      <c r="X318" s="86" t="s">
        <v>2623</v>
      </c>
      <c r="Y318" s="86" t="s">
        <v>223</v>
      </c>
      <c r="Z318" s="86" t="str">
        <f t="shared" si="33"/>
        <v>Klosterstraße 43; 6100 Seefeld in Tirol</v>
      </c>
      <c r="AB318" s="85" t="s">
        <v>3584</v>
      </c>
      <c r="AC318" s="85" t="str">
        <f t="shared" si="34"/>
        <v>AT51</v>
      </c>
      <c r="AD318" s="85" t="str">
        <f t="shared" si="35"/>
        <v>3631</v>
      </c>
      <c r="AE318" s="85" t="str">
        <f t="shared" si="36"/>
        <v>4000</v>
      </c>
      <c r="AF318" s="85" t="str">
        <f t="shared" si="37"/>
        <v>0026</v>
      </c>
      <c r="AG318" s="85" t="str">
        <f t="shared" si="38"/>
        <v>0059</v>
      </c>
      <c r="AH318" s="85" t="str">
        <f t="shared" si="39"/>
        <v>AT51 3631 4000 0026 0059</v>
      </c>
    </row>
    <row r="319" spans="1:34" x14ac:dyDescent="0.25">
      <c r="A319" s="86">
        <v>703776</v>
      </c>
      <c r="B319" s="86" t="s">
        <v>227</v>
      </c>
      <c r="C319" s="86" t="str">
        <f t="shared" si="32"/>
        <v>Rohrbachstraße 59; 6060 Hall/T</v>
      </c>
      <c r="D319" s="86" t="s">
        <v>1920</v>
      </c>
      <c r="E319" s="86" t="s">
        <v>1920</v>
      </c>
      <c r="F319" s="86">
        <v>70354</v>
      </c>
      <c r="G319" s="86">
        <v>6060</v>
      </c>
      <c r="H319" s="86" t="s">
        <v>3509</v>
      </c>
      <c r="I319" s="86" t="s">
        <v>3588</v>
      </c>
      <c r="J319" s="86" t="s">
        <v>3136</v>
      </c>
      <c r="K319" s="86" t="s">
        <v>3166</v>
      </c>
      <c r="L319" s="86" t="s">
        <v>1</v>
      </c>
      <c r="M319" s="86" t="s">
        <v>3589</v>
      </c>
      <c r="N319" s="86" t="s">
        <v>3590</v>
      </c>
      <c r="O319" s="86" t="s">
        <v>2035</v>
      </c>
      <c r="P319" s="87">
        <v>36770</v>
      </c>
      <c r="Q319" s="87">
        <v>401768</v>
      </c>
      <c r="R319" s="86" t="s">
        <v>2416</v>
      </c>
      <c r="S319" s="86" t="s">
        <v>1791</v>
      </c>
      <c r="T319" s="86">
        <v>406178</v>
      </c>
      <c r="U319" s="86">
        <v>6020</v>
      </c>
      <c r="V319" s="86" t="s">
        <v>1009</v>
      </c>
      <c r="W319" s="86" t="s">
        <v>3106</v>
      </c>
      <c r="X319" s="86" t="s">
        <v>3107</v>
      </c>
      <c r="Y319" s="86" t="s">
        <v>226</v>
      </c>
      <c r="Z319" s="86" t="str">
        <f t="shared" si="33"/>
        <v>Südtirolerplatz 10-12/6; 6020 Innsbruck</v>
      </c>
      <c r="AB319" s="85" t="s">
        <v>3105</v>
      </c>
      <c r="AC319" s="85" t="str">
        <f t="shared" si="34"/>
        <v>AT63</v>
      </c>
      <c r="AD319" s="85" t="str">
        <f t="shared" si="35"/>
        <v>1400</v>
      </c>
      <c r="AE319" s="85" t="str">
        <f t="shared" si="36"/>
        <v>0668</v>
      </c>
      <c r="AF319" s="85" t="str">
        <f t="shared" si="37"/>
        <v>1002</v>
      </c>
      <c r="AG319" s="85" t="str">
        <f t="shared" si="38"/>
        <v>2931</v>
      </c>
      <c r="AH319" s="85" t="str">
        <f t="shared" si="39"/>
        <v>AT63 1400 0668 1002 2931</v>
      </c>
    </row>
    <row r="320" spans="1:34" x14ac:dyDescent="0.25">
      <c r="A320" s="86">
        <v>703916</v>
      </c>
      <c r="B320" s="86" t="s">
        <v>225</v>
      </c>
      <c r="C320" s="86" t="str">
        <f t="shared" si="32"/>
        <v>Rohrbachstraße 59; 6060 Hall/T</v>
      </c>
      <c r="D320" s="86" t="s">
        <v>1919</v>
      </c>
      <c r="E320" s="86" t="s">
        <v>1919</v>
      </c>
      <c r="F320" s="86">
        <v>70354</v>
      </c>
      <c r="G320" s="86">
        <v>6060</v>
      </c>
      <c r="H320" s="86" t="s">
        <v>3509</v>
      </c>
      <c r="I320" s="86" t="s">
        <v>3588</v>
      </c>
      <c r="J320" s="86" t="s">
        <v>3136</v>
      </c>
      <c r="K320" s="86" t="s">
        <v>3166</v>
      </c>
      <c r="L320" s="86" t="s">
        <v>1</v>
      </c>
      <c r="M320" s="86" t="s">
        <v>3591</v>
      </c>
      <c r="N320" s="86" t="s">
        <v>3590</v>
      </c>
      <c r="O320" s="86" t="s">
        <v>2035</v>
      </c>
      <c r="P320" s="87">
        <v>36770</v>
      </c>
      <c r="Q320" s="87">
        <v>401768</v>
      </c>
      <c r="R320" s="86" t="s">
        <v>2416</v>
      </c>
      <c r="S320" s="86" t="s">
        <v>1791</v>
      </c>
      <c r="T320" s="86">
        <v>406178</v>
      </c>
      <c r="U320" s="86">
        <v>6020</v>
      </c>
      <c r="V320" s="86" t="s">
        <v>1009</v>
      </c>
      <c r="W320" s="86" t="s">
        <v>3106</v>
      </c>
      <c r="X320" s="86" t="s">
        <v>3107</v>
      </c>
      <c r="Y320" s="86" t="s">
        <v>226</v>
      </c>
      <c r="Z320" s="86" t="str">
        <f t="shared" si="33"/>
        <v>Südtirolerplatz 10-12/6; 6020 Innsbruck</v>
      </c>
      <c r="AB320" s="85" t="s">
        <v>3105</v>
      </c>
      <c r="AC320" s="85" t="str">
        <f t="shared" si="34"/>
        <v>AT63</v>
      </c>
      <c r="AD320" s="85" t="str">
        <f t="shared" si="35"/>
        <v>1400</v>
      </c>
      <c r="AE320" s="85" t="str">
        <f t="shared" si="36"/>
        <v>0668</v>
      </c>
      <c r="AF320" s="85" t="str">
        <f t="shared" si="37"/>
        <v>1002</v>
      </c>
      <c r="AG320" s="85" t="str">
        <f t="shared" si="38"/>
        <v>2931</v>
      </c>
      <c r="AH320" s="85" t="str">
        <f t="shared" si="39"/>
        <v>AT63 1400 0668 1002 2931</v>
      </c>
    </row>
    <row r="321" spans="1:34" x14ac:dyDescent="0.25">
      <c r="A321" s="86">
        <v>703586</v>
      </c>
      <c r="B321" s="86" t="s">
        <v>235</v>
      </c>
      <c r="C321" s="86" t="str">
        <f t="shared" si="32"/>
        <v>Salzgasse 3; 6165 Telfes/Stubai</v>
      </c>
      <c r="D321" s="86" t="s">
        <v>1920</v>
      </c>
      <c r="E321" s="86" t="s">
        <v>1920</v>
      </c>
      <c r="F321" s="86">
        <v>70356</v>
      </c>
      <c r="G321" s="86">
        <v>6165</v>
      </c>
      <c r="H321" s="86" t="s">
        <v>3592</v>
      </c>
      <c r="I321" s="86" t="s">
        <v>3593</v>
      </c>
      <c r="J321" s="86" t="s">
        <v>2470</v>
      </c>
      <c r="K321" s="86" t="s">
        <v>3166</v>
      </c>
      <c r="L321" s="86" t="s">
        <v>3</v>
      </c>
      <c r="M321" s="86" t="s">
        <v>3594</v>
      </c>
      <c r="N321" s="86" t="s">
        <v>3595</v>
      </c>
      <c r="O321" s="86" t="s">
        <v>2118</v>
      </c>
      <c r="P321" s="87">
        <v>36770</v>
      </c>
      <c r="Q321" s="87">
        <v>401768</v>
      </c>
      <c r="R321" s="86" t="s">
        <v>2416</v>
      </c>
      <c r="S321" s="86" t="s">
        <v>236</v>
      </c>
      <c r="T321" s="86">
        <v>970356</v>
      </c>
      <c r="U321" s="86">
        <v>6165</v>
      </c>
      <c r="V321" s="86" t="s">
        <v>3597</v>
      </c>
      <c r="W321" s="86" t="s">
        <v>3232</v>
      </c>
      <c r="X321" s="86" t="s">
        <v>2480</v>
      </c>
      <c r="Y321" s="86" t="s">
        <v>237</v>
      </c>
      <c r="Z321" s="86" t="str">
        <f t="shared" si="33"/>
        <v>Bahnstraße 1; 6165 Telfes im Stubai</v>
      </c>
      <c r="AB321" s="85" t="s">
        <v>3596</v>
      </c>
      <c r="AC321" s="85" t="str">
        <f t="shared" si="34"/>
        <v>AT74</v>
      </c>
      <c r="AD321" s="85" t="str">
        <f t="shared" si="35"/>
        <v>5700</v>
      </c>
      <c r="AE321" s="85" t="str">
        <f t="shared" si="36"/>
        <v>0002</v>
      </c>
      <c r="AF321" s="85" t="str">
        <f t="shared" si="37"/>
        <v>7000</v>
      </c>
      <c r="AG321" s="85" t="str">
        <f t="shared" si="38"/>
        <v>3037</v>
      </c>
      <c r="AH321" s="85" t="str">
        <f t="shared" si="39"/>
        <v>AT74 5700 0002 7000 3037</v>
      </c>
    </row>
    <row r="322" spans="1:34" x14ac:dyDescent="0.25">
      <c r="A322" s="86">
        <v>703816</v>
      </c>
      <c r="B322" s="86" t="s">
        <v>262</v>
      </c>
      <c r="C322" s="86" t="str">
        <f t="shared" si="32"/>
        <v>Klostergasse 5; 6410 Telfs</v>
      </c>
      <c r="D322" s="86" t="s">
        <v>1920</v>
      </c>
      <c r="E322" s="86" t="s">
        <v>1920</v>
      </c>
      <c r="F322" s="86">
        <v>70357</v>
      </c>
      <c r="G322" s="86">
        <v>6410</v>
      </c>
      <c r="H322" s="86" t="s">
        <v>1032</v>
      </c>
      <c r="I322" s="86" t="s">
        <v>3356</v>
      </c>
      <c r="J322" s="86" t="s">
        <v>2428</v>
      </c>
      <c r="K322" s="86" t="s">
        <v>3166</v>
      </c>
      <c r="L322" s="86" t="s">
        <v>3</v>
      </c>
      <c r="M322" s="86" t="s">
        <v>3598</v>
      </c>
      <c r="N322" s="86" t="s">
        <v>3599</v>
      </c>
      <c r="O322" s="86" t="s">
        <v>2109</v>
      </c>
      <c r="P322" s="87">
        <v>36770</v>
      </c>
      <c r="Q322" s="87">
        <v>401768</v>
      </c>
      <c r="R322" s="86" t="s">
        <v>2416</v>
      </c>
      <c r="S322" s="86" t="s">
        <v>239</v>
      </c>
      <c r="T322" s="86">
        <v>970357</v>
      </c>
      <c r="U322" s="86">
        <v>6410</v>
      </c>
      <c r="V322" s="86" t="s">
        <v>1032</v>
      </c>
      <c r="W322" s="86" t="s">
        <v>3601</v>
      </c>
      <c r="X322" s="86" t="s">
        <v>2509</v>
      </c>
      <c r="Y322" s="86" t="s">
        <v>240</v>
      </c>
      <c r="Z322" s="86" t="str">
        <f t="shared" si="33"/>
        <v>Untermarktstraße 7; 6410 Telfs</v>
      </c>
      <c r="AB322" s="85" t="s">
        <v>3600</v>
      </c>
      <c r="AC322" s="85" t="str">
        <f t="shared" si="34"/>
        <v>AT62</v>
      </c>
      <c r="AD322" s="85" t="str">
        <f t="shared" si="35"/>
        <v>3633</v>
      </c>
      <c r="AE322" s="85" t="str">
        <f t="shared" si="36"/>
        <v>6000</v>
      </c>
      <c r="AF322" s="85" t="str">
        <f t="shared" si="37"/>
        <v>0031</v>
      </c>
      <c r="AG322" s="85" t="str">
        <f t="shared" si="38"/>
        <v>0094</v>
      </c>
      <c r="AH322" s="85" t="str">
        <f t="shared" si="39"/>
        <v>AT62 3633 6000 0031 0094</v>
      </c>
    </row>
    <row r="323" spans="1:34" x14ac:dyDescent="0.25">
      <c r="A323" s="86">
        <v>703996</v>
      </c>
      <c r="B323" s="86" t="s">
        <v>258</v>
      </c>
      <c r="C323" s="86" t="str">
        <f t="shared" si="32"/>
        <v>Lumma 13 c; 6410 Telfs</v>
      </c>
      <c r="D323" s="86" t="s">
        <v>1920</v>
      </c>
      <c r="E323" s="86" t="s">
        <v>1920</v>
      </c>
      <c r="F323" s="86">
        <v>70357</v>
      </c>
      <c r="G323" s="86">
        <v>6410</v>
      </c>
      <c r="H323" s="86" t="s">
        <v>1032</v>
      </c>
      <c r="I323" s="86" t="s">
        <v>3602</v>
      </c>
      <c r="J323" s="86" t="s">
        <v>3603</v>
      </c>
      <c r="K323" s="86" t="s">
        <v>3166</v>
      </c>
      <c r="L323" s="86" t="s">
        <v>3</v>
      </c>
      <c r="M323" s="86" t="s">
        <v>3604</v>
      </c>
      <c r="N323" s="86" t="s">
        <v>3605</v>
      </c>
      <c r="O323" s="86" t="s">
        <v>2109</v>
      </c>
      <c r="P323" s="87">
        <v>36770</v>
      </c>
      <c r="Q323" s="87">
        <v>401768</v>
      </c>
      <c r="R323" s="86" t="s">
        <v>2416</v>
      </c>
      <c r="S323" s="86" t="s">
        <v>239</v>
      </c>
      <c r="T323" s="86">
        <v>970357</v>
      </c>
      <c r="U323" s="86">
        <v>6410</v>
      </c>
      <c r="V323" s="86" t="s">
        <v>1032</v>
      </c>
      <c r="W323" s="86" t="s">
        <v>3601</v>
      </c>
      <c r="X323" s="86" t="s">
        <v>2509</v>
      </c>
      <c r="Y323" s="86" t="s">
        <v>240</v>
      </c>
      <c r="Z323" s="86" t="str">
        <f t="shared" si="33"/>
        <v>Untermarktstraße 7; 6410 Telfs</v>
      </c>
      <c r="AB323" s="85" t="s">
        <v>3600</v>
      </c>
      <c r="AC323" s="85" t="str">
        <f t="shared" si="34"/>
        <v>AT62</v>
      </c>
      <c r="AD323" s="85" t="str">
        <f t="shared" si="35"/>
        <v>3633</v>
      </c>
      <c r="AE323" s="85" t="str">
        <f t="shared" si="36"/>
        <v>6000</v>
      </c>
      <c r="AF323" s="85" t="str">
        <f t="shared" si="37"/>
        <v>0031</v>
      </c>
      <c r="AG323" s="85" t="str">
        <f t="shared" si="38"/>
        <v>0094</v>
      </c>
      <c r="AH323" s="85" t="str">
        <f t="shared" si="39"/>
        <v>AT62 3633 6000 0031 0094</v>
      </c>
    </row>
    <row r="324" spans="1:34" x14ac:dyDescent="0.25">
      <c r="A324" s="86">
        <v>703836</v>
      </c>
      <c r="B324" s="86" t="s">
        <v>1701</v>
      </c>
      <c r="C324" s="86" t="str">
        <f t="shared" ref="C324:C387" si="40">CONCATENATE(I324," ",J324,";"," ",G324," ",H324)</f>
        <v>Birkenberg 2; 6410 Birkenberg</v>
      </c>
      <c r="D324" s="86" t="s">
        <v>1920</v>
      </c>
      <c r="E324" s="86" t="s">
        <v>1920</v>
      </c>
      <c r="F324" s="86">
        <v>70357</v>
      </c>
      <c r="G324" s="86">
        <v>6410</v>
      </c>
      <c r="H324" s="86" t="s">
        <v>3606</v>
      </c>
      <c r="I324" s="86" t="s">
        <v>3606</v>
      </c>
      <c r="J324" s="86" t="s">
        <v>2499</v>
      </c>
      <c r="K324" s="86" t="s">
        <v>3166</v>
      </c>
      <c r="L324" s="86" t="s">
        <v>1</v>
      </c>
      <c r="M324" s="86" t="s">
        <v>3607</v>
      </c>
      <c r="N324" s="86" t="s">
        <v>3608</v>
      </c>
      <c r="O324" s="86" t="s">
        <v>2129</v>
      </c>
      <c r="P324" s="87">
        <v>36770</v>
      </c>
      <c r="Q324" s="87">
        <v>401768</v>
      </c>
      <c r="R324" s="86" t="s">
        <v>2416</v>
      </c>
      <c r="S324" s="86" t="s">
        <v>1794</v>
      </c>
      <c r="T324" s="86">
        <v>400377</v>
      </c>
      <c r="U324" s="86">
        <v>6410</v>
      </c>
      <c r="V324" s="86" t="s">
        <v>3606</v>
      </c>
      <c r="W324" s="86" t="s">
        <v>3606</v>
      </c>
      <c r="X324" s="86" t="s">
        <v>2499</v>
      </c>
      <c r="Y324" s="86" t="s">
        <v>1225</v>
      </c>
      <c r="Z324" s="86" t="str">
        <f t="shared" ref="Z324:Z387" si="41">CONCATENATE(W324," ",X324,";"," ",U324," ",V324)</f>
        <v>Birkenberg 2; 6410 Birkenberg</v>
      </c>
      <c r="AB324" s="85" t="s">
        <v>3609</v>
      </c>
      <c r="AC324" s="85" t="str">
        <f t="shared" ref="AC324:AC387" si="42">LEFT(AB324,4)</f>
        <v>AT74</v>
      </c>
      <c r="AD324" s="85" t="str">
        <f t="shared" ref="AD324:AD387" si="43">MID(AB324,5,4)</f>
        <v>3633</v>
      </c>
      <c r="AE324" s="85" t="str">
        <f t="shared" ref="AE324:AE387" si="44">MID(AB324,9,4)</f>
        <v>6000</v>
      </c>
      <c r="AF324" s="85" t="str">
        <f t="shared" ref="AF324:AF387" si="45">MID(AB324,13,4)</f>
        <v>0840</v>
      </c>
      <c r="AG324" s="85" t="str">
        <f t="shared" ref="AG324:AG387" si="46">MID(AB324,17,4)</f>
        <v>5110</v>
      </c>
      <c r="AH324" s="85" t="str">
        <f t="shared" ref="AH324:AH387" si="47">AC324&amp;" "&amp;AD324&amp;" "&amp;AE324&amp;" "&amp;AF324&amp;" "&amp;AG324</f>
        <v>AT74 3633 6000 0840 5110</v>
      </c>
    </row>
    <row r="325" spans="1:34" x14ac:dyDescent="0.25">
      <c r="A325" s="86">
        <v>703886</v>
      </c>
      <c r="B325" s="86" t="s">
        <v>3610</v>
      </c>
      <c r="C325" s="86" t="str">
        <f t="shared" si="40"/>
        <v>Bahnhofstraße 13; 6410 Telfs</v>
      </c>
      <c r="D325" s="86" t="s">
        <v>1920</v>
      </c>
      <c r="E325" s="86" t="s">
        <v>1920</v>
      </c>
      <c r="F325" s="86">
        <v>70357</v>
      </c>
      <c r="G325" s="86">
        <v>6410</v>
      </c>
      <c r="H325" s="86" t="s">
        <v>1032</v>
      </c>
      <c r="I325" s="86" t="s">
        <v>3307</v>
      </c>
      <c r="J325" s="86" t="s">
        <v>2644</v>
      </c>
      <c r="K325" s="86" t="s">
        <v>3166</v>
      </c>
      <c r="L325" s="86" t="s">
        <v>1</v>
      </c>
      <c r="M325" s="86" t="s">
        <v>3611</v>
      </c>
      <c r="N325" s="86" t="s">
        <v>3612</v>
      </c>
      <c r="O325" s="86" t="s">
        <v>5744</v>
      </c>
      <c r="P325" s="87">
        <v>36770</v>
      </c>
      <c r="Q325" s="87">
        <v>401768</v>
      </c>
      <c r="R325" s="86" t="s">
        <v>2416</v>
      </c>
      <c r="S325" s="86" t="s">
        <v>75</v>
      </c>
      <c r="T325" s="86">
        <v>406146</v>
      </c>
      <c r="U325" s="86">
        <v>4840</v>
      </c>
      <c r="V325" s="86" t="s">
        <v>3041</v>
      </c>
      <c r="W325" s="86" t="s">
        <v>3042</v>
      </c>
      <c r="X325" s="86" t="s">
        <v>3043</v>
      </c>
      <c r="Y325" s="86" t="s">
        <v>76</v>
      </c>
      <c r="Z325" s="86" t="str">
        <f t="shared" si="41"/>
        <v>Linzer Straße 98; 4840 Oberhaus</v>
      </c>
      <c r="AB325" s="85" t="s">
        <v>3613</v>
      </c>
      <c r="AC325" s="85" t="str">
        <f t="shared" si="42"/>
        <v>AT47</v>
      </c>
      <c r="AD325" s="85" t="str">
        <f t="shared" si="43"/>
        <v>3600</v>
      </c>
      <c r="AE325" s="85" t="str">
        <f t="shared" si="44"/>
        <v>0000</v>
      </c>
      <c r="AF325" s="85" t="str">
        <f t="shared" si="45"/>
        <v>0092</v>
      </c>
      <c r="AG325" s="85" t="str">
        <f t="shared" si="46"/>
        <v>6733</v>
      </c>
      <c r="AH325" s="85" t="str">
        <f t="shared" si="47"/>
        <v>AT47 3600 0000 0092 6733</v>
      </c>
    </row>
    <row r="326" spans="1:34" x14ac:dyDescent="0.25">
      <c r="A326" s="86">
        <v>703885</v>
      </c>
      <c r="B326" s="86" t="s">
        <v>3614</v>
      </c>
      <c r="C326" s="86" t="str">
        <f t="shared" si="40"/>
        <v>Bahnhofstraße 13; 6410 Telfs</v>
      </c>
      <c r="D326" s="86" t="s">
        <v>1919</v>
      </c>
      <c r="E326" s="86" t="s">
        <v>1919</v>
      </c>
      <c r="F326" s="86">
        <v>70357</v>
      </c>
      <c r="G326" s="86">
        <v>6410</v>
      </c>
      <c r="H326" s="86" t="s">
        <v>1032</v>
      </c>
      <c r="I326" s="86" t="s">
        <v>3307</v>
      </c>
      <c r="J326" s="86" t="s">
        <v>2644</v>
      </c>
      <c r="K326" s="86" t="s">
        <v>3166</v>
      </c>
      <c r="L326" s="86" t="s">
        <v>1</v>
      </c>
      <c r="M326" s="86" t="s">
        <v>3615</v>
      </c>
      <c r="N326" s="86" t="s">
        <v>3612</v>
      </c>
      <c r="O326" s="86" t="s">
        <v>5744</v>
      </c>
      <c r="P326" s="87">
        <v>36770</v>
      </c>
      <c r="Q326" s="87">
        <v>401768</v>
      </c>
      <c r="R326" s="86" t="s">
        <v>2416</v>
      </c>
      <c r="S326" s="86" t="s">
        <v>75</v>
      </c>
      <c r="T326" s="86">
        <v>406146</v>
      </c>
      <c r="U326" s="86">
        <v>4840</v>
      </c>
      <c r="V326" s="86" t="s">
        <v>3041</v>
      </c>
      <c r="W326" s="86" t="s">
        <v>3042</v>
      </c>
      <c r="X326" s="86" t="s">
        <v>3043</v>
      </c>
      <c r="Y326" s="86" t="s">
        <v>76</v>
      </c>
      <c r="Z326" s="86" t="str">
        <f t="shared" si="41"/>
        <v>Linzer Straße 98; 4840 Oberhaus</v>
      </c>
      <c r="AB326" s="85" t="s">
        <v>3613</v>
      </c>
      <c r="AC326" s="85" t="str">
        <f t="shared" si="42"/>
        <v>AT47</v>
      </c>
      <c r="AD326" s="85" t="str">
        <f t="shared" si="43"/>
        <v>3600</v>
      </c>
      <c r="AE326" s="85" t="str">
        <f t="shared" si="44"/>
        <v>0000</v>
      </c>
      <c r="AF326" s="85" t="str">
        <f t="shared" si="45"/>
        <v>0092</v>
      </c>
      <c r="AG326" s="85" t="str">
        <f t="shared" si="46"/>
        <v>6733</v>
      </c>
      <c r="AH326" s="85" t="str">
        <f t="shared" si="47"/>
        <v>AT47 3600 0000 0092 6733</v>
      </c>
    </row>
    <row r="327" spans="1:34" x14ac:dyDescent="0.25">
      <c r="A327" s="86">
        <v>703796</v>
      </c>
      <c r="B327" s="86" t="s">
        <v>3616</v>
      </c>
      <c r="C327" s="86" t="str">
        <f t="shared" si="40"/>
        <v>Bahnhofstraße 13; 6410 Telfs</v>
      </c>
      <c r="D327" s="86" t="s">
        <v>1922</v>
      </c>
      <c r="E327" s="86" t="s">
        <v>1939</v>
      </c>
      <c r="F327" s="86">
        <v>70357</v>
      </c>
      <c r="G327" s="86">
        <v>6410</v>
      </c>
      <c r="H327" s="86" t="s">
        <v>1032</v>
      </c>
      <c r="I327" s="86" t="s">
        <v>3307</v>
      </c>
      <c r="J327" s="86" t="s">
        <v>2644</v>
      </c>
      <c r="K327" s="86" t="s">
        <v>3166</v>
      </c>
      <c r="L327" s="86" t="s">
        <v>1</v>
      </c>
      <c r="M327" s="86" t="s">
        <v>3617</v>
      </c>
      <c r="N327" s="86" t="s">
        <v>3612</v>
      </c>
      <c r="O327" s="86" t="s">
        <v>5744</v>
      </c>
      <c r="P327" s="87">
        <v>36770</v>
      </c>
      <c r="Q327" s="87">
        <v>401768</v>
      </c>
      <c r="R327" s="86" t="s">
        <v>2416</v>
      </c>
      <c r="S327" s="86" t="s">
        <v>75</v>
      </c>
      <c r="T327" s="86">
        <v>406146</v>
      </c>
      <c r="U327" s="86">
        <v>4840</v>
      </c>
      <c r="V327" s="86" t="s">
        <v>3041</v>
      </c>
      <c r="W327" s="86" t="s">
        <v>3042</v>
      </c>
      <c r="X327" s="86" t="s">
        <v>3043</v>
      </c>
      <c r="Y327" s="86" t="s">
        <v>76</v>
      </c>
      <c r="Z327" s="86" t="str">
        <f t="shared" si="41"/>
        <v>Linzer Straße 98; 4840 Oberhaus</v>
      </c>
      <c r="AB327" s="85" t="s">
        <v>3613</v>
      </c>
      <c r="AC327" s="85" t="str">
        <f t="shared" si="42"/>
        <v>AT47</v>
      </c>
      <c r="AD327" s="85" t="str">
        <f t="shared" si="43"/>
        <v>3600</v>
      </c>
      <c r="AE327" s="85" t="str">
        <f t="shared" si="44"/>
        <v>0000</v>
      </c>
      <c r="AF327" s="85" t="str">
        <f t="shared" si="45"/>
        <v>0092</v>
      </c>
      <c r="AG327" s="85" t="str">
        <f t="shared" si="46"/>
        <v>6733</v>
      </c>
      <c r="AH327" s="85" t="str">
        <f t="shared" si="47"/>
        <v>AT47 3600 0000 0092 6733</v>
      </c>
    </row>
    <row r="328" spans="1:34" x14ac:dyDescent="0.25">
      <c r="A328" s="86">
        <v>703416</v>
      </c>
      <c r="B328" s="86" t="s">
        <v>243</v>
      </c>
      <c r="C328" s="86" t="str">
        <f t="shared" si="40"/>
        <v>Birkenbergstraße 26 b; 6410 Telfs</v>
      </c>
      <c r="D328" s="86" t="s">
        <v>1920</v>
      </c>
      <c r="E328" s="86" t="s">
        <v>1920</v>
      </c>
      <c r="F328" s="86">
        <v>70357</v>
      </c>
      <c r="G328" s="86">
        <v>6410</v>
      </c>
      <c r="H328" s="86" t="s">
        <v>1032</v>
      </c>
      <c r="I328" s="86" t="s">
        <v>3618</v>
      </c>
      <c r="J328" s="86" t="s">
        <v>3619</v>
      </c>
      <c r="K328" s="86" t="s">
        <v>3166</v>
      </c>
      <c r="L328" s="86" t="s">
        <v>3</v>
      </c>
      <c r="M328" s="86" t="s">
        <v>3620</v>
      </c>
      <c r="N328" s="86" t="s">
        <v>3621</v>
      </c>
      <c r="O328" s="86" t="s">
        <v>2109</v>
      </c>
      <c r="P328" s="87">
        <v>36770</v>
      </c>
      <c r="Q328" s="87">
        <v>401768</v>
      </c>
      <c r="R328" s="86" t="s">
        <v>2416</v>
      </c>
      <c r="S328" s="86" t="s">
        <v>239</v>
      </c>
      <c r="T328" s="86">
        <v>970357</v>
      </c>
      <c r="U328" s="86">
        <v>6410</v>
      </c>
      <c r="V328" s="86" t="s">
        <v>1032</v>
      </c>
      <c r="W328" s="86" t="s">
        <v>3601</v>
      </c>
      <c r="X328" s="86" t="s">
        <v>2509</v>
      </c>
      <c r="Y328" s="86" t="s">
        <v>240</v>
      </c>
      <c r="Z328" s="86" t="str">
        <f t="shared" si="41"/>
        <v>Untermarktstraße 7; 6410 Telfs</v>
      </c>
      <c r="AB328" s="85" t="s">
        <v>3600</v>
      </c>
      <c r="AC328" s="85" t="str">
        <f t="shared" si="42"/>
        <v>AT62</v>
      </c>
      <c r="AD328" s="85" t="str">
        <f t="shared" si="43"/>
        <v>3633</v>
      </c>
      <c r="AE328" s="85" t="str">
        <f t="shared" si="44"/>
        <v>6000</v>
      </c>
      <c r="AF328" s="85" t="str">
        <f t="shared" si="45"/>
        <v>0031</v>
      </c>
      <c r="AG328" s="85" t="str">
        <f t="shared" si="46"/>
        <v>0094</v>
      </c>
      <c r="AH328" s="85" t="str">
        <f t="shared" si="47"/>
        <v>AT62 3633 6000 0031 0094</v>
      </c>
    </row>
    <row r="329" spans="1:34" x14ac:dyDescent="0.25">
      <c r="A329" s="86">
        <v>703806</v>
      </c>
      <c r="B329" s="86" t="s">
        <v>238</v>
      </c>
      <c r="C329" s="86" t="str">
        <f t="shared" si="40"/>
        <v>Egart 11 a; 6410 Telfs</v>
      </c>
      <c r="D329" s="86" t="s">
        <v>1920</v>
      </c>
      <c r="E329" s="86" t="s">
        <v>1920</v>
      </c>
      <c r="F329" s="86">
        <v>70357</v>
      </c>
      <c r="G329" s="86">
        <v>6410</v>
      </c>
      <c r="H329" s="86" t="s">
        <v>1032</v>
      </c>
      <c r="I329" s="86" t="s">
        <v>3622</v>
      </c>
      <c r="J329" s="86" t="s">
        <v>3623</v>
      </c>
      <c r="K329" s="86" t="s">
        <v>3166</v>
      </c>
      <c r="L329" s="86" t="s">
        <v>3</v>
      </c>
      <c r="M329" s="86" t="s">
        <v>3624</v>
      </c>
      <c r="N329" s="86" t="s">
        <v>3625</v>
      </c>
      <c r="O329" s="86" t="s">
        <v>2109</v>
      </c>
      <c r="P329" s="87">
        <v>36770</v>
      </c>
      <c r="Q329" s="87">
        <v>401768</v>
      </c>
      <c r="R329" s="86" t="s">
        <v>2416</v>
      </c>
      <c r="S329" s="86" t="s">
        <v>239</v>
      </c>
      <c r="T329" s="86">
        <v>970357</v>
      </c>
      <c r="U329" s="86">
        <v>6410</v>
      </c>
      <c r="V329" s="86" t="s">
        <v>1032</v>
      </c>
      <c r="W329" s="86" t="s">
        <v>3601</v>
      </c>
      <c r="X329" s="86" t="s">
        <v>2509</v>
      </c>
      <c r="Y329" s="86" t="s">
        <v>240</v>
      </c>
      <c r="Z329" s="86" t="str">
        <f t="shared" si="41"/>
        <v>Untermarktstraße 7; 6410 Telfs</v>
      </c>
      <c r="AB329" s="85" t="s">
        <v>3600</v>
      </c>
      <c r="AC329" s="85" t="str">
        <f t="shared" si="42"/>
        <v>AT62</v>
      </c>
      <c r="AD329" s="85" t="str">
        <f t="shared" si="43"/>
        <v>3633</v>
      </c>
      <c r="AE329" s="85" t="str">
        <f t="shared" si="44"/>
        <v>6000</v>
      </c>
      <c r="AF329" s="85" t="str">
        <f t="shared" si="45"/>
        <v>0031</v>
      </c>
      <c r="AG329" s="85" t="str">
        <f t="shared" si="46"/>
        <v>0094</v>
      </c>
      <c r="AH329" s="85" t="str">
        <f t="shared" si="47"/>
        <v>AT62 3633 6000 0031 0094</v>
      </c>
    </row>
    <row r="330" spans="1:34" x14ac:dyDescent="0.25">
      <c r="A330" s="86">
        <v>703847</v>
      </c>
      <c r="B330" s="86" t="s">
        <v>1897</v>
      </c>
      <c r="C330" s="86" t="str">
        <f t="shared" si="40"/>
        <v>Herrengasse 4; 6075 Tulfes</v>
      </c>
      <c r="D330" s="86" t="s">
        <v>1919</v>
      </c>
      <c r="E330" s="86" t="s">
        <v>1919</v>
      </c>
      <c r="F330" s="86">
        <v>70360</v>
      </c>
      <c r="G330" s="86">
        <v>6075</v>
      </c>
      <c r="H330" s="86" t="s">
        <v>1061</v>
      </c>
      <c r="I330" s="86" t="s">
        <v>3626</v>
      </c>
      <c r="J330" s="86" t="s">
        <v>2576</v>
      </c>
      <c r="K330" s="86" t="s">
        <v>3166</v>
      </c>
      <c r="L330" s="86" t="s">
        <v>3</v>
      </c>
      <c r="M330" s="86" t="s">
        <v>3627</v>
      </c>
      <c r="N330" s="86" t="s">
        <v>3628</v>
      </c>
      <c r="O330" s="86" t="s">
        <v>2107</v>
      </c>
      <c r="P330" s="87">
        <v>43712</v>
      </c>
      <c r="Q330" s="87">
        <v>401768</v>
      </c>
      <c r="R330" s="86" t="s">
        <v>2416</v>
      </c>
      <c r="S330" s="86" t="s">
        <v>255</v>
      </c>
      <c r="T330" s="86">
        <v>970360</v>
      </c>
      <c r="U330" s="86">
        <v>6075</v>
      </c>
      <c r="V330" s="86" t="s">
        <v>1061</v>
      </c>
      <c r="W330" s="86" t="s">
        <v>3626</v>
      </c>
      <c r="X330" s="86" t="s">
        <v>2576</v>
      </c>
      <c r="Y330" s="86" t="s">
        <v>256</v>
      </c>
      <c r="Z330" s="86" t="str">
        <f t="shared" si="41"/>
        <v>Herrengasse 4; 6075 Tulfes</v>
      </c>
      <c r="AB330" s="85" t="s">
        <v>3629</v>
      </c>
      <c r="AC330" s="85" t="str">
        <f t="shared" si="42"/>
        <v>AT95</v>
      </c>
      <c r="AD330" s="85" t="str">
        <f t="shared" si="43"/>
        <v>3636</v>
      </c>
      <c r="AE330" s="85" t="str">
        <f t="shared" si="44"/>
        <v>2000</v>
      </c>
      <c r="AF330" s="85" t="str">
        <f t="shared" si="45"/>
        <v>0402</v>
      </c>
      <c r="AG330" s="85" t="str">
        <f t="shared" si="46"/>
        <v>0202</v>
      </c>
      <c r="AH330" s="85" t="str">
        <f t="shared" si="47"/>
        <v>AT95 3636 2000 0402 0202</v>
      </c>
    </row>
    <row r="331" spans="1:34" x14ac:dyDescent="0.25">
      <c r="A331" s="86">
        <v>703048</v>
      </c>
      <c r="B331" s="86" t="s">
        <v>3630</v>
      </c>
      <c r="C331" s="86" t="str">
        <f t="shared" si="40"/>
        <v>Klostergasse 1; 6065 Thaur</v>
      </c>
      <c r="D331" s="86" t="s">
        <v>2708</v>
      </c>
      <c r="E331" s="86" t="s">
        <v>2708</v>
      </c>
      <c r="F331" s="86">
        <v>70358</v>
      </c>
      <c r="G331" s="86">
        <v>6065</v>
      </c>
      <c r="H331" s="86" t="s">
        <v>1064</v>
      </c>
      <c r="I331" s="86" t="s">
        <v>3356</v>
      </c>
      <c r="J331" s="86" t="s">
        <v>2480</v>
      </c>
      <c r="K331" s="86" t="s">
        <v>3166</v>
      </c>
      <c r="L331" s="86" t="s">
        <v>3</v>
      </c>
      <c r="M331" s="86" t="s">
        <v>3631</v>
      </c>
      <c r="N331" s="86" t="s">
        <v>3632</v>
      </c>
      <c r="O331" s="86" t="s">
        <v>5739</v>
      </c>
      <c r="P331" s="87">
        <v>36770</v>
      </c>
      <c r="Q331" s="87">
        <v>401768</v>
      </c>
      <c r="R331" s="86" t="s">
        <v>2416</v>
      </c>
      <c r="S331" s="86" t="s">
        <v>3633</v>
      </c>
      <c r="T331" s="86"/>
      <c r="U331" s="86">
        <v>6065</v>
      </c>
      <c r="V331" s="86" t="s">
        <v>1064</v>
      </c>
      <c r="W331" s="86" t="s">
        <v>3356</v>
      </c>
      <c r="X331" s="86" t="s">
        <v>2480</v>
      </c>
      <c r="Y331" s="86"/>
      <c r="Z331" s="86" t="str">
        <f t="shared" si="41"/>
        <v>Klostergasse 1; 6065 Thaur</v>
      </c>
      <c r="AC331" s="85" t="str">
        <f t="shared" si="42"/>
        <v/>
      </c>
      <c r="AD331" s="85" t="str">
        <f t="shared" si="43"/>
        <v/>
      </c>
      <c r="AE331" s="85" t="str">
        <f t="shared" si="44"/>
        <v/>
      </c>
      <c r="AF331" s="85" t="str">
        <f t="shared" si="45"/>
        <v/>
      </c>
      <c r="AG331" s="85" t="str">
        <f t="shared" si="46"/>
        <v/>
      </c>
      <c r="AH331" s="85" t="str">
        <f t="shared" si="47"/>
        <v xml:space="preserve">    </v>
      </c>
    </row>
    <row r="332" spans="1:34" x14ac:dyDescent="0.25">
      <c r="A332" s="86">
        <v>703436</v>
      </c>
      <c r="B332" s="86" t="s">
        <v>1659</v>
      </c>
      <c r="C332" s="86" t="str">
        <f t="shared" si="40"/>
        <v>Klostergasse 1; 6065 Thaur</v>
      </c>
      <c r="D332" s="86" t="s">
        <v>1920</v>
      </c>
      <c r="E332" s="86" t="s">
        <v>1920</v>
      </c>
      <c r="F332" s="86">
        <v>70358</v>
      </c>
      <c r="G332" s="86">
        <v>6065</v>
      </c>
      <c r="H332" s="86" t="s">
        <v>1064</v>
      </c>
      <c r="I332" s="86" t="s">
        <v>3356</v>
      </c>
      <c r="J332" s="86" t="s">
        <v>2480</v>
      </c>
      <c r="K332" s="86" t="s">
        <v>3166</v>
      </c>
      <c r="L332" s="86" t="s">
        <v>3</v>
      </c>
      <c r="M332" s="86" t="s">
        <v>3634</v>
      </c>
      <c r="N332" s="86" t="s">
        <v>3635</v>
      </c>
      <c r="O332" s="86" t="s">
        <v>2113</v>
      </c>
      <c r="P332" s="87">
        <v>36770</v>
      </c>
      <c r="Q332" s="87">
        <v>401768</v>
      </c>
      <c r="R332" s="86" t="s">
        <v>2416</v>
      </c>
      <c r="S332" s="86" t="s">
        <v>806</v>
      </c>
      <c r="T332" s="86">
        <v>970358</v>
      </c>
      <c r="U332" s="86">
        <v>6065</v>
      </c>
      <c r="V332" s="86" t="s">
        <v>1064</v>
      </c>
      <c r="W332" s="86" t="s">
        <v>3218</v>
      </c>
      <c r="X332" s="86" t="s">
        <v>2576</v>
      </c>
      <c r="Y332" s="86" t="s">
        <v>807</v>
      </c>
      <c r="Z332" s="86" t="str">
        <f t="shared" si="41"/>
        <v>Dorfplatz 4; 6065 Thaur</v>
      </c>
      <c r="AB332" s="85" t="s">
        <v>3636</v>
      </c>
      <c r="AC332" s="85" t="str">
        <f t="shared" si="42"/>
        <v>AT59</v>
      </c>
      <c r="AD332" s="85" t="str">
        <f t="shared" si="43"/>
        <v>3633</v>
      </c>
      <c r="AE332" s="85" t="str">
        <f t="shared" si="44"/>
        <v>7000</v>
      </c>
      <c r="AF332" s="85" t="str">
        <f t="shared" si="45"/>
        <v>0002</v>
      </c>
      <c r="AG332" s="85" t="str">
        <f t="shared" si="46"/>
        <v>0016</v>
      </c>
      <c r="AH332" s="85" t="str">
        <f t="shared" si="47"/>
        <v>AT59 3633 7000 0002 0016</v>
      </c>
    </row>
    <row r="333" spans="1:34" x14ac:dyDescent="0.25">
      <c r="A333" s="86">
        <v>703846</v>
      </c>
      <c r="B333" s="86" t="s">
        <v>254</v>
      </c>
      <c r="C333" s="86" t="str">
        <f t="shared" si="40"/>
        <v>Volderwaldstraße 9; 6075 Volderwald</v>
      </c>
      <c r="D333" s="86" t="s">
        <v>1920</v>
      </c>
      <c r="E333" s="86" t="s">
        <v>1920</v>
      </c>
      <c r="F333" s="86">
        <v>70360</v>
      </c>
      <c r="G333" s="86">
        <v>6075</v>
      </c>
      <c r="H333" s="86" t="s">
        <v>3637</v>
      </c>
      <c r="I333" s="86" t="s">
        <v>3638</v>
      </c>
      <c r="J333" s="86" t="s">
        <v>2609</v>
      </c>
      <c r="K333" s="86" t="s">
        <v>3166</v>
      </c>
      <c r="L333" s="86" t="s">
        <v>3</v>
      </c>
      <c r="M333" s="86" t="s">
        <v>3639</v>
      </c>
      <c r="N333" s="86" t="s">
        <v>3640</v>
      </c>
      <c r="O333" s="86" t="s">
        <v>2107</v>
      </c>
      <c r="P333" s="87">
        <v>36770</v>
      </c>
      <c r="Q333" s="87">
        <v>401768</v>
      </c>
      <c r="R333" s="86" t="s">
        <v>2416</v>
      </c>
      <c r="S333" s="86" t="s">
        <v>255</v>
      </c>
      <c r="T333" s="86">
        <v>970360</v>
      </c>
      <c r="U333" s="86">
        <v>6075</v>
      </c>
      <c r="V333" s="86" t="s">
        <v>1061</v>
      </c>
      <c r="W333" s="86" t="s">
        <v>3626</v>
      </c>
      <c r="X333" s="86" t="s">
        <v>2576</v>
      </c>
      <c r="Y333" s="86" t="s">
        <v>256</v>
      </c>
      <c r="Z333" s="86" t="str">
        <f t="shared" si="41"/>
        <v>Herrengasse 4; 6075 Tulfes</v>
      </c>
      <c r="AB333" s="85" t="s">
        <v>3629</v>
      </c>
      <c r="AC333" s="85" t="str">
        <f t="shared" si="42"/>
        <v>AT95</v>
      </c>
      <c r="AD333" s="85" t="str">
        <f t="shared" si="43"/>
        <v>3636</v>
      </c>
      <c r="AE333" s="85" t="str">
        <f t="shared" si="44"/>
        <v>2000</v>
      </c>
      <c r="AF333" s="85" t="str">
        <f t="shared" si="45"/>
        <v>0402</v>
      </c>
      <c r="AG333" s="85" t="str">
        <f t="shared" si="46"/>
        <v>0202</v>
      </c>
      <c r="AH333" s="85" t="str">
        <f t="shared" si="47"/>
        <v>AT95 3636 2000 0402 0202</v>
      </c>
    </row>
    <row r="334" spans="1:34" x14ac:dyDescent="0.25">
      <c r="A334" s="86">
        <v>703296</v>
      </c>
      <c r="B334" s="86" t="s">
        <v>754</v>
      </c>
      <c r="C334" s="86" t="str">
        <f t="shared" si="40"/>
        <v>Angererweg 1; 6075 Tulfes</v>
      </c>
      <c r="D334" s="86" t="s">
        <v>1920</v>
      </c>
      <c r="E334" s="86" t="s">
        <v>1920</v>
      </c>
      <c r="F334" s="86">
        <v>70360</v>
      </c>
      <c r="G334" s="86">
        <v>6075</v>
      </c>
      <c r="H334" s="86" t="s">
        <v>1061</v>
      </c>
      <c r="I334" s="86" t="s">
        <v>3641</v>
      </c>
      <c r="J334" s="86" t="s">
        <v>2480</v>
      </c>
      <c r="K334" s="86" t="s">
        <v>3166</v>
      </c>
      <c r="L334" s="86" t="s">
        <v>3</v>
      </c>
      <c r="M334" s="86" t="s">
        <v>3642</v>
      </c>
      <c r="N334" s="86" t="s">
        <v>3643</v>
      </c>
      <c r="O334" s="86" t="s">
        <v>2107</v>
      </c>
      <c r="P334" s="87">
        <v>36770</v>
      </c>
      <c r="Q334" s="87">
        <v>401768</v>
      </c>
      <c r="R334" s="86" t="s">
        <v>2416</v>
      </c>
      <c r="S334" s="86" t="s">
        <v>255</v>
      </c>
      <c r="T334" s="86">
        <v>970360</v>
      </c>
      <c r="U334" s="86">
        <v>6075</v>
      </c>
      <c r="V334" s="86" t="s">
        <v>1061</v>
      </c>
      <c r="W334" s="86" t="s">
        <v>3626</v>
      </c>
      <c r="X334" s="86" t="s">
        <v>2576</v>
      </c>
      <c r="Y334" s="86" t="s">
        <v>256</v>
      </c>
      <c r="Z334" s="86" t="str">
        <f t="shared" si="41"/>
        <v>Herrengasse 4; 6075 Tulfes</v>
      </c>
      <c r="AB334" s="85" t="s">
        <v>3629</v>
      </c>
      <c r="AC334" s="85" t="str">
        <f t="shared" si="42"/>
        <v>AT95</v>
      </c>
      <c r="AD334" s="85" t="str">
        <f t="shared" si="43"/>
        <v>3636</v>
      </c>
      <c r="AE334" s="85" t="str">
        <f t="shared" si="44"/>
        <v>2000</v>
      </c>
      <c r="AF334" s="85" t="str">
        <f t="shared" si="45"/>
        <v>0402</v>
      </c>
      <c r="AG334" s="85" t="str">
        <f t="shared" si="46"/>
        <v>0202</v>
      </c>
      <c r="AH334" s="85" t="str">
        <f t="shared" si="47"/>
        <v>AT95 3636 2000 0402 0202</v>
      </c>
    </row>
    <row r="335" spans="1:34" x14ac:dyDescent="0.25">
      <c r="A335" s="86">
        <v>703437</v>
      </c>
      <c r="B335" s="86" t="s">
        <v>1580</v>
      </c>
      <c r="C335" s="86" t="str">
        <f t="shared" si="40"/>
        <v>Schulgasse 2; 6065 Thaur</v>
      </c>
      <c r="D335" s="86" t="s">
        <v>1919</v>
      </c>
      <c r="E335" s="86" t="s">
        <v>1919</v>
      </c>
      <c r="F335" s="86">
        <v>70358</v>
      </c>
      <c r="G335" s="86">
        <v>6065</v>
      </c>
      <c r="H335" s="86" t="s">
        <v>1064</v>
      </c>
      <c r="I335" s="86" t="s">
        <v>2730</v>
      </c>
      <c r="J335" s="86" t="s">
        <v>2499</v>
      </c>
      <c r="K335" s="86" t="s">
        <v>3166</v>
      </c>
      <c r="L335" s="86" t="s">
        <v>3</v>
      </c>
      <c r="M335" s="86" t="s">
        <v>3644</v>
      </c>
      <c r="N335" s="86" t="s">
        <v>3645</v>
      </c>
      <c r="O335" s="86" t="s">
        <v>2113</v>
      </c>
      <c r="P335" s="87">
        <v>36770</v>
      </c>
      <c r="Q335" s="87">
        <v>401768</v>
      </c>
      <c r="R335" s="86" t="s">
        <v>2416</v>
      </c>
      <c r="S335" s="86" t="s">
        <v>806</v>
      </c>
      <c r="T335" s="86">
        <v>970358</v>
      </c>
      <c r="U335" s="86">
        <v>6065</v>
      </c>
      <c r="V335" s="86" t="s">
        <v>1064</v>
      </c>
      <c r="W335" s="86" t="s">
        <v>3218</v>
      </c>
      <c r="X335" s="86" t="s">
        <v>2576</v>
      </c>
      <c r="Y335" s="86" t="s">
        <v>807</v>
      </c>
      <c r="Z335" s="86" t="str">
        <f t="shared" si="41"/>
        <v>Dorfplatz 4; 6065 Thaur</v>
      </c>
      <c r="AB335" s="85" t="s">
        <v>3636</v>
      </c>
      <c r="AC335" s="85" t="str">
        <f t="shared" si="42"/>
        <v>AT59</v>
      </c>
      <c r="AD335" s="85" t="str">
        <f t="shared" si="43"/>
        <v>3633</v>
      </c>
      <c r="AE335" s="85" t="str">
        <f t="shared" si="44"/>
        <v>7000</v>
      </c>
      <c r="AF335" s="85" t="str">
        <f t="shared" si="45"/>
        <v>0002</v>
      </c>
      <c r="AG335" s="85" t="str">
        <f t="shared" si="46"/>
        <v>0016</v>
      </c>
      <c r="AH335" s="85" t="str">
        <f t="shared" si="47"/>
        <v>AT59 3633 7000 0002 0016</v>
      </c>
    </row>
    <row r="336" spans="1:34" x14ac:dyDescent="0.25">
      <c r="A336" s="86">
        <v>703377</v>
      </c>
      <c r="B336" s="86" t="s">
        <v>3646</v>
      </c>
      <c r="C336" s="86" t="str">
        <f t="shared" si="40"/>
        <v>Blaike 6; 6176 Völs</v>
      </c>
      <c r="D336" s="86" t="s">
        <v>2708</v>
      </c>
      <c r="E336" s="86" t="s">
        <v>2708</v>
      </c>
      <c r="F336" s="86">
        <v>70364</v>
      </c>
      <c r="G336" s="86">
        <v>6176</v>
      </c>
      <c r="H336" s="86" t="s">
        <v>1033</v>
      </c>
      <c r="I336" s="86" t="s">
        <v>3647</v>
      </c>
      <c r="J336" s="86" t="s">
        <v>2647</v>
      </c>
      <c r="K336" s="86" t="s">
        <v>3166</v>
      </c>
      <c r="L336" s="86" t="s">
        <v>3</v>
      </c>
      <c r="M336" s="86" t="s">
        <v>3648</v>
      </c>
      <c r="N336" s="86" t="s">
        <v>3649</v>
      </c>
      <c r="O336" s="86" t="s">
        <v>5739</v>
      </c>
      <c r="P336" s="87">
        <v>44075</v>
      </c>
      <c r="Q336" s="87">
        <v>401768</v>
      </c>
      <c r="R336" s="86" t="s">
        <v>2416</v>
      </c>
      <c r="S336" s="86" t="s">
        <v>3650</v>
      </c>
      <c r="T336" s="86"/>
      <c r="U336" s="86">
        <v>6176</v>
      </c>
      <c r="V336" s="86" t="s">
        <v>1033</v>
      </c>
      <c r="W336" s="86" t="s">
        <v>3647</v>
      </c>
      <c r="X336" s="86" t="s">
        <v>2647</v>
      </c>
      <c r="Y336" s="86" t="s">
        <v>3651</v>
      </c>
      <c r="Z336" s="86" t="str">
        <f t="shared" si="41"/>
        <v>Blaike 6; 6176 Völs</v>
      </c>
      <c r="AC336" s="85" t="str">
        <f t="shared" si="42"/>
        <v/>
      </c>
      <c r="AD336" s="85" t="str">
        <f t="shared" si="43"/>
        <v/>
      </c>
      <c r="AE336" s="85" t="str">
        <f t="shared" si="44"/>
        <v/>
      </c>
      <c r="AF336" s="85" t="str">
        <f t="shared" si="45"/>
        <v/>
      </c>
      <c r="AG336" s="85" t="str">
        <f t="shared" si="46"/>
        <v/>
      </c>
      <c r="AH336" s="85" t="str">
        <f t="shared" si="47"/>
        <v xml:space="preserve">    </v>
      </c>
    </row>
    <row r="337" spans="1:34" x14ac:dyDescent="0.25">
      <c r="A337" s="86">
        <v>703576</v>
      </c>
      <c r="B337" s="86" t="s">
        <v>978</v>
      </c>
      <c r="C337" s="86" t="str">
        <f t="shared" si="40"/>
        <v>Peter-Siegmair-Straße 15; 6176 Völs</v>
      </c>
      <c r="D337" s="86" t="s">
        <v>1920</v>
      </c>
      <c r="E337" s="86" t="s">
        <v>1920</v>
      </c>
      <c r="F337" s="86">
        <v>70364</v>
      </c>
      <c r="G337" s="86">
        <v>6176</v>
      </c>
      <c r="H337" s="86" t="s">
        <v>1033</v>
      </c>
      <c r="I337" s="86" t="s">
        <v>3652</v>
      </c>
      <c r="J337" s="86" t="s">
        <v>2588</v>
      </c>
      <c r="K337" s="86" t="s">
        <v>3166</v>
      </c>
      <c r="L337" s="86" t="s">
        <v>3</v>
      </c>
      <c r="M337" s="86" t="s">
        <v>3653</v>
      </c>
      <c r="N337" s="86" t="s">
        <v>3654</v>
      </c>
      <c r="O337" s="86" t="s">
        <v>2110</v>
      </c>
      <c r="P337" s="87">
        <v>36770</v>
      </c>
      <c r="Q337" s="87">
        <v>401768</v>
      </c>
      <c r="R337" s="86" t="s">
        <v>2416</v>
      </c>
      <c r="S337" s="86" t="s">
        <v>280</v>
      </c>
      <c r="T337" s="86">
        <v>970364</v>
      </c>
      <c r="U337" s="86">
        <v>6176</v>
      </c>
      <c r="V337" s="86" t="s">
        <v>1033</v>
      </c>
      <c r="W337" s="86" t="s">
        <v>2849</v>
      </c>
      <c r="X337" s="86" t="s">
        <v>2778</v>
      </c>
      <c r="Y337" s="86" t="s">
        <v>281</v>
      </c>
      <c r="Z337" s="86" t="str">
        <f t="shared" si="41"/>
        <v>Dorfstraße 31; 6176 Völs</v>
      </c>
      <c r="AB337" s="85" t="s">
        <v>3655</v>
      </c>
      <c r="AC337" s="85" t="str">
        <f t="shared" si="42"/>
        <v>AT55</v>
      </c>
      <c r="AD337" s="85" t="str">
        <f t="shared" si="43"/>
        <v>3626</v>
      </c>
      <c r="AE337" s="85" t="str">
        <f t="shared" si="44"/>
        <v>0000</v>
      </c>
      <c r="AF337" s="85" t="str">
        <f t="shared" si="45"/>
        <v>0052</v>
      </c>
      <c r="AG337" s="85" t="str">
        <f t="shared" si="46"/>
        <v>0023</v>
      </c>
      <c r="AH337" s="85" t="str">
        <f t="shared" si="47"/>
        <v>AT55 3626 0000 0052 0023</v>
      </c>
    </row>
    <row r="338" spans="1:34" x14ac:dyDescent="0.25">
      <c r="A338" s="86">
        <v>703686</v>
      </c>
      <c r="B338" s="86" t="s">
        <v>244</v>
      </c>
      <c r="C338" s="86" t="str">
        <f t="shared" si="40"/>
        <v>St. Jodok 2; 6154 Vals</v>
      </c>
      <c r="D338" s="86" t="s">
        <v>1920</v>
      </c>
      <c r="E338" s="86" t="s">
        <v>1920</v>
      </c>
      <c r="F338" s="86">
        <v>70362</v>
      </c>
      <c r="G338" s="86">
        <v>6154</v>
      </c>
      <c r="H338" s="86" t="s">
        <v>1072</v>
      </c>
      <c r="I338" s="86" t="s">
        <v>3656</v>
      </c>
      <c r="J338" s="86" t="s">
        <v>2499</v>
      </c>
      <c r="K338" s="86" t="s">
        <v>3166</v>
      </c>
      <c r="L338" s="86" t="s">
        <v>3</v>
      </c>
      <c r="M338" s="86" t="s">
        <v>3657</v>
      </c>
      <c r="N338" s="86" t="s">
        <v>3658</v>
      </c>
      <c r="O338" s="86" t="s">
        <v>2125</v>
      </c>
      <c r="P338" s="87">
        <v>36770</v>
      </c>
      <c r="Q338" s="87">
        <v>401768</v>
      </c>
      <c r="R338" s="86" t="s">
        <v>2416</v>
      </c>
      <c r="S338" s="86" t="s">
        <v>245</v>
      </c>
      <c r="T338" s="86">
        <v>970362</v>
      </c>
      <c r="U338" s="86">
        <v>6154</v>
      </c>
      <c r="V338" s="86" t="s">
        <v>1072</v>
      </c>
      <c r="W338" s="86" t="s">
        <v>3656</v>
      </c>
      <c r="X338" s="86" t="s">
        <v>2499</v>
      </c>
      <c r="Y338" s="86" t="s">
        <v>246</v>
      </c>
      <c r="Z338" s="86" t="str">
        <f t="shared" si="41"/>
        <v>St. Jodok 2; 6154 Vals</v>
      </c>
      <c r="AB338" s="85" t="s">
        <v>3659</v>
      </c>
      <c r="AC338" s="85" t="str">
        <f t="shared" si="42"/>
        <v>AT65</v>
      </c>
      <c r="AD338" s="85" t="str">
        <f t="shared" si="43"/>
        <v>3632</v>
      </c>
      <c r="AE338" s="85" t="str">
        <f t="shared" si="44"/>
        <v>9000</v>
      </c>
      <c r="AF338" s="85" t="str">
        <f t="shared" si="45"/>
        <v>0022</v>
      </c>
      <c r="AG338" s="85" t="str">
        <f t="shared" si="46"/>
        <v>8304</v>
      </c>
      <c r="AH338" s="85" t="str">
        <f t="shared" si="47"/>
        <v>AT65 3632 9000 0022 8304</v>
      </c>
    </row>
    <row r="339" spans="1:34" x14ac:dyDescent="0.25">
      <c r="A339" s="86">
        <v>703687</v>
      </c>
      <c r="B339" s="86" t="s">
        <v>3660</v>
      </c>
      <c r="C339" s="86" t="str">
        <f t="shared" si="40"/>
        <v>St. Jodok 2; 6154 Vals</v>
      </c>
      <c r="D339" s="86" t="s">
        <v>1919</v>
      </c>
      <c r="E339" s="86" t="s">
        <v>1919</v>
      </c>
      <c r="F339" s="86">
        <v>70362</v>
      </c>
      <c r="G339" s="86">
        <v>6154</v>
      </c>
      <c r="H339" s="86" t="s">
        <v>1072</v>
      </c>
      <c r="I339" s="86" t="s">
        <v>3656</v>
      </c>
      <c r="J339" s="86" t="s">
        <v>2499</v>
      </c>
      <c r="K339" s="86" t="s">
        <v>3166</v>
      </c>
      <c r="L339" s="86" t="s">
        <v>3</v>
      </c>
      <c r="M339" s="86" t="s">
        <v>3661</v>
      </c>
      <c r="N339" s="86" t="s">
        <v>3658</v>
      </c>
      <c r="O339" s="86" t="s">
        <v>2125</v>
      </c>
      <c r="P339" s="87">
        <v>44075</v>
      </c>
      <c r="Q339" s="87">
        <v>401768</v>
      </c>
      <c r="R339" s="86" t="s">
        <v>2416</v>
      </c>
      <c r="S339" s="86" t="s">
        <v>245</v>
      </c>
      <c r="T339" s="86">
        <v>970362</v>
      </c>
      <c r="U339" s="86">
        <v>6154</v>
      </c>
      <c r="V339" s="86" t="s">
        <v>1072</v>
      </c>
      <c r="W339" s="86" t="s">
        <v>3656</v>
      </c>
      <c r="X339" s="86" t="s">
        <v>2499</v>
      </c>
      <c r="Y339" s="86" t="s">
        <v>246</v>
      </c>
      <c r="Z339" s="86" t="str">
        <f t="shared" si="41"/>
        <v>St. Jodok 2; 6154 Vals</v>
      </c>
      <c r="AB339" s="85" t="s">
        <v>3659</v>
      </c>
      <c r="AC339" s="85" t="str">
        <f t="shared" si="42"/>
        <v>AT65</v>
      </c>
      <c r="AD339" s="85" t="str">
        <f t="shared" si="43"/>
        <v>3632</v>
      </c>
      <c r="AE339" s="85" t="str">
        <f t="shared" si="44"/>
        <v>9000</v>
      </c>
      <c r="AF339" s="85" t="str">
        <f t="shared" si="45"/>
        <v>0022</v>
      </c>
      <c r="AG339" s="85" t="str">
        <f t="shared" si="46"/>
        <v>8304</v>
      </c>
      <c r="AH339" s="85" t="str">
        <f t="shared" si="47"/>
        <v>AT65 3632 9000 0022 8304</v>
      </c>
    </row>
    <row r="340" spans="1:34" x14ac:dyDescent="0.25">
      <c r="A340" s="86">
        <v>703049</v>
      </c>
      <c r="B340" s="86" t="s">
        <v>3662</v>
      </c>
      <c r="C340" s="86" t="str">
        <f t="shared" si="40"/>
        <v>Bahnhofstraße 4; 6176 Völs</v>
      </c>
      <c r="D340" s="86" t="s">
        <v>2746</v>
      </c>
      <c r="E340" s="86" t="s">
        <v>2746</v>
      </c>
      <c r="F340" s="86">
        <v>70364</v>
      </c>
      <c r="G340" s="86">
        <v>6176</v>
      </c>
      <c r="H340" s="86" t="s">
        <v>1033</v>
      </c>
      <c r="I340" s="86" t="s">
        <v>3307</v>
      </c>
      <c r="J340" s="86" t="s">
        <v>2576</v>
      </c>
      <c r="K340" s="86" t="s">
        <v>3166</v>
      </c>
      <c r="L340" s="86" t="s">
        <v>3</v>
      </c>
      <c r="M340" s="86" t="s">
        <v>3663</v>
      </c>
      <c r="N340" s="86" t="s">
        <v>3664</v>
      </c>
      <c r="O340" s="86" t="s">
        <v>5739</v>
      </c>
      <c r="P340" s="87">
        <v>36770</v>
      </c>
      <c r="Q340" s="87">
        <v>401768</v>
      </c>
      <c r="R340" s="86" t="s">
        <v>2416</v>
      </c>
      <c r="S340" s="86" t="s">
        <v>280</v>
      </c>
      <c r="T340" s="86">
        <v>970364</v>
      </c>
      <c r="U340" s="86">
        <v>6176</v>
      </c>
      <c r="V340" s="86" t="s">
        <v>1033</v>
      </c>
      <c r="W340" s="86" t="s">
        <v>2849</v>
      </c>
      <c r="X340" s="86" t="s">
        <v>2778</v>
      </c>
      <c r="Y340" s="86" t="s">
        <v>281</v>
      </c>
      <c r="Z340" s="86" t="str">
        <f t="shared" si="41"/>
        <v>Dorfstraße 31; 6176 Völs</v>
      </c>
      <c r="AC340" s="85" t="str">
        <f t="shared" si="42"/>
        <v/>
      </c>
      <c r="AD340" s="85" t="str">
        <f t="shared" si="43"/>
        <v/>
      </c>
      <c r="AE340" s="85" t="str">
        <f t="shared" si="44"/>
        <v/>
      </c>
      <c r="AF340" s="85" t="str">
        <f t="shared" si="45"/>
        <v/>
      </c>
      <c r="AG340" s="85" t="str">
        <f t="shared" si="46"/>
        <v/>
      </c>
      <c r="AH340" s="85" t="str">
        <f t="shared" si="47"/>
        <v xml:space="preserve">    </v>
      </c>
    </row>
    <row r="341" spans="1:34" x14ac:dyDescent="0.25">
      <c r="A341" s="86">
        <v>703536</v>
      </c>
      <c r="B341" s="86" t="s">
        <v>1368</v>
      </c>
      <c r="C341" s="86" t="str">
        <f t="shared" si="40"/>
        <v>Bahnhofstraße 6; 6176 Völs</v>
      </c>
      <c r="D341" s="86" t="s">
        <v>1920</v>
      </c>
      <c r="E341" s="86" t="s">
        <v>1920</v>
      </c>
      <c r="F341" s="86">
        <v>70364</v>
      </c>
      <c r="G341" s="86">
        <v>6176</v>
      </c>
      <c r="H341" s="86" t="s">
        <v>1033</v>
      </c>
      <c r="I341" s="86" t="s">
        <v>3307</v>
      </c>
      <c r="J341" s="86" t="s">
        <v>2647</v>
      </c>
      <c r="K341" s="86" t="s">
        <v>3166</v>
      </c>
      <c r="L341" s="86" t="s">
        <v>3</v>
      </c>
      <c r="M341" s="86" t="s">
        <v>3665</v>
      </c>
      <c r="N341" s="86" t="s">
        <v>3666</v>
      </c>
      <c r="O341" s="86" t="s">
        <v>2110</v>
      </c>
      <c r="P341" s="87">
        <v>36770</v>
      </c>
      <c r="Q341" s="87">
        <v>401768</v>
      </c>
      <c r="R341" s="86" t="s">
        <v>2416</v>
      </c>
      <c r="S341" s="86" t="s">
        <v>280</v>
      </c>
      <c r="T341" s="86">
        <v>970364</v>
      </c>
      <c r="U341" s="86">
        <v>6176</v>
      </c>
      <c r="V341" s="86" t="s">
        <v>1033</v>
      </c>
      <c r="W341" s="86" t="s">
        <v>2849</v>
      </c>
      <c r="X341" s="86" t="s">
        <v>2778</v>
      </c>
      <c r="Y341" s="86" t="s">
        <v>281</v>
      </c>
      <c r="Z341" s="86" t="str">
        <f t="shared" si="41"/>
        <v>Dorfstraße 31; 6176 Völs</v>
      </c>
      <c r="AB341" s="85" t="s">
        <v>3655</v>
      </c>
      <c r="AC341" s="85" t="str">
        <f t="shared" si="42"/>
        <v>AT55</v>
      </c>
      <c r="AD341" s="85" t="str">
        <f t="shared" si="43"/>
        <v>3626</v>
      </c>
      <c r="AE341" s="85" t="str">
        <f t="shared" si="44"/>
        <v>0000</v>
      </c>
      <c r="AF341" s="85" t="str">
        <f t="shared" si="45"/>
        <v>0052</v>
      </c>
      <c r="AG341" s="85" t="str">
        <f t="shared" si="46"/>
        <v>0023</v>
      </c>
      <c r="AH341" s="85" t="str">
        <f t="shared" si="47"/>
        <v>AT55 3626 0000 0052 0023</v>
      </c>
    </row>
    <row r="342" spans="1:34" x14ac:dyDescent="0.25">
      <c r="A342" s="86">
        <v>703376</v>
      </c>
      <c r="B342" s="86" t="s">
        <v>1367</v>
      </c>
      <c r="C342" s="86" t="str">
        <f t="shared" si="40"/>
        <v>Bahnhofstraße 8; 6176 Völs</v>
      </c>
      <c r="D342" s="86" t="s">
        <v>1920</v>
      </c>
      <c r="E342" s="86" t="s">
        <v>1920</v>
      </c>
      <c r="F342" s="86">
        <v>70364</v>
      </c>
      <c r="G342" s="86">
        <v>6176</v>
      </c>
      <c r="H342" s="86" t="s">
        <v>1033</v>
      </c>
      <c r="I342" s="86" t="s">
        <v>3307</v>
      </c>
      <c r="J342" s="86" t="s">
        <v>2411</v>
      </c>
      <c r="K342" s="86" t="s">
        <v>3166</v>
      </c>
      <c r="L342" s="86" t="s">
        <v>3</v>
      </c>
      <c r="M342" s="86" t="s">
        <v>3667</v>
      </c>
      <c r="N342" s="86" t="s">
        <v>3668</v>
      </c>
      <c r="O342" s="86" t="s">
        <v>2110</v>
      </c>
      <c r="P342" s="87">
        <v>36770</v>
      </c>
      <c r="Q342" s="87">
        <v>401768</v>
      </c>
      <c r="R342" s="86" t="s">
        <v>2416</v>
      </c>
      <c r="S342" s="86" t="s">
        <v>280</v>
      </c>
      <c r="T342" s="86">
        <v>970364</v>
      </c>
      <c r="U342" s="86">
        <v>6176</v>
      </c>
      <c r="V342" s="86" t="s">
        <v>1033</v>
      </c>
      <c r="W342" s="86" t="s">
        <v>2849</v>
      </c>
      <c r="X342" s="86" t="s">
        <v>2778</v>
      </c>
      <c r="Y342" s="86" t="s">
        <v>281</v>
      </c>
      <c r="Z342" s="86" t="str">
        <f t="shared" si="41"/>
        <v>Dorfstraße 31; 6176 Völs</v>
      </c>
      <c r="AB342" s="85" t="s">
        <v>3655</v>
      </c>
      <c r="AC342" s="85" t="str">
        <f t="shared" si="42"/>
        <v>AT55</v>
      </c>
      <c r="AD342" s="85" t="str">
        <f t="shared" si="43"/>
        <v>3626</v>
      </c>
      <c r="AE342" s="85" t="str">
        <f t="shared" si="44"/>
        <v>0000</v>
      </c>
      <c r="AF342" s="85" t="str">
        <f t="shared" si="45"/>
        <v>0052</v>
      </c>
      <c r="AG342" s="85" t="str">
        <f t="shared" si="46"/>
        <v>0023</v>
      </c>
      <c r="AH342" s="85" t="str">
        <f t="shared" si="47"/>
        <v>AT55 3626 0000 0052 0023</v>
      </c>
    </row>
    <row r="343" spans="1:34" x14ac:dyDescent="0.25">
      <c r="A343" s="86">
        <v>703617</v>
      </c>
      <c r="B343" s="86" t="s">
        <v>1606</v>
      </c>
      <c r="C343" s="86" t="str">
        <f t="shared" si="40"/>
        <v>Wattenberg 23; 6113 Wattenberg</v>
      </c>
      <c r="D343" s="86" t="s">
        <v>1919</v>
      </c>
      <c r="E343" s="86" t="s">
        <v>1919</v>
      </c>
      <c r="F343" s="86">
        <v>70366</v>
      </c>
      <c r="G343" s="86">
        <v>6113</v>
      </c>
      <c r="H343" s="86" t="s">
        <v>1068</v>
      </c>
      <c r="I343" s="86" t="s">
        <v>1068</v>
      </c>
      <c r="J343" s="86" t="s">
        <v>2665</v>
      </c>
      <c r="K343" s="86" t="s">
        <v>3166</v>
      </c>
      <c r="L343" s="86" t="s">
        <v>3</v>
      </c>
      <c r="M343" s="86" t="s">
        <v>3669</v>
      </c>
      <c r="N343" s="86" t="s">
        <v>3670</v>
      </c>
      <c r="O343" s="86" t="s">
        <v>2119</v>
      </c>
      <c r="P343" s="87">
        <v>36770</v>
      </c>
      <c r="Q343" s="87">
        <v>401768</v>
      </c>
      <c r="R343" s="86" t="s">
        <v>2416</v>
      </c>
      <c r="S343" s="86" t="s">
        <v>253</v>
      </c>
      <c r="T343" s="86">
        <v>970366</v>
      </c>
      <c r="U343" s="86">
        <v>6113</v>
      </c>
      <c r="V343" s="86" t="s">
        <v>1068</v>
      </c>
      <c r="W343" s="86" t="s">
        <v>1068</v>
      </c>
      <c r="X343" s="86" t="s">
        <v>3672</v>
      </c>
      <c r="Y343" s="86" t="s">
        <v>1607</v>
      </c>
      <c r="Z343" s="86" t="str">
        <f t="shared" si="41"/>
        <v>Wattenberg 23a; 6113 Wattenberg</v>
      </c>
      <c r="AB343" s="85" t="s">
        <v>3671</v>
      </c>
      <c r="AC343" s="85" t="str">
        <f t="shared" si="42"/>
        <v>AT18</v>
      </c>
      <c r="AD343" s="85" t="str">
        <f t="shared" si="43"/>
        <v>3635</v>
      </c>
      <c r="AE343" s="85" t="str">
        <f t="shared" si="44"/>
        <v>1000</v>
      </c>
      <c r="AF343" s="85" t="str">
        <f t="shared" si="45"/>
        <v>0022</v>
      </c>
      <c r="AG343" s="85" t="str">
        <f t="shared" si="46"/>
        <v>3123</v>
      </c>
      <c r="AH343" s="85" t="str">
        <f t="shared" si="47"/>
        <v>AT18 3635 1000 0022 3123</v>
      </c>
    </row>
    <row r="344" spans="1:34" x14ac:dyDescent="0.25">
      <c r="A344" s="86">
        <v>703616</v>
      </c>
      <c r="B344" s="86" t="s">
        <v>252</v>
      </c>
      <c r="C344" s="86" t="str">
        <f t="shared" si="40"/>
        <v>Wattenberg 23 a; 6113 Wattenberg</v>
      </c>
      <c r="D344" s="86" t="s">
        <v>1920</v>
      </c>
      <c r="E344" s="86" t="s">
        <v>1920</v>
      </c>
      <c r="F344" s="86">
        <v>70366</v>
      </c>
      <c r="G344" s="86">
        <v>6113</v>
      </c>
      <c r="H344" s="86" t="s">
        <v>1068</v>
      </c>
      <c r="I344" s="86" t="s">
        <v>1068</v>
      </c>
      <c r="J344" s="86" t="s">
        <v>3673</v>
      </c>
      <c r="K344" s="86" t="s">
        <v>3166</v>
      </c>
      <c r="L344" s="86" t="s">
        <v>3</v>
      </c>
      <c r="M344" s="86" t="s">
        <v>3674</v>
      </c>
      <c r="N344" s="86" t="s">
        <v>3675</v>
      </c>
      <c r="O344" s="86" t="s">
        <v>2119</v>
      </c>
      <c r="P344" s="87">
        <v>36770</v>
      </c>
      <c r="Q344" s="87">
        <v>401768</v>
      </c>
      <c r="R344" s="86" t="s">
        <v>2416</v>
      </c>
      <c r="S344" s="86" t="s">
        <v>253</v>
      </c>
      <c r="T344" s="86">
        <v>970366</v>
      </c>
      <c r="U344" s="86">
        <v>6113</v>
      </c>
      <c r="V344" s="86" t="s">
        <v>1068</v>
      </c>
      <c r="W344" s="86" t="s">
        <v>1068</v>
      </c>
      <c r="X344" s="86" t="s">
        <v>3672</v>
      </c>
      <c r="Y344" s="86" t="s">
        <v>1607</v>
      </c>
      <c r="Z344" s="86" t="str">
        <f t="shared" si="41"/>
        <v>Wattenberg 23a; 6113 Wattenberg</v>
      </c>
      <c r="AB344" s="85" t="s">
        <v>3671</v>
      </c>
      <c r="AC344" s="85" t="str">
        <f t="shared" si="42"/>
        <v>AT18</v>
      </c>
      <c r="AD344" s="85" t="str">
        <f t="shared" si="43"/>
        <v>3635</v>
      </c>
      <c r="AE344" s="85" t="str">
        <f t="shared" si="44"/>
        <v>1000</v>
      </c>
      <c r="AF344" s="85" t="str">
        <f t="shared" si="45"/>
        <v>0022</v>
      </c>
      <c r="AG344" s="85" t="str">
        <f t="shared" si="46"/>
        <v>3123</v>
      </c>
      <c r="AH344" s="85" t="str">
        <f t="shared" si="47"/>
        <v>AT18 3635 1000 0022 3123</v>
      </c>
    </row>
    <row r="345" spans="1:34" x14ac:dyDescent="0.25">
      <c r="A345" s="86">
        <v>703715</v>
      </c>
      <c r="B345" s="86" t="s">
        <v>1895</v>
      </c>
      <c r="C345" s="86" t="str">
        <f t="shared" si="40"/>
        <v>Trins 104; 6152 Trins</v>
      </c>
      <c r="D345" s="86" t="s">
        <v>1919</v>
      </c>
      <c r="E345" s="86" t="s">
        <v>1919</v>
      </c>
      <c r="F345" s="86">
        <v>70359</v>
      </c>
      <c r="G345" s="86">
        <v>6152</v>
      </c>
      <c r="H345" s="86" t="s">
        <v>1073</v>
      </c>
      <c r="I345" s="86" t="s">
        <v>1073</v>
      </c>
      <c r="J345" s="86" t="s">
        <v>3113</v>
      </c>
      <c r="K345" s="86" t="s">
        <v>3166</v>
      </c>
      <c r="L345" s="86" t="s">
        <v>3</v>
      </c>
      <c r="M345" s="86" t="s">
        <v>3676</v>
      </c>
      <c r="N345" s="86" t="s">
        <v>3677</v>
      </c>
      <c r="O345" s="86" t="s">
        <v>2126</v>
      </c>
      <c r="P345" s="87">
        <v>43709</v>
      </c>
      <c r="Q345" s="87">
        <v>401768</v>
      </c>
      <c r="R345" s="86" t="s">
        <v>2416</v>
      </c>
      <c r="S345" s="86" t="s">
        <v>271</v>
      </c>
      <c r="T345" s="86">
        <v>970359</v>
      </c>
      <c r="U345" s="86">
        <v>6152</v>
      </c>
      <c r="V345" s="86" t="s">
        <v>1073</v>
      </c>
      <c r="W345" s="86" t="s">
        <v>1073</v>
      </c>
      <c r="X345" s="86" t="s">
        <v>3679</v>
      </c>
      <c r="Y345" s="86" t="s">
        <v>272</v>
      </c>
      <c r="Z345" s="86" t="str">
        <f t="shared" si="41"/>
        <v>Trins 36; 6152 Trins</v>
      </c>
      <c r="AB345" s="85" t="s">
        <v>3678</v>
      </c>
      <c r="AC345" s="85" t="str">
        <f t="shared" si="42"/>
        <v>AT30</v>
      </c>
      <c r="AD345" s="85" t="str">
        <f t="shared" si="43"/>
        <v>3632</v>
      </c>
      <c r="AE345" s="85" t="str">
        <f t="shared" si="44"/>
        <v>9000</v>
      </c>
      <c r="AF345" s="85" t="str">
        <f t="shared" si="45"/>
        <v>0052</v>
      </c>
      <c r="AG345" s="85" t="str">
        <f t="shared" si="46"/>
        <v>0031</v>
      </c>
      <c r="AH345" s="85" t="str">
        <f t="shared" si="47"/>
        <v>AT30 3632 9000 0052 0031</v>
      </c>
    </row>
    <row r="346" spans="1:34" x14ac:dyDescent="0.25">
      <c r="A346" s="86">
        <v>703716</v>
      </c>
      <c r="B346" s="86" t="s">
        <v>270</v>
      </c>
      <c r="C346" s="86" t="str">
        <f t="shared" si="40"/>
        <v>Trins 105; 6152 Trins</v>
      </c>
      <c r="D346" s="86" t="s">
        <v>1920</v>
      </c>
      <c r="E346" s="86" t="s">
        <v>1920</v>
      </c>
      <c r="F346" s="86">
        <v>70359</v>
      </c>
      <c r="G346" s="86">
        <v>6152</v>
      </c>
      <c r="H346" s="86" t="s">
        <v>1073</v>
      </c>
      <c r="I346" s="86" t="s">
        <v>1073</v>
      </c>
      <c r="J346" s="86" t="s">
        <v>3680</v>
      </c>
      <c r="K346" s="86" t="s">
        <v>3166</v>
      </c>
      <c r="L346" s="86" t="s">
        <v>3</v>
      </c>
      <c r="M346" s="86" t="s">
        <v>3681</v>
      </c>
      <c r="N346" s="86" t="s">
        <v>3682</v>
      </c>
      <c r="O346" s="86" t="s">
        <v>2126</v>
      </c>
      <c r="P346" s="87">
        <v>36770</v>
      </c>
      <c r="Q346" s="87">
        <v>401768</v>
      </c>
      <c r="R346" s="86" t="s">
        <v>2416</v>
      </c>
      <c r="S346" s="86" t="s">
        <v>271</v>
      </c>
      <c r="T346" s="86">
        <v>970359</v>
      </c>
      <c r="U346" s="86">
        <v>6152</v>
      </c>
      <c r="V346" s="86" t="s">
        <v>1073</v>
      </c>
      <c r="W346" s="86" t="s">
        <v>1073</v>
      </c>
      <c r="X346" s="86" t="s">
        <v>3679</v>
      </c>
      <c r="Y346" s="86" t="s">
        <v>272</v>
      </c>
      <c r="Z346" s="86" t="str">
        <f t="shared" si="41"/>
        <v>Trins 36; 6152 Trins</v>
      </c>
      <c r="AB346" s="85" t="s">
        <v>3678</v>
      </c>
      <c r="AC346" s="85" t="str">
        <f t="shared" si="42"/>
        <v>AT30</v>
      </c>
      <c r="AD346" s="85" t="str">
        <f t="shared" si="43"/>
        <v>3632</v>
      </c>
      <c r="AE346" s="85" t="str">
        <f t="shared" si="44"/>
        <v>9000</v>
      </c>
      <c r="AF346" s="85" t="str">
        <f t="shared" si="45"/>
        <v>0052</v>
      </c>
      <c r="AG346" s="85" t="str">
        <f t="shared" si="46"/>
        <v>0031</v>
      </c>
      <c r="AH346" s="85" t="str">
        <f t="shared" si="47"/>
        <v>AT30 3632 9000 0052 0031</v>
      </c>
    </row>
    <row r="347" spans="1:34" x14ac:dyDescent="0.25">
      <c r="A347" s="86">
        <v>703051</v>
      </c>
      <c r="B347" s="86" t="s">
        <v>3683</v>
      </c>
      <c r="C347" s="86" t="str">
        <f t="shared" si="40"/>
        <v>Bundesstraße 24 c; 6111 Volders</v>
      </c>
      <c r="D347" s="86" t="s">
        <v>2708</v>
      </c>
      <c r="E347" s="86" t="s">
        <v>2708</v>
      </c>
      <c r="F347" s="86">
        <v>70365</v>
      </c>
      <c r="G347" s="86">
        <v>6111</v>
      </c>
      <c r="H347" s="86" t="s">
        <v>1046</v>
      </c>
      <c r="I347" s="86" t="s">
        <v>3684</v>
      </c>
      <c r="J347" s="86" t="s">
        <v>3685</v>
      </c>
      <c r="K347" s="86" t="s">
        <v>3166</v>
      </c>
      <c r="L347" s="86" t="s">
        <v>1</v>
      </c>
      <c r="M347" s="86" t="s">
        <v>3686</v>
      </c>
      <c r="N347" s="86" t="s">
        <v>3687</v>
      </c>
      <c r="O347" s="86" t="s">
        <v>5739</v>
      </c>
      <c r="P347" s="87">
        <v>36770</v>
      </c>
      <c r="Q347" s="87">
        <v>44021</v>
      </c>
      <c r="R347" s="86" t="s">
        <v>2592</v>
      </c>
      <c r="S347" s="86" t="s">
        <v>3688</v>
      </c>
      <c r="T347" s="86"/>
      <c r="U347" s="86"/>
      <c r="V347" s="86"/>
      <c r="W347" s="86"/>
      <c r="X347" s="86"/>
      <c r="Y347" s="86"/>
      <c r="Z347" s="86" t="str">
        <f t="shared" si="41"/>
        <v xml:space="preserve"> ;  </v>
      </c>
      <c r="AC347" s="85" t="str">
        <f t="shared" si="42"/>
        <v/>
      </c>
      <c r="AD347" s="85" t="str">
        <f t="shared" si="43"/>
        <v/>
      </c>
      <c r="AE347" s="85" t="str">
        <f t="shared" si="44"/>
        <v/>
      </c>
      <c r="AF347" s="85" t="str">
        <f t="shared" si="45"/>
        <v/>
      </c>
      <c r="AG347" s="85" t="str">
        <f t="shared" si="46"/>
        <v/>
      </c>
      <c r="AH347" s="85" t="str">
        <f t="shared" si="47"/>
        <v xml:space="preserve">    </v>
      </c>
    </row>
    <row r="348" spans="1:34" x14ac:dyDescent="0.25">
      <c r="A348" s="86">
        <v>703118</v>
      </c>
      <c r="B348" s="86" t="s">
        <v>3689</v>
      </c>
      <c r="C348" s="86" t="str">
        <f t="shared" si="40"/>
        <v>Bundesstraße 36; 6111 Volders</v>
      </c>
      <c r="D348" s="86" t="s">
        <v>2708</v>
      </c>
      <c r="E348" s="86" t="s">
        <v>2708</v>
      </c>
      <c r="F348" s="86">
        <v>70365</v>
      </c>
      <c r="G348" s="86">
        <v>6111</v>
      </c>
      <c r="H348" s="86" t="s">
        <v>1046</v>
      </c>
      <c r="I348" s="86" t="s">
        <v>3684</v>
      </c>
      <c r="J348" s="86" t="s">
        <v>3679</v>
      </c>
      <c r="K348" s="86" t="s">
        <v>3166</v>
      </c>
      <c r="L348" s="86" t="s">
        <v>1</v>
      </c>
      <c r="M348" s="86" t="s">
        <v>3690</v>
      </c>
      <c r="N348" s="86" t="s">
        <v>3691</v>
      </c>
      <c r="O348" s="86" t="s">
        <v>5745</v>
      </c>
      <c r="P348" s="87">
        <v>36770</v>
      </c>
      <c r="Q348" s="87">
        <v>43709</v>
      </c>
      <c r="R348" s="86" t="s">
        <v>2592</v>
      </c>
      <c r="S348" s="86" t="s">
        <v>3689</v>
      </c>
      <c r="T348" s="86"/>
      <c r="U348" s="86">
        <v>6111</v>
      </c>
      <c r="V348" s="86" t="s">
        <v>1046</v>
      </c>
      <c r="W348" s="86" t="s">
        <v>3693</v>
      </c>
      <c r="X348" s="86" t="s">
        <v>2514</v>
      </c>
      <c r="Y348" s="86"/>
      <c r="Z348" s="86" t="str">
        <f t="shared" si="41"/>
        <v>Wattener Weg 19; 6111 Volders</v>
      </c>
      <c r="AB348" s="85" t="s">
        <v>3692</v>
      </c>
      <c r="AC348" s="85" t="str">
        <f t="shared" si="42"/>
        <v>AT88</v>
      </c>
      <c r="AD348" s="85" t="str">
        <f t="shared" si="43"/>
        <v>3636</v>
      </c>
      <c r="AE348" s="85" t="str">
        <f t="shared" si="44"/>
        <v>2000</v>
      </c>
      <c r="AF348" s="85" t="str">
        <f t="shared" si="45"/>
        <v>0015</v>
      </c>
      <c r="AG348" s="85" t="str">
        <f t="shared" si="46"/>
        <v>4005</v>
      </c>
      <c r="AH348" s="85" t="str">
        <f t="shared" si="47"/>
        <v>AT88 3636 2000 0015 4005</v>
      </c>
    </row>
    <row r="349" spans="1:34" x14ac:dyDescent="0.25">
      <c r="A349" s="86">
        <v>703057</v>
      </c>
      <c r="B349" s="86" t="s">
        <v>3694</v>
      </c>
      <c r="C349" s="86" t="str">
        <f t="shared" si="40"/>
        <v>Swarovskistraße 23; 6112 Wattens</v>
      </c>
      <c r="D349" s="86" t="s">
        <v>2708</v>
      </c>
      <c r="E349" s="86" t="s">
        <v>2708</v>
      </c>
      <c r="F349" s="86">
        <v>70367</v>
      </c>
      <c r="G349" s="86">
        <v>6112</v>
      </c>
      <c r="H349" s="86" t="s">
        <v>1031</v>
      </c>
      <c r="I349" s="86" t="s">
        <v>3695</v>
      </c>
      <c r="J349" s="86" t="s">
        <v>2665</v>
      </c>
      <c r="K349" s="86" t="s">
        <v>3166</v>
      </c>
      <c r="L349" s="86" t="s">
        <v>3</v>
      </c>
      <c r="M349" s="86" t="s">
        <v>3696</v>
      </c>
      <c r="N349" s="86" t="s">
        <v>3697</v>
      </c>
      <c r="O349" s="86" t="s">
        <v>5739</v>
      </c>
      <c r="P349" s="87">
        <v>36770</v>
      </c>
      <c r="Q349" s="87">
        <v>44131</v>
      </c>
      <c r="R349" s="86" t="s">
        <v>2592</v>
      </c>
      <c r="S349" s="86" t="s">
        <v>251</v>
      </c>
      <c r="T349" s="86">
        <v>400378</v>
      </c>
      <c r="U349" s="86">
        <v>6112</v>
      </c>
      <c r="V349" s="86" t="s">
        <v>1031</v>
      </c>
      <c r="W349" s="86" t="s">
        <v>3695</v>
      </c>
      <c r="X349" s="86" t="s">
        <v>2665</v>
      </c>
      <c r="Y349" s="86" t="s">
        <v>282</v>
      </c>
      <c r="Z349" s="86" t="str">
        <f t="shared" si="41"/>
        <v>Swarovskistraße 23; 6112 Wattens</v>
      </c>
      <c r="AC349" s="85" t="str">
        <f t="shared" si="42"/>
        <v/>
      </c>
      <c r="AD349" s="85" t="str">
        <f t="shared" si="43"/>
        <v/>
      </c>
      <c r="AE349" s="85" t="str">
        <f t="shared" si="44"/>
        <v/>
      </c>
      <c r="AF349" s="85" t="str">
        <f t="shared" si="45"/>
        <v/>
      </c>
      <c r="AG349" s="85" t="str">
        <f t="shared" si="46"/>
        <v/>
      </c>
      <c r="AH349" s="85" t="str">
        <f t="shared" si="47"/>
        <v xml:space="preserve">    </v>
      </c>
    </row>
    <row r="350" spans="1:34" x14ac:dyDescent="0.25">
      <c r="A350" s="86">
        <v>703060</v>
      </c>
      <c r="B350" s="86" t="s">
        <v>3698</v>
      </c>
      <c r="C350" s="86" t="str">
        <f t="shared" si="40"/>
        <v>Swarovskistraße 23; 6112 Wattens</v>
      </c>
      <c r="D350" s="86" t="s">
        <v>2708</v>
      </c>
      <c r="E350" s="86" t="s">
        <v>2708</v>
      </c>
      <c r="F350" s="86">
        <v>70367</v>
      </c>
      <c r="G350" s="86">
        <v>6112</v>
      </c>
      <c r="H350" s="86" t="s">
        <v>1031</v>
      </c>
      <c r="I350" s="86" t="s">
        <v>3695</v>
      </c>
      <c r="J350" s="86" t="s">
        <v>2665</v>
      </c>
      <c r="K350" s="86" t="s">
        <v>3166</v>
      </c>
      <c r="L350" s="86" t="s">
        <v>3</v>
      </c>
      <c r="M350" s="86" t="s">
        <v>3699</v>
      </c>
      <c r="N350" s="86" t="s">
        <v>3697</v>
      </c>
      <c r="O350" s="86" t="s">
        <v>5746</v>
      </c>
      <c r="P350" s="87">
        <v>36770</v>
      </c>
      <c r="Q350" s="87">
        <v>401768</v>
      </c>
      <c r="R350" s="86" t="s">
        <v>2416</v>
      </c>
      <c r="S350" s="86" t="s">
        <v>251</v>
      </c>
      <c r="T350" s="86">
        <v>400378</v>
      </c>
      <c r="U350" s="86">
        <v>6112</v>
      </c>
      <c r="V350" s="86" t="s">
        <v>1031</v>
      </c>
      <c r="W350" s="86" t="s">
        <v>3695</v>
      </c>
      <c r="X350" s="86" t="s">
        <v>2665</v>
      </c>
      <c r="Y350" s="86" t="s">
        <v>282</v>
      </c>
      <c r="Z350" s="86" t="str">
        <f t="shared" si="41"/>
        <v>Swarovskistraße 23; 6112 Wattens</v>
      </c>
      <c r="AB350" s="85" t="s">
        <v>3700</v>
      </c>
      <c r="AC350" s="85" t="str">
        <f t="shared" si="42"/>
        <v>AT60</v>
      </c>
      <c r="AD350" s="85" t="str">
        <f t="shared" si="43"/>
        <v>3635</v>
      </c>
      <c r="AE350" s="85" t="str">
        <f t="shared" si="44"/>
        <v>1000</v>
      </c>
      <c r="AF350" s="85" t="str">
        <f t="shared" si="45"/>
        <v>0022</v>
      </c>
      <c r="AG350" s="85" t="str">
        <f t="shared" si="46"/>
        <v>9351</v>
      </c>
      <c r="AH350" s="85" t="str">
        <f t="shared" si="47"/>
        <v>AT60 3635 1000 0022 9351</v>
      </c>
    </row>
    <row r="351" spans="1:34" x14ac:dyDescent="0.25">
      <c r="A351" s="86">
        <v>703059</v>
      </c>
      <c r="B351" s="86" t="s">
        <v>3701</v>
      </c>
      <c r="C351" s="86" t="str">
        <f t="shared" si="40"/>
        <v>Swarovskistraße 23; 6112 Wattens</v>
      </c>
      <c r="D351" s="86" t="s">
        <v>2708</v>
      </c>
      <c r="E351" s="86" t="s">
        <v>2708</v>
      </c>
      <c r="F351" s="86">
        <v>70367</v>
      </c>
      <c r="G351" s="86">
        <v>6112</v>
      </c>
      <c r="H351" s="86" t="s">
        <v>1031</v>
      </c>
      <c r="I351" s="86" t="s">
        <v>3695</v>
      </c>
      <c r="J351" s="86" t="s">
        <v>2665</v>
      </c>
      <c r="K351" s="86" t="s">
        <v>3166</v>
      </c>
      <c r="L351" s="86" t="s">
        <v>3</v>
      </c>
      <c r="M351" s="86" t="s">
        <v>3702</v>
      </c>
      <c r="N351" s="86" t="s">
        <v>3697</v>
      </c>
      <c r="O351" s="86" t="s">
        <v>5739</v>
      </c>
      <c r="P351" s="87">
        <v>36770</v>
      </c>
      <c r="Q351" s="87">
        <v>401768</v>
      </c>
      <c r="R351" s="86" t="s">
        <v>2416</v>
      </c>
      <c r="S351" s="86" t="s">
        <v>251</v>
      </c>
      <c r="T351" s="86">
        <v>400378</v>
      </c>
      <c r="U351" s="86">
        <v>6112</v>
      </c>
      <c r="V351" s="86" t="s">
        <v>1031</v>
      </c>
      <c r="W351" s="86" t="s">
        <v>3695</v>
      </c>
      <c r="X351" s="86" t="s">
        <v>2665</v>
      </c>
      <c r="Y351" s="86" t="s">
        <v>282</v>
      </c>
      <c r="Z351" s="86" t="str">
        <f t="shared" si="41"/>
        <v>Swarovskistraße 23; 6112 Wattens</v>
      </c>
      <c r="AC351" s="85" t="str">
        <f t="shared" si="42"/>
        <v/>
      </c>
      <c r="AD351" s="85" t="str">
        <f t="shared" si="43"/>
        <v/>
      </c>
      <c r="AE351" s="85" t="str">
        <f t="shared" si="44"/>
        <v/>
      </c>
      <c r="AF351" s="85" t="str">
        <f t="shared" si="45"/>
        <v/>
      </c>
      <c r="AG351" s="85" t="str">
        <f t="shared" si="46"/>
        <v/>
      </c>
      <c r="AH351" s="85" t="str">
        <f t="shared" si="47"/>
        <v xml:space="preserve">    </v>
      </c>
    </row>
    <row r="352" spans="1:34" x14ac:dyDescent="0.25">
      <c r="A352" s="86">
        <v>703926</v>
      </c>
      <c r="B352" s="86" t="s">
        <v>1369</v>
      </c>
      <c r="C352" s="86" t="str">
        <f t="shared" si="40"/>
        <v>Vögelsbergweg 2; 6112 Wattens</v>
      </c>
      <c r="D352" s="86" t="s">
        <v>1919</v>
      </c>
      <c r="E352" s="86" t="s">
        <v>1919</v>
      </c>
      <c r="F352" s="86">
        <v>70367</v>
      </c>
      <c r="G352" s="86">
        <v>6112</v>
      </c>
      <c r="H352" s="86" t="s">
        <v>1031</v>
      </c>
      <c r="I352" s="86" t="s">
        <v>3703</v>
      </c>
      <c r="J352" s="86" t="s">
        <v>2499</v>
      </c>
      <c r="K352" s="86" t="s">
        <v>3166</v>
      </c>
      <c r="L352" s="86" t="s">
        <v>1</v>
      </c>
      <c r="M352" s="86" t="s">
        <v>3704</v>
      </c>
      <c r="N352" s="86" t="s">
        <v>3705</v>
      </c>
      <c r="O352" s="86" t="s">
        <v>2131</v>
      </c>
      <c r="P352" s="87">
        <v>36770</v>
      </c>
      <c r="Q352" s="87">
        <v>401768</v>
      </c>
      <c r="R352" s="86" t="s">
        <v>2416</v>
      </c>
      <c r="S352" s="86" t="s">
        <v>251</v>
      </c>
      <c r="T352" s="86">
        <v>400378</v>
      </c>
      <c r="U352" s="86">
        <v>6112</v>
      </c>
      <c r="V352" s="86" t="s">
        <v>1031</v>
      </c>
      <c r="W352" s="86" t="s">
        <v>3695</v>
      </c>
      <c r="X352" s="86" t="s">
        <v>2665</v>
      </c>
      <c r="Y352" s="86" t="s">
        <v>282</v>
      </c>
      <c r="Z352" s="86" t="str">
        <f t="shared" si="41"/>
        <v>Swarovskistraße 23; 6112 Wattens</v>
      </c>
      <c r="AB352" s="85" t="s">
        <v>3706</v>
      </c>
      <c r="AC352" s="85" t="str">
        <f t="shared" si="42"/>
        <v>AT70</v>
      </c>
      <c r="AD352" s="85" t="str">
        <f t="shared" si="43"/>
        <v>3635</v>
      </c>
      <c r="AE352" s="85" t="str">
        <f t="shared" si="44"/>
        <v>1000</v>
      </c>
      <c r="AF352" s="85" t="str">
        <f t="shared" si="45"/>
        <v>0023</v>
      </c>
      <c r="AG352" s="85" t="str">
        <f t="shared" si="46"/>
        <v>7610</v>
      </c>
      <c r="AH352" s="85" t="str">
        <f t="shared" si="47"/>
        <v>AT70 3635 1000 0023 7610</v>
      </c>
    </row>
    <row r="353" spans="1:34" x14ac:dyDescent="0.25">
      <c r="A353" s="86">
        <v>703396</v>
      </c>
      <c r="B353" s="86" t="s">
        <v>1477</v>
      </c>
      <c r="C353" s="86" t="str">
        <f t="shared" si="40"/>
        <v>Volderer Weg 22; 6112 Wattens</v>
      </c>
      <c r="D353" s="86" t="s">
        <v>1920</v>
      </c>
      <c r="E353" s="86" t="s">
        <v>1920</v>
      </c>
      <c r="F353" s="86">
        <v>70367</v>
      </c>
      <c r="G353" s="86">
        <v>6112</v>
      </c>
      <c r="H353" s="86" t="s">
        <v>1031</v>
      </c>
      <c r="I353" s="86" t="s">
        <v>3707</v>
      </c>
      <c r="J353" s="86" t="s">
        <v>2719</v>
      </c>
      <c r="K353" s="86" t="s">
        <v>3166</v>
      </c>
      <c r="L353" s="86" t="s">
        <v>3</v>
      </c>
      <c r="M353" s="86" t="s">
        <v>3708</v>
      </c>
      <c r="N353" s="86" t="s">
        <v>3709</v>
      </c>
      <c r="O353" s="86" t="s">
        <v>2053</v>
      </c>
      <c r="P353" s="87">
        <v>36770</v>
      </c>
      <c r="Q353" s="87">
        <v>401768</v>
      </c>
      <c r="R353" s="86" t="s">
        <v>2416</v>
      </c>
      <c r="S353" s="86" t="s">
        <v>288</v>
      </c>
      <c r="T353" s="86">
        <v>970367</v>
      </c>
      <c r="U353" s="86">
        <v>6112</v>
      </c>
      <c r="V353" s="86" t="s">
        <v>1031</v>
      </c>
      <c r="W353" s="86" t="s">
        <v>3173</v>
      </c>
      <c r="X353" s="86" t="s">
        <v>2470</v>
      </c>
      <c r="Y353" s="86" t="s">
        <v>265</v>
      </c>
      <c r="Z353" s="86" t="str">
        <f t="shared" si="41"/>
        <v>Innsbrucker Straße 3; 6112 Wattens</v>
      </c>
      <c r="AB353" s="85" t="s">
        <v>3710</v>
      </c>
      <c r="AC353" s="85" t="str">
        <f t="shared" si="42"/>
        <v>AT15</v>
      </c>
      <c r="AD353" s="85" t="str">
        <f t="shared" si="43"/>
        <v>3635</v>
      </c>
      <c r="AE353" s="85" t="str">
        <f t="shared" si="44"/>
        <v>1000</v>
      </c>
      <c r="AF353" s="85" t="str">
        <f t="shared" si="45"/>
        <v>0022</v>
      </c>
      <c r="AG353" s="85" t="str">
        <f t="shared" si="46"/>
        <v>0558</v>
      </c>
      <c r="AH353" s="85" t="str">
        <f t="shared" si="47"/>
        <v>AT15 3635 1000 0022 0558</v>
      </c>
    </row>
    <row r="354" spans="1:34" x14ac:dyDescent="0.25">
      <c r="A354" s="86">
        <v>703906</v>
      </c>
      <c r="B354" s="86" t="s">
        <v>287</v>
      </c>
      <c r="C354" s="86" t="str">
        <f t="shared" si="40"/>
        <v>Volderer Weg 22 b; 6112 Wattens</v>
      </c>
      <c r="D354" s="86" t="s">
        <v>1920</v>
      </c>
      <c r="E354" s="86" t="s">
        <v>1920</v>
      </c>
      <c r="F354" s="86">
        <v>70367</v>
      </c>
      <c r="G354" s="86">
        <v>6112</v>
      </c>
      <c r="H354" s="86" t="s">
        <v>1031</v>
      </c>
      <c r="I354" s="86" t="s">
        <v>3707</v>
      </c>
      <c r="J354" s="86" t="s">
        <v>3711</v>
      </c>
      <c r="K354" s="86" t="s">
        <v>3166</v>
      </c>
      <c r="L354" s="86" t="s">
        <v>3</v>
      </c>
      <c r="M354" s="86" t="s">
        <v>3712</v>
      </c>
      <c r="N354" s="86" t="s">
        <v>3713</v>
      </c>
      <c r="O354" s="86" t="s">
        <v>2053</v>
      </c>
      <c r="P354" s="87">
        <v>36770</v>
      </c>
      <c r="Q354" s="87">
        <v>401768</v>
      </c>
      <c r="R354" s="86" t="s">
        <v>2416</v>
      </c>
      <c r="S354" s="86" t="s">
        <v>288</v>
      </c>
      <c r="T354" s="86">
        <v>970367</v>
      </c>
      <c r="U354" s="86">
        <v>6112</v>
      </c>
      <c r="V354" s="86" t="s">
        <v>1031</v>
      </c>
      <c r="W354" s="86" t="s">
        <v>3173</v>
      </c>
      <c r="X354" s="86" t="s">
        <v>2470</v>
      </c>
      <c r="Y354" s="86" t="s">
        <v>265</v>
      </c>
      <c r="Z354" s="86" t="str">
        <f t="shared" si="41"/>
        <v>Innsbrucker Straße 3; 6112 Wattens</v>
      </c>
      <c r="AB354" s="85" t="s">
        <v>3710</v>
      </c>
      <c r="AC354" s="85" t="str">
        <f t="shared" si="42"/>
        <v>AT15</v>
      </c>
      <c r="AD354" s="85" t="str">
        <f t="shared" si="43"/>
        <v>3635</v>
      </c>
      <c r="AE354" s="85" t="str">
        <f t="shared" si="44"/>
        <v>1000</v>
      </c>
      <c r="AF354" s="85" t="str">
        <f t="shared" si="45"/>
        <v>0022</v>
      </c>
      <c r="AG354" s="85" t="str">
        <f t="shared" si="46"/>
        <v>0558</v>
      </c>
      <c r="AH354" s="85" t="str">
        <f t="shared" si="47"/>
        <v>AT15 3635 1000 0022 0558</v>
      </c>
    </row>
    <row r="355" spans="1:34" x14ac:dyDescent="0.25">
      <c r="A355" s="86">
        <v>703596</v>
      </c>
      <c r="B355" s="86" t="s">
        <v>772</v>
      </c>
      <c r="C355" s="86" t="str">
        <f t="shared" si="40"/>
        <v>Marktplatz 5; 6170 Zirl</v>
      </c>
      <c r="D355" s="86" t="s">
        <v>1920</v>
      </c>
      <c r="E355" s="86" t="s">
        <v>1920</v>
      </c>
      <c r="F355" s="86">
        <v>70369</v>
      </c>
      <c r="G355" s="86">
        <v>6170</v>
      </c>
      <c r="H355" s="86" t="s">
        <v>1040</v>
      </c>
      <c r="I355" s="86" t="s">
        <v>3714</v>
      </c>
      <c r="J355" s="86" t="s">
        <v>2428</v>
      </c>
      <c r="K355" s="86" t="s">
        <v>3166</v>
      </c>
      <c r="L355" s="86" t="s">
        <v>3</v>
      </c>
      <c r="M355" s="86" t="s">
        <v>3715</v>
      </c>
      <c r="N355" s="86" t="s">
        <v>3716</v>
      </c>
      <c r="O355" s="86" t="s">
        <v>2063</v>
      </c>
      <c r="P355" s="87">
        <v>36770</v>
      </c>
      <c r="Q355" s="87">
        <v>401768</v>
      </c>
      <c r="R355" s="86" t="s">
        <v>2416</v>
      </c>
      <c r="S355" s="86" t="s">
        <v>264</v>
      </c>
      <c r="T355" s="86">
        <v>970369</v>
      </c>
      <c r="U355" s="86">
        <v>6170</v>
      </c>
      <c r="V355" s="86" t="s">
        <v>1040</v>
      </c>
      <c r="W355" s="86" t="s">
        <v>3718</v>
      </c>
      <c r="X355" s="86" t="s">
        <v>2480</v>
      </c>
      <c r="Y355" s="86" t="s">
        <v>1350</v>
      </c>
      <c r="Z355" s="86" t="str">
        <f t="shared" si="41"/>
        <v>Bühelstraße 1; 6170 Zirl</v>
      </c>
      <c r="AB355" s="85" t="s">
        <v>3717</v>
      </c>
      <c r="AC355" s="85" t="str">
        <f t="shared" si="42"/>
        <v>AT15</v>
      </c>
      <c r="AD355" s="85" t="str">
        <f t="shared" si="43"/>
        <v>3600</v>
      </c>
      <c r="AE355" s="85" t="str">
        <f t="shared" si="44"/>
        <v>0000</v>
      </c>
      <c r="AF355" s="85" t="str">
        <f t="shared" si="45"/>
        <v>0410</v>
      </c>
      <c r="AG355" s="85" t="str">
        <f t="shared" si="46"/>
        <v>4253</v>
      </c>
      <c r="AH355" s="85" t="str">
        <f t="shared" si="47"/>
        <v>AT15 3600 0000 0410 4253</v>
      </c>
    </row>
    <row r="356" spans="1:34" x14ac:dyDescent="0.25">
      <c r="A356" s="86">
        <v>703386</v>
      </c>
      <c r="B356" s="86" t="s">
        <v>3719</v>
      </c>
      <c r="C356" s="86" t="str">
        <f t="shared" si="40"/>
        <v>Garbergasse 6; 6112 Wattens</v>
      </c>
      <c r="D356" s="86" t="s">
        <v>1920</v>
      </c>
      <c r="E356" s="86" t="s">
        <v>1920</v>
      </c>
      <c r="F356" s="86">
        <v>70367</v>
      </c>
      <c r="G356" s="86">
        <v>6112</v>
      </c>
      <c r="H356" s="86" t="s">
        <v>1031</v>
      </c>
      <c r="I356" s="86" t="s">
        <v>3720</v>
      </c>
      <c r="J356" s="86" t="s">
        <v>2647</v>
      </c>
      <c r="K356" s="86" t="s">
        <v>3166</v>
      </c>
      <c r="L356" s="86" t="s">
        <v>3</v>
      </c>
      <c r="M356" s="86"/>
      <c r="N356" s="86" t="s">
        <v>3721</v>
      </c>
      <c r="O356" s="86" t="s">
        <v>2053</v>
      </c>
      <c r="P356" s="87">
        <v>36770</v>
      </c>
      <c r="Q356" s="87">
        <v>43343</v>
      </c>
      <c r="R356" s="86" t="s">
        <v>2592</v>
      </c>
      <c r="S356" s="86" t="s">
        <v>288</v>
      </c>
      <c r="T356" s="86">
        <v>970367</v>
      </c>
      <c r="U356" s="86">
        <v>6112</v>
      </c>
      <c r="V356" s="86" t="s">
        <v>1031</v>
      </c>
      <c r="W356" s="86" t="s">
        <v>3173</v>
      </c>
      <c r="X356" s="86" t="s">
        <v>2470</v>
      </c>
      <c r="Y356" s="86" t="s">
        <v>265</v>
      </c>
      <c r="Z356" s="86" t="str">
        <f t="shared" si="41"/>
        <v>Innsbrucker Straße 3; 6112 Wattens</v>
      </c>
      <c r="AB356" s="85" t="s">
        <v>3710</v>
      </c>
      <c r="AC356" s="85" t="str">
        <f t="shared" si="42"/>
        <v>AT15</v>
      </c>
      <c r="AD356" s="85" t="str">
        <f t="shared" si="43"/>
        <v>3635</v>
      </c>
      <c r="AE356" s="85" t="str">
        <f t="shared" si="44"/>
        <v>1000</v>
      </c>
      <c r="AF356" s="85" t="str">
        <f t="shared" si="45"/>
        <v>0022</v>
      </c>
      <c r="AG356" s="85" t="str">
        <f t="shared" si="46"/>
        <v>0558</v>
      </c>
      <c r="AH356" s="85" t="str">
        <f t="shared" si="47"/>
        <v>AT15 3635 1000 0022 0558</v>
      </c>
    </row>
    <row r="357" spans="1:34" x14ac:dyDescent="0.25">
      <c r="A357" s="86">
        <v>703001</v>
      </c>
      <c r="B357" s="86" t="s">
        <v>1639</v>
      </c>
      <c r="C357" s="86" t="str">
        <f t="shared" si="40"/>
        <v>Höraltstraße 4; 6112 Wattens</v>
      </c>
      <c r="D357" s="86" t="s">
        <v>1922</v>
      </c>
      <c r="E357" s="86" t="s">
        <v>1922</v>
      </c>
      <c r="F357" s="86">
        <v>70367</v>
      </c>
      <c r="G357" s="86">
        <v>6112</v>
      </c>
      <c r="H357" s="86" t="s">
        <v>1031</v>
      </c>
      <c r="I357" s="86" t="s">
        <v>3722</v>
      </c>
      <c r="J357" s="86" t="s">
        <v>2576</v>
      </c>
      <c r="K357" s="86" t="s">
        <v>3166</v>
      </c>
      <c r="L357" s="86" t="s">
        <v>3</v>
      </c>
      <c r="M357" s="86" t="s">
        <v>3723</v>
      </c>
      <c r="N357" s="86" t="s">
        <v>3724</v>
      </c>
      <c r="O357" s="86" t="s">
        <v>2053</v>
      </c>
      <c r="P357" s="87">
        <v>36770</v>
      </c>
      <c r="Q357" s="87">
        <v>401768</v>
      </c>
      <c r="R357" s="86" t="s">
        <v>2416</v>
      </c>
      <c r="S357" s="86" t="s">
        <v>288</v>
      </c>
      <c r="T357" s="86">
        <v>970367</v>
      </c>
      <c r="U357" s="86">
        <v>6112</v>
      </c>
      <c r="V357" s="86" t="s">
        <v>1031</v>
      </c>
      <c r="W357" s="86" t="s">
        <v>3173</v>
      </c>
      <c r="X357" s="86" t="s">
        <v>2470</v>
      </c>
      <c r="Y357" s="86" t="s">
        <v>265</v>
      </c>
      <c r="Z357" s="86" t="str">
        <f t="shared" si="41"/>
        <v>Innsbrucker Straße 3; 6112 Wattens</v>
      </c>
      <c r="AB357" s="85" t="s">
        <v>3710</v>
      </c>
      <c r="AC357" s="85" t="str">
        <f t="shared" si="42"/>
        <v>AT15</v>
      </c>
      <c r="AD357" s="85" t="str">
        <f t="shared" si="43"/>
        <v>3635</v>
      </c>
      <c r="AE357" s="85" t="str">
        <f t="shared" si="44"/>
        <v>1000</v>
      </c>
      <c r="AF357" s="85" t="str">
        <f t="shared" si="45"/>
        <v>0022</v>
      </c>
      <c r="AG357" s="85" t="str">
        <f t="shared" si="46"/>
        <v>0558</v>
      </c>
      <c r="AH357" s="85" t="str">
        <f t="shared" si="47"/>
        <v>AT15 3635 1000 0022 0558</v>
      </c>
    </row>
    <row r="358" spans="1:34" x14ac:dyDescent="0.25">
      <c r="A358" s="86">
        <v>703062</v>
      </c>
      <c r="B358" s="86" t="s">
        <v>3725</v>
      </c>
      <c r="C358" s="86" t="str">
        <f t="shared" si="40"/>
        <v>Schwimmbadweg 8; 6170 Zirl</v>
      </c>
      <c r="D358" s="86" t="s">
        <v>2746</v>
      </c>
      <c r="E358" s="86" t="s">
        <v>2746</v>
      </c>
      <c r="F358" s="86">
        <v>70369</v>
      </c>
      <c r="G358" s="86">
        <v>6170</v>
      </c>
      <c r="H358" s="86" t="s">
        <v>1040</v>
      </c>
      <c r="I358" s="86" t="s">
        <v>2953</v>
      </c>
      <c r="J358" s="86" t="s">
        <v>2411</v>
      </c>
      <c r="K358" s="86" t="s">
        <v>3166</v>
      </c>
      <c r="L358" s="86" t="s">
        <v>3</v>
      </c>
      <c r="M358" s="86" t="s">
        <v>3726</v>
      </c>
      <c r="N358" s="86" t="s">
        <v>3727</v>
      </c>
      <c r="O358" s="86" t="s">
        <v>5739</v>
      </c>
      <c r="P358" s="87">
        <v>36770</v>
      </c>
      <c r="Q358" s="87">
        <v>401768</v>
      </c>
      <c r="R358" s="86" t="s">
        <v>2416</v>
      </c>
      <c r="S358" s="86" t="s">
        <v>3728</v>
      </c>
      <c r="T358" s="86"/>
      <c r="U358" s="86">
        <v>6170</v>
      </c>
      <c r="V358" s="86" t="s">
        <v>1040</v>
      </c>
      <c r="W358" s="86" t="s">
        <v>2953</v>
      </c>
      <c r="X358" s="86" t="s">
        <v>2411</v>
      </c>
      <c r="Y358" s="86"/>
      <c r="Z358" s="86" t="str">
        <f t="shared" si="41"/>
        <v>Schwimmbadweg 8; 6170 Zirl</v>
      </c>
      <c r="AC358" s="85" t="str">
        <f t="shared" si="42"/>
        <v/>
      </c>
      <c r="AD358" s="85" t="str">
        <f t="shared" si="43"/>
        <v/>
      </c>
      <c r="AE358" s="85" t="str">
        <f t="shared" si="44"/>
        <v/>
      </c>
      <c r="AF358" s="85" t="str">
        <f t="shared" si="45"/>
        <v/>
      </c>
      <c r="AG358" s="85" t="str">
        <f t="shared" si="46"/>
        <v/>
      </c>
      <c r="AH358" s="85" t="str">
        <f t="shared" si="47"/>
        <v xml:space="preserve">    </v>
      </c>
    </row>
    <row r="359" spans="1:34" x14ac:dyDescent="0.25">
      <c r="A359" s="86">
        <v>703506</v>
      </c>
      <c r="B359" s="86" t="s">
        <v>283</v>
      </c>
      <c r="C359" s="86" t="str">
        <f t="shared" si="40"/>
        <v>Schulgasse 14; 6170 Zirl</v>
      </c>
      <c r="D359" s="86" t="s">
        <v>1920</v>
      </c>
      <c r="E359" s="86" t="s">
        <v>1920</v>
      </c>
      <c r="F359" s="86">
        <v>70369</v>
      </c>
      <c r="G359" s="86">
        <v>6170</v>
      </c>
      <c r="H359" s="86" t="s">
        <v>1040</v>
      </c>
      <c r="I359" s="86" t="s">
        <v>2730</v>
      </c>
      <c r="J359" s="86" t="s">
        <v>2949</v>
      </c>
      <c r="K359" s="86" t="s">
        <v>3166</v>
      </c>
      <c r="L359" s="86" t="s">
        <v>3</v>
      </c>
      <c r="M359" s="86" t="s">
        <v>3729</v>
      </c>
      <c r="N359" s="86" t="s">
        <v>3730</v>
      </c>
      <c r="O359" s="86" t="s">
        <v>2063</v>
      </c>
      <c r="P359" s="87">
        <v>36770</v>
      </c>
      <c r="Q359" s="87">
        <v>401768</v>
      </c>
      <c r="R359" s="86" t="s">
        <v>2416</v>
      </c>
      <c r="S359" s="86" t="s">
        <v>264</v>
      </c>
      <c r="T359" s="86">
        <v>970369</v>
      </c>
      <c r="U359" s="86">
        <v>6170</v>
      </c>
      <c r="V359" s="86" t="s">
        <v>1040</v>
      </c>
      <c r="W359" s="86" t="s">
        <v>3718</v>
      </c>
      <c r="X359" s="86" t="s">
        <v>2480</v>
      </c>
      <c r="Y359" s="86" t="s">
        <v>1350</v>
      </c>
      <c r="Z359" s="86" t="str">
        <f t="shared" si="41"/>
        <v>Bühelstraße 1; 6170 Zirl</v>
      </c>
      <c r="AB359" s="85" t="s">
        <v>3717</v>
      </c>
      <c r="AC359" s="85" t="str">
        <f t="shared" si="42"/>
        <v>AT15</v>
      </c>
      <c r="AD359" s="85" t="str">
        <f t="shared" si="43"/>
        <v>3600</v>
      </c>
      <c r="AE359" s="85" t="str">
        <f t="shared" si="44"/>
        <v>0000</v>
      </c>
      <c r="AF359" s="85" t="str">
        <f t="shared" si="45"/>
        <v>0410</v>
      </c>
      <c r="AG359" s="85" t="str">
        <f t="shared" si="46"/>
        <v>4253</v>
      </c>
      <c r="AH359" s="85" t="str">
        <f t="shared" si="47"/>
        <v>AT15 3600 0000 0410 4253</v>
      </c>
    </row>
    <row r="360" spans="1:34" x14ac:dyDescent="0.25">
      <c r="A360" s="86">
        <v>703507</v>
      </c>
      <c r="B360" s="86" t="s">
        <v>1569</v>
      </c>
      <c r="C360" s="86" t="str">
        <f t="shared" si="40"/>
        <v>Bahnhofstraße 4; 6170 Zirl</v>
      </c>
      <c r="D360" s="86" t="s">
        <v>1920</v>
      </c>
      <c r="E360" s="86" t="s">
        <v>1920</v>
      </c>
      <c r="F360" s="86">
        <v>70369</v>
      </c>
      <c r="G360" s="86">
        <v>6170</v>
      </c>
      <c r="H360" s="86" t="s">
        <v>1040</v>
      </c>
      <c r="I360" s="86" t="s">
        <v>3307</v>
      </c>
      <c r="J360" s="86" t="s">
        <v>2576</v>
      </c>
      <c r="K360" s="86" t="s">
        <v>3166</v>
      </c>
      <c r="L360" s="86" t="s">
        <v>3</v>
      </c>
      <c r="M360" s="86" t="s">
        <v>3731</v>
      </c>
      <c r="N360" s="86" t="s">
        <v>3732</v>
      </c>
      <c r="O360" s="86" t="s">
        <v>2063</v>
      </c>
      <c r="P360" s="87">
        <v>36770</v>
      </c>
      <c r="Q360" s="87">
        <v>401768</v>
      </c>
      <c r="R360" s="86" t="s">
        <v>2416</v>
      </c>
      <c r="S360" s="86" t="s">
        <v>264</v>
      </c>
      <c r="T360" s="86">
        <v>970369</v>
      </c>
      <c r="U360" s="86">
        <v>6170</v>
      </c>
      <c r="V360" s="86" t="s">
        <v>1040</v>
      </c>
      <c r="W360" s="86" t="s">
        <v>3718</v>
      </c>
      <c r="X360" s="86" t="s">
        <v>2480</v>
      </c>
      <c r="Y360" s="86" t="s">
        <v>1350</v>
      </c>
      <c r="Z360" s="86" t="str">
        <f t="shared" si="41"/>
        <v>Bühelstraße 1; 6170 Zirl</v>
      </c>
      <c r="AB360" s="85" t="s">
        <v>3717</v>
      </c>
      <c r="AC360" s="85" t="str">
        <f t="shared" si="42"/>
        <v>AT15</v>
      </c>
      <c r="AD360" s="85" t="str">
        <f t="shared" si="43"/>
        <v>3600</v>
      </c>
      <c r="AE360" s="85" t="str">
        <f t="shared" si="44"/>
        <v>0000</v>
      </c>
      <c r="AF360" s="85" t="str">
        <f t="shared" si="45"/>
        <v>0410</v>
      </c>
      <c r="AG360" s="85" t="str">
        <f t="shared" si="46"/>
        <v>4253</v>
      </c>
      <c r="AH360" s="85" t="str">
        <f t="shared" si="47"/>
        <v>AT15 3600 0000 0410 4253</v>
      </c>
    </row>
    <row r="361" spans="1:34" x14ac:dyDescent="0.25">
      <c r="A361" s="86">
        <v>704007</v>
      </c>
      <c r="B361" s="86" t="s">
        <v>1370</v>
      </c>
      <c r="C361" s="86" t="str">
        <f t="shared" si="40"/>
        <v>Dorfstraße 87; 6364 Brixen/Thale</v>
      </c>
      <c r="D361" s="86" t="s">
        <v>1919</v>
      </c>
      <c r="E361" s="86" t="s">
        <v>1919</v>
      </c>
      <c r="F361" s="86">
        <v>70402</v>
      </c>
      <c r="G361" s="86">
        <v>6364</v>
      </c>
      <c r="H361" s="86" t="s">
        <v>3733</v>
      </c>
      <c r="I361" s="86" t="s">
        <v>2849</v>
      </c>
      <c r="J361" s="86" t="s">
        <v>3734</v>
      </c>
      <c r="K361" s="86" t="s">
        <v>3735</v>
      </c>
      <c r="L361" s="86" t="s">
        <v>1</v>
      </c>
      <c r="M361" s="86" t="s">
        <v>3736</v>
      </c>
      <c r="N361" s="86" t="s">
        <v>3737</v>
      </c>
      <c r="O361" s="86" t="s">
        <v>2142</v>
      </c>
      <c r="P361" s="87">
        <v>36770</v>
      </c>
      <c r="Q361" s="87">
        <v>401768</v>
      </c>
      <c r="R361" s="86" t="s">
        <v>2416</v>
      </c>
      <c r="S361" s="86" t="s">
        <v>1800</v>
      </c>
      <c r="T361" s="86">
        <v>900359</v>
      </c>
      <c r="U361" s="86">
        <v>6363</v>
      </c>
      <c r="V361" s="86" t="s">
        <v>1079</v>
      </c>
      <c r="W361" s="86" t="s">
        <v>2849</v>
      </c>
      <c r="X361" s="86" t="s">
        <v>3739</v>
      </c>
      <c r="Y361" s="86" t="s">
        <v>266</v>
      </c>
      <c r="Z361" s="86" t="str">
        <f t="shared" si="41"/>
        <v>Dorfstraße 124; 6363 Westendorf</v>
      </c>
      <c r="AB361" s="85" t="s">
        <v>3738</v>
      </c>
      <c r="AC361" s="85" t="str">
        <f t="shared" si="42"/>
        <v>AT47</v>
      </c>
      <c r="AD361" s="85" t="str">
        <f t="shared" si="43"/>
        <v>3621</v>
      </c>
      <c r="AE361" s="85" t="str">
        <f t="shared" si="44"/>
        <v>5000</v>
      </c>
      <c r="AF361" s="85" t="str">
        <f t="shared" si="45"/>
        <v>0005</v>
      </c>
      <c r="AG361" s="85" t="str">
        <f t="shared" si="46"/>
        <v>2852</v>
      </c>
      <c r="AH361" s="85" t="str">
        <f t="shared" si="47"/>
        <v>AT47 3621 5000 0005 2852</v>
      </c>
    </row>
    <row r="362" spans="1:34" x14ac:dyDescent="0.25">
      <c r="A362" s="86">
        <v>704016</v>
      </c>
      <c r="B362" s="86" t="s">
        <v>267</v>
      </c>
      <c r="C362" s="86" t="str">
        <f t="shared" si="40"/>
        <v>Pfarrfeld 1; 6364 Brixen/Thale</v>
      </c>
      <c r="D362" s="86" t="s">
        <v>1920</v>
      </c>
      <c r="E362" s="86" t="s">
        <v>1920</v>
      </c>
      <c r="F362" s="86">
        <v>70402</v>
      </c>
      <c r="G362" s="86">
        <v>6364</v>
      </c>
      <c r="H362" s="86" t="s">
        <v>3733</v>
      </c>
      <c r="I362" s="86" t="s">
        <v>3740</v>
      </c>
      <c r="J362" s="86" t="s">
        <v>2480</v>
      </c>
      <c r="K362" s="86" t="s">
        <v>3735</v>
      </c>
      <c r="L362" s="86" t="s">
        <v>3</v>
      </c>
      <c r="M362" s="86" t="s">
        <v>3741</v>
      </c>
      <c r="N362" s="86" t="s">
        <v>3742</v>
      </c>
      <c r="O362" s="86" t="s">
        <v>2144</v>
      </c>
      <c r="P362" s="87">
        <v>36770</v>
      </c>
      <c r="Q362" s="87">
        <v>401768</v>
      </c>
      <c r="R362" s="86" t="s">
        <v>2416</v>
      </c>
      <c r="S362" s="86" t="s">
        <v>268</v>
      </c>
      <c r="T362" s="86">
        <v>970402</v>
      </c>
      <c r="U362" s="86">
        <v>6364</v>
      </c>
      <c r="V362" s="86" t="s">
        <v>3744</v>
      </c>
      <c r="W362" s="86" t="s">
        <v>2849</v>
      </c>
      <c r="X362" s="86" t="s">
        <v>3745</v>
      </c>
      <c r="Y362" s="86" t="s">
        <v>269</v>
      </c>
      <c r="Z362" s="86" t="str">
        <f t="shared" si="41"/>
        <v>Dorfstraße 93; 6364 Brixen im Thale</v>
      </c>
      <c r="AB362" s="85" t="s">
        <v>3743</v>
      </c>
      <c r="AC362" s="85" t="str">
        <f t="shared" si="42"/>
        <v>AT16</v>
      </c>
      <c r="AD362" s="85" t="str">
        <f t="shared" si="43"/>
        <v>3621</v>
      </c>
      <c r="AE362" s="85" t="str">
        <f t="shared" si="44"/>
        <v>5000</v>
      </c>
      <c r="AF362" s="85" t="str">
        <f t="shared" si="45"/>
        <v>0002</v>
      </c>
      <c r="AG362" s="85" t="str">
        <f t="shared" si="46"/>
        <v>1691</v>
      </c>
      <c r="AH362" s="85" t="str">
        <f t="shared" si="47"/>
        <v>AT16 3621 5000 0002 1691</v>
      </c>
    </row>
    <row r="363" spans="1:34" x14ac:dyDescent="0.25">
      <c r="A363" s="86">
        <v>703108</v>
      </c>
      <c r="B363" s="86" t="s">
        <v>1695</v>
      </c>
      <c r="C363" s="86" t="str">
        <f t="shared" si="40"/>
        <v>Hochzirl 2; 6170 Zirl</v>
      </c>
      <c r="D363" s="86" t="s">
        <v>1920</v>
      </c>
      <c r="E363" s="86" t="s">
        <v>1944</v>
      </c>
      <c r="F363" s="86">
        <v>70369</v>
      </c>
      <c r="G363" s="86">
        <v>6170</v>
      </c>
      <c r="H363" s="86" t="s">
        <v>1040</v>
      </c>
      <c r="I363" s="86" t="s">
        <v>3746</v>
      </c>
      <c r="J363" s="86" t="s">
        <v>2499</v>
      </c>
      <c r="K363" s="86" t="s">
        <v>3166</v>
      </c>
      <c r="L363" s="86" t="s">
        <v>1</v>
      </c>
      <c r="M363" s="86" t="s">
        <v>3747</v>
      </c>
      <c r="N363" s="86" t="s">
        <v>3748</v>
      </c>
      <c r="O363" s="86" t="s">
        <v>2092</v>
      </c>
      <c r="P363" s="87">
        <v>36770</v>
      </c>
      <c r="Q363" s="87">
        <v>401768</v>
      </c>
      <c r="R363" s="86" t="s">
        <v>2416</v>
      </c>
      <c r="S363" s="86" t="s">
        <v>275</v>
      </c>
      <c r="T363" s="86">
        <v>405386</v>
      </c>
      <c r="U363" s="86">
        <v>6170</v>
      </c>
      <c r="V363" s="86" t="s">
        <v>1040</v>
      </c>
      <c r="W363" s="86" t="s">
        <v>3750</v>
      </c>
      <c r="X363" s="86" t="s">
        <v>2428</v>
      </c>
      <c r="Y363" s="86" t="s">
        <v>1861</v>
      </c>
      <c r="Z363" s="86" t="str">
        <f t="shared" si="41"/>
        <v>Hechenbergweg 5; 6170 Zirl</v>
      </c>
      <c r="AB363" s="85" t="s">
        <v>3749</v>
      </c>
      <c r="AC363" s="85" t="str">
        <f t="shared" si="42"/>
        <v>AT20</v>
      </c>
      <c r="AD363" s="85" t="str">
        <f t="shared" si="43"/>
        <v>2050</v>
      </c>
      <c r="AE363" s="85" t="str">
        <f t="shared" si="44"/>
        <v>3033</v>
      </c>
      <c r="AF363" s="85" t="str">
        <f t="shared" si="45"/>
        <v>0107</v>
      </c>
      <c r="AG363" s="85" t="str">
        <f t="shared" si="46"/>
        <v>7206</v>
      </c>
      <c r="AH363" s="85" t="str">
        <f t="shared" si="47"/>
        <v>AT20 2050 3033 0107 7206</v>
      </c>
    </row>
    <row r="364" spans="1:34" x14ac:dyDescent="0.25">
      <c r="A364" s="86">
        <v>704206</v>
      </c>
      <c r="B364" s="86" t="s">
        <v>273</v>
      </c>
      <c r="C364" s="86" t="str">
        <f t="shared" si="40"/>
        <v>Oberaurach 10; 6371 Aurach b.Kitzbühel</v>
      </c>
      <c r="D364" s="86" t="s">
        <v>1920</v>
      </c>
      <c r="E364" s="86" t="s">
        <v>1920</v>
      </c>
      <c r="F364" s="86">
        <v>70401</v>
      </c>
      <c r="G364" s="86">
        <v>6371</v>
      </c>
      <c r="H364" s="86" t="s">
        <v>3751</v>
      </c>
      <c r="I364" s="86" t="s">
        <v>3752</v>
      </c>
      <c r="J364" s="86" t="s">
        <v>2617</v>
      </c>
      <c r="K364" s="86" t="s">
        <v>3735</v>
      </c>
      <c r="L364" s="86" t="s">
        <v>3</v>
      </c>
      <c r="M364" s="86" t="s">
        <v>3753</v>
      </c>
      <c r="N364" s="86" t="s">
        <v>3754</v>
      </c>
      <c r="O364" s="86" t="s">
        <v>2167</v>
      </c>
      <c r="P364" s="87">
        <v>36770</v>
      </c>
      <c r="Q364" s="87">
        <v>401768</v>
      </c>
      <c r="R364" s="86" t="s">
        <v>2416</v>
      </c>
      <c r="S364" s="86" t="s">
        <v>1811</v>
      </c>
      <c r="T364" s="86">
        <v>970401</v>
      </c>
      <c r="U364" s="86">
        <v>6371</v>
      </c>
      <c r="V364" s="86" t="s">
        <v>3756</v>
      </c>
      <c r="W364" s="86" t="s">
        <v>3752</v>
      </c>
      <c r="X364" s="86" t="s">
        <v>2647</v>
      </c>
      <c r="Y364" s="86" t="s">
        <v>274</v>
      </c>
      <c r="Z364" s="86" t="str">
        <f t="shared" si="41"/>
        <v>Oberaurach 6; 6371 Aurach bei Kitzbühel</v>
      </c>
      <c r="AB364" s="85" t="s">
        <v>3755</v>
      </c>
      <c r="AC364" s="85" t="str">
        <f t="shared" si="42"/>
        <v>AT34</v>
      </c>
      <c r="AD364" s="85" t="str">
        <f t="shared" si="43"/>
        <v>3626</v>
      </c>
      <c r="AE364" s="85" t="str">
        <f t="shared" si="44"/>
        <v>3000</v>
      </c>
      <c r="AF364" s="85" t="str">
        <f t="shared" si="45"/>
        <v>0220</v>
      </c>
      <c r="AG364" s="85" t="str">
        <f t="shared" si="46"/>
        <v>0038</v>
      </c>
      <c r="AH364" s="85" t="str">
        <f t="shared" si="47"/>
        <v>AT34 3626 3000 0220 0038</v>
      </c>
    </row>
    <row r="365" spans="1:34" x14ac:dyDescent="0.25">
      <c r="A365" s="86">
        <v>704126</v>
      </c>
      <c r="B365" s="86" t="s">
        <v>299</v>
      </c>
      <c r="C365" s="86" t="str">
        <f t="shared" si="40"/>
        <v>Schulgasse 2; 6395 Hochfilzen</v>
      </c>
      <c r="D365" s="86" t="s">
        <v>1920</v>
      </c>
      <c r="E365" s="86" t="s">
        <v>1920</v>
      </c>
      <c r="F365" s="86">
        <v>70405</v>
      </c>
      <c r="G365" s="86">
        <v>6395</v>
      </c>
      <c r="H365" s="86" t="s">
        <v>1083</v>
      </c>
      <c r="I365" s="86" t="s">
        <v>2730</v>
      </c>
      <c r="J365" s="86" t="s">
        <v>2499</v>
      </c>
      <c r="K365" s="86" t="s">
        <v>3735</v>
      </c>
      <c r="L365" s="86" t="s">
        <v>3</v>
      </c>
      <c r="M365" s="86" t="s">
        <v>3757</v>
      </c>
      <c r="N365" s="86" t="s">
        <v>3758</v>
      </c>
      <c r="O365" s="86" t="s">
        <v>2163</v>
      </c>
      <c r="P365" s="87">
        <v>36770</v>
      </c>
      <c r="Q365" s="87">
        <v>401768</v>
      </c>
      <c r="R365" s="86" t="s">
        <v>2416</v>
      </c>
      <c r="S365" s="86" t="s">
        <v>300</v>
      </c>
      <c r="T365" s="86">
        <v>970405</v>
      </c>
      <c r="U365" s="86">
        <v>6395</v>
      </c>
      <c r="V365" s="86" t="s">
        <v>1083</v>
      </c>
      <c r="W365" s="86" t="s">
        <v>3140</v>
      </c>
      <c r="X365" s="86" t="s">
        <v>2522</v>
      </c>
      <c r="Y365" s="86" t="s">
        <v>301</v>
      </c>
      <c r="Z365" s="86" t="str">
        <f t="shared" si="41"/>
        <v>Dorf 35; 6395 Hochfilzen</v>
      </c>
      <c r="AB365" s="85" t="s">
        <v>3759</v>
      </c>
      <c r="AC365" s="85" t="str">
        <f t="shared" si="42"/>
        <v>AT80</v>
      </c>
      <c r="AD365" s="85" t="str">
        <f t="shared" si="43"/>
        <v>3626</v>
      </c>
      <c r="AE365" s="85" t="str">
        <f t="shared" si="44"/>
        <v>3000</v>
      </c>
      <c r="AF365" s="85" t="str">
        <f t="shared" si="45"/>
        <v>0432</v>
      </c>
      <c r="AG365" s="85" t="str">
        <f t="shared" si="46"/>
        <v>0115</v>
      </c>
      <c r="AH365" s="85" t="str">
        <f t="shared" si="47"/>
        <v>AT80 3626 3000 0432 0115</v>
      </c>
    </row>
    <row r="366" spans="1:34" x14ac:dyDescent="0.25">
      <c r="A366" s="86">
        <v>704036</v>
      </c>
      <c r="B366" s="86" t="s">
        <v>285</v>
      </c>
      <c r="C366" s="86" t="str">
        <f t="shared" si="40"/>
        <v>Pramaweg 7; 6353 Going/Wilden Kaiser</v>
      </c>
      <c r="D366" s="86" t="s">
        <v>1920</v>
      </c>
      <c r="E366" s="86" t="s">
        <v>1920</v>
      </c>
      <c r="F366" s="86">
        <v>70404</v>
      </c>
      <c r="G366" s="86">
        <v>6353</v>
      </c>
      <c r="H366" s="86" t="s">
        <v>3760</v>
      </c>
      <c r="I366" s="86" t="s">
        <v>3761</v>
      </c>
      <c r="J366" s="86" t="s">
        <v>2509</v>
      </c>
      <c r="K366" s="86" t="s">
        <v>3735</v>
      </c>
      <c r="L366" s="86" t="s">
        <v>3</v>
      </c>
      <c r="M366" s="86" t="s">
        <v>3762</v>
      </c>
      <c r="N366" s="86" t="s">
        <v>3763</v>
      </c>
      <c r="O366" s="86" t="s">
        <v>2152</v>
      </c>
      <c r="P366" s="87">
        <v>36770</v>
      </c>
      <c r="Q366" s="87">
        <v>401768</v>
      </c>
      <c r="R366" s="86" t="s">
        <v>2416</v>
      </c>
      <c r="S366" s="86" t="s">
        <v>1806</v>
      </c>
      <c r="T366" s="86">
        <v>970404</v>
      </c>
      <c r="U366" s="86">
        <v>6353</v>
      </c>
      <c r="V366" s="86" t="s">
        <v>3765</v>
      </c>
      <c r="W366" s="86" t="s">
        <v>3075</v>
      </c>
      <c r="X366" s="86" t="s">
        <v>2932</v>
      </c>
      <c r="Y366" s="86" t="s">
        <v>286</v>
      </c>
      <c r="Z366" s="86" t="str">
        <f t="shared" si="41"/>
        <v>Kirchplatz 1a; 6353 Going am Wilden Kaiser</v>
      </c>
      <c r="AB366" s="85" t="s">
        <v>3764</v>
      </c>
      <c r="AC366" s="85" t="str">
        <f t="shared" si="42"/>
        <v>AT50</v>
      </c>
      <c r="AD366" s="85" t="str">
        <f t="shared" si="43"/>
        <v>3623</v>
      </c>
      <c r="AE366" s="85" t="str">
        <f t="shared" si="44"/>
        <v>2000</v>
      </c>
      <c r="AF366" s="85" t="str">
        <f t="shared" si="45"/>
        <v>0002</v>
      </c>
      <c r="AG366" s="85" t="str">
        <f t="shared" si="46"/>
        <v>0412</v>
      </c>
      <c r="AH366" s="85" t="str">
        <f t="shared" si="47"/>
        <v>AT50 3623 2000 0002 0412</v>
      </c>
    </row>
    <row r="367" spans="1:34" x14ac:dyDescent="0.25">
      <c r="A367" s="86">
        <v>704041</v>
      </c>
      <c r="B367" s="86" t="s">
        <v>1601</v>
      </c>
      <c r="C367" s="86" t="str">
        <f t="shared" si="40"/>
        <v>Pramaweg 7; 6353 Going/Wilden Kaiser</v>
      </c>
      <c r="D367" s="86" t="s">
        <v>1919</v>
      </c>
      <c r="E367" s="86" t="s">
        <v>1919</v>
      </c>
      <c r="F367" s="86">
        <v>70404</v>
      </c>
      <c r="G367" s="86">
        <v>6353</v>
      </c>
      <c r="H367" s="86" t="s">
        <v>3760</v>
      </c>
      <c r="I367" s="86" t="s">
        <v>3761</v>
      </c>
      <c r="J367" s="86" t="s">
        <v>2509</v>
      </c>
      <c r="K367" s="86" t="s">
        <v>3735</v>
      </c>
      <c r="L367" s="86" t="s">
        <v>1</v>
      </c>
      <c r="M367" s="86" t="s">
        <v>3766</v>
      </c>
      <c r="N367" s="86" t="s">
        <v>3767</v>
      </c>
      <c r="O367" s="86" t="s">
        <v>2149</v>
      </c>
      <c r="P367" s="87">
        <v>36770</v>
      </c>
      <c r="Q367" s="87">
        <v>401768</v>
      </c>
      <c r="R367" s="86" t="s">
        <v>2416</v>
      </c>
      <c r="S367" s="86" t="s">
        <v>1803</v>
      </c>
      <c r="T367" s="86">
        <v>401239</v>
      </c>
      <c r="U367" s="86">
        <v>6352</v>
      </c>
      <c r="V367" s="86" t="s">
        <v>1095</v>
      </c>
      <c r="W367" s="86" t="s">
        <v>3140</v>
      </c>
      <c r="X367" s="86" t="s">
        <v>2492</v>
      </c>
      <c r="Y367" s="86" t="s">
        <v>3769</v>
      </c>
      <c r="Z367" s="86" t="str">
        <f t="shared" si="41"/>
        <v>Dorf 40; 6352 Ellmau</v>
      </c>
      <c r="AB367" s="85" t="s">
        <v>3768</v>
      </c>
      <c r="AC367" s="85" t="str">
        <f t="shared" si="42"/>
        <v>AT68</v>
      </c>
      <c r="AD367" s="85" t="str">
        <f t="shared" si="43"/>
        <v>2050</v>
      </c>
      <c r="AE367" s="85" t="str">
        <f t="shared" si="44"/>
        <v>6004</v>
      </c>
      <c r="AF367" s="85" t="str">
        <f t="shared" si="45"/>
        <v>0000</v>
      </c>
      <c r="AG367" s="85" t="str">
        <f t="shared" si="46"/>
        <v>5468</v>
      </c>
      <c r="AH367" s="85" t="str">
        <f t="shared" si="47"/>
        <v>AT68 2050 6004 0000 5468</v>
      </c>
    </row>
    <row r="368" spans="1:34" x14ac:dyDescent="0.25">
      <c r="A368" s="86">
        <v>704029</v>
      </c>
      <c r="B368" s="86" t="s">
        <v>284</v>
      </c>
      <c r="C368" s="86" t="str">
        <f t="shared" si="40"/>
        <v>Pramaweg 7; 6353 Going/Wilden Kaiser</v>
      </c>
      <c r="D368" s="86" t="s">
        <v>1922</v>
      </c>
      <c r="E368" s="86" t="s">
        <v>1922</v>
      </c>
      <c r="F368" s="86">
        <v>70404</v>
      </c>
      <c r="G368" s="86">
        <v>6353</v>
      </c>
      <c r="H368" s="86" t="s">
        <v>3760</v>
      </c>
      <c r="I368" s="86" t="s">
        <v>3761</v>
      </c>
      <c r="J368" s="86" t="s">
        <v>2509</v>
      </c>
      <c r="K368" s="86" t="s">
        <v>3735</v>
      </c>
      <c r="L368" s="86" t="s">
        <v>1</v>
      </c>
      <c r="M368" s="86" t="s">
        <v>3770</v>
      </c>
      <c r="N368" s="86" t="s">
        <v>3771</v>
      </c>
      <c r="O368" s="86" t="s">
        <v>2149</v>
      </c>
      <c r="P368" s="87">
        <v>36770</v>
      </c>
      <c r="Q368" s="87">
        <v>401768</v>
      </c>
      <c r="R368" s="86" t="s">
        <v>2416</v>
      </c>
      <c r="S368" s="86" t="s">
        <v>1803</v>
      </c>
      <c r="T368" s="86">
        <v>401239</v>
      </c>
      <c r="U368" s="86">
        <v>6352</v>
      </c>
      <c r="V368" s="86" t="s">
        <v>1095</v>
      </c>
      <c r="W368" s="86" t="s">
        <v>3140</v>
      </c>
      <c r="X368" s="86" t="s">
        <v>2492</v>
      </c>
      <c r="Y368" s="86" t="s">
        <v>3769</v>
      </c>
      <c r="Z368" s="86" t="str">
        <f t="shared" si="41"/>
        <v>Dorf 40; 6352 Ellmau</v>
      </c>
      <c r="AB368" s="85" t="s">
        <v>3768</v>
      </c>
      <c r="AC368" s="85" t="str">
        <f t="shared" si="42"/>
        <v>AT68</v>
      </c>
      <c r="AD368" s="85" t="str">
        <f t="shared" si="43"/>
        <v>2050</v>
      </c>
      <c r="AE368" s="85" t="str">
        <f t="shared" si="44"/>
        <v>6004</v>
      </c>
      <c r="AF368" s="85" t="str">
        <f t="shared" si="45"/>
        <v>0000</v>
      </c>
      <c r="AG368" s="85" t="str">
        <f t="shared" si="46"/>
        <v>5468</v>
      </c>
      <c r="AH368" s="85" t="str">
        <f t="shared" si="47"/>
        <v>AT68 2050 6004 0000 5468</v>
      </c>
    </row>
    <row r="369" spans="1:34" x14ac:dyDescent="0.25">
      <c r="A369" s="86">
        <v>704047</v>
      </c>
      <c r="B369" s="86" t="s">
        <v>1703</v>
      </c>
      <c r="C369" s="86" t="str">
        <f t="shared" si="40"/>
        <v>Postangerweg 9; 6361 Hopfgarten-Markt</v>
      </c>
      <c r="D369" s="86" t="s">
        <v>1919</v>
      </c>
      <c r="E369" s="86" t="s">
        <v>1919</v>
      </c>
      <c r="F369" s="86">
        <v>70406</v>
      </c>
      <c r="G369" s="86">
        <v>6361</v>
      </c>
      <c r="H369" s="86" t="s">
        <v>3772</v>
      </c>
      <c r="I369" s="86" t="s">
        <v>3773</v>
      </c>
      <c r="J369" s="86" t="s">
        <v>2609</v>
      </c>
      <c r="K369" s="86" t="s">
        <v>3735</v>
      </c>
      <c r="L369" s="86" t="s">
        <v>1</v>
      </c>
      <c r="M369" s="86" t="s">
        <v>3774</v>
      </c>
      <c r="N369" s="86" t="s">
        <v>3775</v>
      </c>
      <c r="O369" s="86" t="s">
        <v>2153</v>
      </c>
      <c r="P369" s="87">
        <v>36770</v>
      </c>
      <c r="Q369" s="87">
        <v>401768</v>
      </c>
      <c r="R369" s="86" t="s">
        <v>2416</v>
      </c>
      <c r="S369" s="86" t="s">
        <v>1950</v>
      </c>
      <c r="T369" s="86">
        <v>327802</v>
      </c>
      <c r="U369" s="86">
        <v>6361</v>
      </c>
      <c r="V369" s="86" t="s">
        <v>3777</v>
      </c>
      <c r="W369" s="86" t="s">
        <v>3778</v>
      </c>
      <c r="X369" s="86" t="s">
        <v>2470</v>
      </c>
      <c r="Y369" s="86" t="s">
        <v>1378</v>
      </c>
      <c r="Z369" s="86" t="str">
        <f t="shared" si="41"/>
        <v>Brixentalerstraße 3; 6361 Hopfgarten</v>
      </c>
      <c r="AB369" s="85" t="s">
        <v>3776</v>
      </c>
      <c r="AC369" s="85" t="str">
        <f t="shared" si="42"/>
        <v>AT64</v>
      </c>
      <c r="AD369" s="85" t="str">
        <f t="shared" si="43"/>
        <v>2050</v>
      </c>
      <c r="AE369" s="85" t="str">
        <f t="shared" si="44"/>
        <v>5000</v>
      </c>
      <c r="AF369" s="85" t="str">
        <f t="shared" si="45"/>
        <v>0031</v>
      </c>
      <c r="AG369" s="85" t="str">
        <f t="shared" si="46"/>
        <v>3262</v>
      </c>
      <c r="AH369" s="85" t="str">
        <f t="shared" si="47"/>
        <v>AT64 2050 5000 0031 3262</v>
      </c>
    </row>
    <row r="370" spans="1:34" x14ac:dyDescent="0.25">
      <c r="A370" s="86">
        <v>704046</v>
      </c>
      <c r="B370" s="86" t="s">
        <v>1589</v>
      </c>
      <c r="C370" s="86" t="str">
        <f t="shared" si="40"/>
        <v>Marktgasse 22; 6361 Hopfgarten-Markt</v>
      </c>
      <c r="D370" s="86" t="s">
        <v>1920</v>
      </c>
      <c r="E370" s="86" t="s">
        <v>1920</v>
      </c>
      <c r="F370" s="86">
        <v>70406</v>
      </c>
      <c r="G370" s="86">
        <v>6361</v>
      </c>
      <c r="H370" s="86" t="s">
        <v>3772</v>
      </c>
      <c r="I370" s="86" t="s">
        <v>3779</v>
      </c>
      <c r="J370" s="86" t="s">
        <v>2719</v>
      </c>
      <c r="K370" s="86" t="s">
        <v>3735</v>
      </c>
      <c r="L370" s="86" t="s">
        <v>3</v>
      </c>
      <c r="M370" s="86" t="s">
        <v>3780</v>
      </c>
      <c r="N370" s="86" t="s">
        <v>3781</v>
      </c>
      <c r="O370" s="86" t="s">
        <v>2140</v>
      </c>
      <c r="P370" s="87">
        <v>36770</v>
      </c>
      <c r="Q370" s="87">
        <v>401768</v>
      </c>
      <c r="R370" s="86" t="s">
        <v>2416</v>
      </c>
      <c r="S370" s="86" t="s">
        <v>1799</v>
      </c>
      <c r="T370" s="86">
        <v>970406</v>
      </c>
      <c r="U370" s="86">
        <v>6361</v>
      </c>
      <c r="V370" s="86" t="s">
        <v>3783</v>
      </c>
      <c r="W370" s="86" t="s">
        <v>3714</v>
      </c>
      <c r="X370" s="86" t="s">
        <v>2411</v>
      </c>
      <c r="Y370" s="86" t="s">
        <v>298</v>
      </c>
      <c r="Z370" s="86" t="str">
        <f t="shared" si="41"/>
        <v>Marktplatz 8; 6361 Hopfgarten im Brixental</v>
      </c>
      <c r="AB370" s="85" t="s">
        <v>3782</v>
      </c>
      <c r="AC370" s="85" t="str">
        <f t="shared" si="42"/>
        <v>AT22</v>
      </c>
      <c r="AD370" s="85" t="str">
        <f t="shared" si="43"/>
        <v>3624</v>
      </c>
      <c r="AE370" s="85" t="str">
        <f t="shared" si="44"/>
        <v>5000</v>
      </c>
      <c r="AF370" s="85" t="str">
        <f t="shared" si="45"/>
        <v>0002</v>
      </c>
      <c r="AG370" s="85" t="str">
        <f t="shared" si="46"/>
        <v>0172</v>
      </c>
      <c r="AH370" s="85" t="str">
        <f t="shared" si="47"/>
        <v>AT22 3624 5000 0002 0172</v>
      </c>
    </row>
    <row r="371" spans="1:34" x14ac:dyDescent="0.25">
      <c r="A371" s="86">
        <v>704005</v>
      </c>
      <c r="B371" s="86" t="s">
        <v>297</v>
      </c>
      <c r="C371" s="86" t="str">
        <f t="shared" si="40"/>
        <v>Marktgasse 22; 6361 Hopfgarten-Markt</v>
      </c>
      <c r="D371" s="86" t="s">
        <v>1922</v>
      </c>
      <c r="E371" s="86" t="s">
        <v>1922</v>
      </c>
      <c r="F371" s="86">
        <v>70406</v>
      </c>
      <c r="G371" s="86">
        <v>6361</v>
      </c>
      <c r="H371" s="86" t="s">
        <v>3772</v>
      </c>
      <c r="I371" s="86" t="s">
        <v>3779</v>
      </c>
      <c r="J371" s="86" t="s">
        <v>2719</v>
      </c>
      <c r="K371" s="86" t="s">
        <v>3735</v>
      </c>
      <c r="L371" s="86" t="s">
        <v>3</v>
      </c>
      <c r="M371" s="86" t="s">
        <v>3784</v>
      </c>
      <c r="N371" s="86" t="s">
        <v>3785</v>
      </c>
      <c r="O371" s="86" t="s">
        <v>2140</v>
      </c>
      <c r="P371" s="87">
        <v>36770</v>
      </c>
      <c r="Q371" s="87">
        <v>401768</v>
      </c>
      <c r="R371" s="86" t="s">
        <v>2416</v>
      </c>
      <c r="S371" s="86" t="s">
        <v>1799</v>
      </c>
      <c r="T371" s="86">
        <v>970406</v>
      </c>
      <c r="U371" s="86">
        <v>6361</v>
      </c>
      <c r="V371" s="86" t="s">
        <v>3783</v>
      </c>
      <c r="W371" s="86" t="s">
        <v>3714</v>
      </c>
      <c r="X371" s="86" t="s">
        <v>2411</v>
      </c>
      <c r="Y371" s="86" t="s">
        <v>298</v>
      </c>
      <c r="Z371" s="86" t="str">
        <f t="shared" si="41"/>
        <v>Marktplatz 8; 6361 Hopfgarten im Brixental</v>
      </c>
      <c r="AB371" s="85" t="s">
        <v>3782</v>
      </c>
      <c r="AC371" s="85" t="str">
        <f t="shared" si="42"/>
        <v>AT22</v>
      </c>
      <c r="AD371" s="85" t="str">
        <f t="shared" si="43"/>
        <v>3624</v>
      </c>
      <c r="AE371" s="85" t="str">
        <f t="shared" si="44"/>
        <v>5000</v>
      </c>
      <c r="AF371" s="85" t="str">
        <f t="shared" si="45"/>
        <v>0002</v>
      </c>
      <c r="AG371" s="85" t="str">
        <f t="shared" si="46"/>
        <v>0172</v>
      </c>
      <c r="AH371" s="85" t="str">
        <f t="shared" si="47"/>
        <v>AT22 3624 5000 0002 0172</v>
      </c>
    </row>
    <row r="372" spans="1:34" x14ac:dyDescent="0.25">
      <c r="A372" s="86">
        <v>704038</v>
      </c>
      <c r="B372" s="86" t="s">
        <v>1375</v>
      </c>
      <c r="C372" s="86" t="str">
        <f t="shared" si="40"/>
        <v>Friedenau 7; 6391 Fieberbrunn</v>
      </c>
      <c r="D372" s="86" t="s">
        <v>1919</v>
      </c>
      <c r="E372" s="86" t="s">
        <v>1919</v>
      </c>
      <c r="F372" s="86">
        <v>70403</v>
      </c>
      <c r="G372" s="86">
        <v>6391</v>
      </c>
      <c r="H372" s="86" t="s">
        <v>1080</v>
      </c>
      <c r="I372" s="86" t="s">
        <v>3786</v>
      </c>
      <c r="J372" s="86" t="s">
        <v>2509</v>
      </c>
      <c r="K372" s="86" t="s">
        <v>3735</v>
      </c>
      <c r="L372" s="86" t="s">
        <v>1</v>
      </c>
      <c r="M372" s="86" t="s">
        <v>3787</v>
      </c>
      <c r="N372" s="86" t="s">
        <v>3788</v>
      </c>
      <c r="O372" s="86" t="s">
        <v>2139</v>
      </c>
      <c r="P372" s="87">
        <v>36770</v>
      </c>
      <c r="Q372" s="87">
        <v>401768</v>
      </c>
      <c r="R372" s="86" t="s">
        <v>2416</v>
      </c>
      <c r="S372" s="86" t="s">
        <v>1798</v>
      </c>
      <c r="T372" s="86">
        <v>404866</v>
      </c>
      <c r="U372" s="86">
        <v>6380</v>
      </c>
      <c r="V372" s="86" t="s">
        <v>3790</v>
      </c>
      <c r="W372" s="86" t="s">
        <v>3791</v>
      </c>
      <c r="X372" s="86" t="s">
        <v>2668</v>
      </c>
      <c r="Y372" s="86" t="s">
        <v>289</v>
      </c>
      <c r="Z372" s="86" t="str">
        <f t="shared" si="41"/>
        <v>Neubauweg 25; 6380 St. Johann in Tirol</v>
      </c>
      <c r="AB372" s="85" t="s">
        <v>3789</v>
      </c>
      <c r="AC372" s="85" t="str">
        <f t="shared" si="42"/>
        <v>AT35</v>
      </c>
      <c r="AD372" s="85" t="str">
        <f t="shared" si="43"/>
        <v>3626</v>
      </c>
      <c r="AE372" s="85" t="str">
        <f t="shared" si="44"/>
        <v>2000</v>
      </c>
      <c r="AF372" s="85" t="str">
        <f t="shared" si="45"/>
        <v>0004</v>
      </c>
      <c r="AG372" s="85" t="str">
        <f t="shared" si="46"/>
        <v>6722</v>
      </c>
      <c r="AH372" s="85" t="str">
        <f t="shared" si="47"/>
        <v>AT35 3626 2000 0004 6722</v>
      </c>
    </row>
    <row r="373" spans="1:34" x14ac:dyDescent="0.25">
      <c r="A373" s="86">
        <v>704037</v>
      </c>
      <c r="B373" s="86" t="s">
        <v>1374</v>
      </c>
      <c r="C373" s="86" t="str">
        <f t="shared" si="40"/>
        <v>Friedenau 7; 6391 Fieberbrunn</v>
      </c>
      <c r="D373" s="86" t="s">
        <v>1922</v>
      </c>
      <c r="E373" s="86" t="s">
        <v>1922</v>
      </c>
      <c r="F373" s="86">
        <v>70403</v>
      </c>
      <c r="G373" s="86">
        <v>6391</v>
      </c>
      <c r="H373" s="86" t="s">
        <v>1080</v>
      </c>
      <c r="I373" s="86" t="s">
        <v>3786</v>
      </c>
      <c r="J373" s="86" t="s">
        <v>2509</v>
      </c>
      <c r="K373" s="86" t="s">
        <v>3735</v>
      </c>
      <c r="L373" s="86" t="s">
        <v>1</v>
      </c>
      <c r="M373" s="86" t="s">
        <v>3792</v>
      </c>
      <c r="N373" s="86" t="s">
        <v>3793</v>
      </c>
      <c r="O373" s="86" t="s">
        <v>2139</v>
      </c>
      <c r="P373" s="87">
        <v>36770</v>
      </c>
      <c r="Q373" s="87">
        <v>401768</v>
      </c>
      <c r="R373" s="86" t="s">
        <v>2416</v>
      </c>
      <c r="S373" s="86" t="s">
        <v>1798</v>
      </c>
      <c r="T373" s="86">
        <v>404866</v>
      </c>
      <c r="U373" s="86">
        <v>6380</v>
      </c>
      <c r="V373" s="86" t="s">
        <v>3790</v>
      </c>
      <c r="W373" s="86" t="s">
        <v>3791</v>
      </c>
      <c r="X373" s="86" t="s">
        <v>2668</v>
      </c>
      <c r="Y373" s="86" t="s">
        <v>289</v>
      </c>
      <c r="Z373" s="86" t="str">
        <f t="shared" si="41"/>
        <v>Neubauweg 25; 6380 St. Johann in Tirol</v>
      </c>
      <c r="AB373" s="85" t="s">
        <v>3789</v>
      </c>
      <c r="AC373" s="85" t="str">
        <f t="shared" si="42"/>
        <v>AT35</v>
      </c>
      <c r="AD373" s="85" t="str">
        <f t="shared" si="43"/>
        <v>3626</v>
      </c>
      <c r="AE373" s="85" t="str">
        <f t="shared" si="44"/>
        <v>2000</v>
      </c>
      <c r="AF373" s="85" t="str">
        <f t="shared" si="45"/>
        <v>0004</v>
      </c>
      <c r="AG373" s="85" t="str">
        <f t="shared" si="46"/>
        <v>6722</v>
      </c>
      <c r="AH373" s="85" t="str">
        <f t="shared" si="47"/>
        <v>AT35 3626 2000 0004 6722</v>
      </c>
    </row>
    <row r="374" spans="1:34" x14ac:dyDescent="0.25">
      <c r="A374" s="86">
        <v>704186</v>
      </c>
      <c r="B374" s="86" t="s">
        <v>815</v>
      </c>
      <c r="C374" s="86" t="str">
        <f t="shared" si="40"/>
        <v>Kelchsau-Unterdorf 79; 6361 Kelchsau</v>
      </c>
      <c r="D374" s="86" t="s">
        <v>1920</v>
      </c>
      <c r="E374" s="86" t="s">
        <v>1920</v>
      </c>
      <c r="F374" s="86">
        <v>70406</v>
      </c>
      <c r="G374" s="86">
        <v>6361</v>
      </c>
      <c r="H374" s="86" t="s">
        <v>3794</v>
      </c>
      <c r="I374" s="86" t="s">
        <v>3795</v>
      </c>
      <c r="J374" s="86" t="s">
        <v>3020</v>
      </c>
      <c r="K374" s="86" t="s">
        <v>3735</v>
      </c>
      <c r="L374" s="86" t="s">
        <v>3</v>
      </c>
      <c r="M374" s="86" t="s">
        <v>3796</v>
      </c>
      <c r="N374" s="86" t="s">
        <v>3797</v>
      </c>
      <c r="O374" s="86" t="s">
        <v>2140</v>
      </c>
      <c r="P374" s="87">
        <v>36770</v>
      </c>
      <c r="Q374" s="87">
        <v>401768</v>
      </c>
      <c r="R374" s="86" t="s">
        <v>2416</v>
      </c>
      <c r="S374" s="86" t="s">
        <v>1799</v>
      </c>
      <c r="T374" s="86">
        <v>970406</v>
      </c>
      <c r="U374" s="86">
        <v>6361</v>
      </c>
      <c r="V374" s="86" t="s">
        <v>3783</v>
      </c>
      <c r="W374" s="86" t="s">
        <v>3714</v>
      </c>
      <c r="X374" s="86" t="s">
        <v>2411</v>
      </c>
      <c r="Y374" s="86" t="s">
        <v>298</v>
      </c>
      <c r="Z374" s="86" t="str">
        <f t="shared" si="41"/>
        <v>Marktplatz 8; 6361 Hopfgarten im Brixental</v>
      </c>
      <c r="AB374" s="85" t="s">
        <v>3782</v>
      </c>
      <c r="AC374" s="85" t="str">
        <f t="shared" si="42"/>
        <v>AT22</v>
      </c>
      <c r="AD374" s="85" t="str">
        <f t="shared" si="43"/>
        <v>3624</v>
      </c>
      <c r="AE374" s="85" t="str">
        <f t="shared" si="44"/>
        <v>5000</v>
      </c>
      <c r="AF374" s="85" t="str">
        <f t="shared" si="45"/>
        <v>0002</v>
      </c>
      <c r="AG374" s="85" t="str">
        <f t="shared" si="46"/>
        <v>0172</v>
      </c>
      <c r="AH374" s="85" t="str">
        <f t="shared" si="47"/>
        <v>AT22 3624 5000 0002 0172</v>
      </c>
    </row>
    <row r="375" spans="1:34" x14ac:dyDescent="0.25">
      <c r="A375" s="86">
        <v>704096</v>
      </c>
      <c r="B375" s="86" t="s">
        <v>974</v>
      </c>
      <c r="C375" s="86" t="str">
        <f t="shared" si="40"/>
        <v>Schulgasse 4; 6373 Jochberg</v>
      </c>
      <c r="D375" s="86" t="s">
        <v>1920</v>
      </c>
      <c r="E375" s="86" t="s">
        <v>1920</v>
      </c>
      <c r="F375" s="86">
        <v>70408</v>
      </c>
      <c r="G375" s="86">
        <v>6373</v>
      </c>
      <c r="H375" s="86" t="s">
        <v>1081</v>
      </c>
      <c r="I375" s="86" t="s">
        <v>2730</v>
      </c>
      <c r="J375" s="86" t="s">
        <v>2576</v>
      </c>
      <c r="K375" s="86" t="s">
        <v>3735</v>
      </c>
      <c r="L375" s="86" t="s">
        <v>3</v>
      </c>
      <c r="M375" s="86" t="s">
        <v>3798</v>
      </c>
      <c r="N375" s="86" t="s">
        <v>3799</v>
      </c>
      <c r="O375" s="86" t="s">
        <v>2159</v>
      </c>
      <c r="P375" s="87">
        <v>36770</v>
      </c>
      <c r="Q375" s="87">
        <v>401768</v>
      </c>
      <c r="R375" s="86" t="s">
        <v>2416</v>
      </c>
      <c r="S375" s="86" t="s">
        <v>975</v>
      </c>
      <c r="T375" s="86">
        <v>970408</v>
      </c>
      <c r="U375" s="86">
        <v>6373</v>
      </c>
      <c r="V375" s="86" t="s">
        <v>1081</v>
      </c>
      <c r="W375" s="86" t="s">
        <v>3140</v>
      </c>
      <c r="X375" s="86" t="s">
        <v>2719</v>
      </c>
      <c r="Y375" s="86" t="s">
        <v>976</v>
      </c>
      <c r="Z375" s="86" t="str">
        <f t="shared" si="41"/>
        <v>Dorf 22; 6373 Jochberg</v>
      </c>
      <c r="AB375" s="85" t="s">
        <v>3800</v>
      </c>
      <c r="AC375" s="85" t="str">
        <f t="shared" si="42"/>
        <v>AT51</v>
      </c>
      <c r="AD375" s="85" t="str">
        <f t="shared" si="43"/>
        <v>3626</v>
      </c>
      <c r="AE375" s="85" t="str">
        <f t="shared" si="44"/>
        <v>3000</v>
      </c>
      <c r="AF375" s="85" t="str">
        <f t="shared" si="45"/>
        <v>0402</v>
      </c>
      <c r="AG375" s="85" t="str">
        <f t="shared" si="46"/>
        <v>0228</v>
      </c>
      <c r="AH375" s="85" t="str">
        <f t="shared" si="47"/>
        <v>AT51 3626 3000 0402 0228</v>
      </c>
    </row>
    <row r="376" spans="1:34" x14ac:dyDescent="0.25">
      <c r="A376" s="86">
        <v>704110</v>
      </c>
      <c r="B376" s="86" t="s">
        <v>3801</v>
      </c>
      <c r="C376" s="86" t="str">
        <f t="shared" si="40"/>
        <v>Kirchplatz 8; 6365 Kirchberg/T</v>
      </c>
      <c r="D376" s="86" t="s">
        <v>1919</v>
      </c>
      <c r="E376" s="86" t="s">
        <v>1919</v>
      </c>
      <c r="F376" s="86">
        <v>70409</v>
      </c>
      <c r="G376" s="86">
        <v>6365</v>
      </c>
      <c r="H376" s="86" t="s">
        <v>3802</v>
      </c>
      <c r="I376" s="86" t="s">
        <v>3075</v>
      </c>
      <c r="J376" s="86" t="s">
        <v>2411</v>
      </c>
      <c r="K376" s="86" t="s">
        <v>3735</v>
      </c>
      <c r="L376" s="86" t="s">
        <v>1</v>
      </c>
      <c r="M376" s="86" t="s">
        <v>3803</v>
      </c>
      <c r="N376" s="86" t="s">
        <v>3804</v>
      </c>
      <c r="O376" s="86" t="s">
        <v>2139</v>
      </c>
      <c r="P376" s="87">
        <v>43739</v>
      </c>
      <c r="Q376" s="87">
        <v>401768</v>
      </c>
      <c r="R376" s="86" t="s">
        <v>2416</v>
      </c>
      <c r="S376" s="86" t="s">
        <v>1798</v>
      </c>
      <c r="T376" s="86">
        <v>404866</v>
      </c>
      <c r="U376" s="86">
        <v>6380</v>
      </c>
      <c r="V376" s="86" t="s">
        <v>3790</v>
      </c>
      <c r="W376" s="86" t="s">
        <v>3791</v>
      </c>
      <c r="X376" s="86" t="s">
        <v>2668</v>
      </c>
      <c r="Y376" s="86" t="s">
        <v>289</v>
      </c>
      <c r="Z376" s="86" t="str">
        <f t="shared" si="41"/>
        <v>Neubauweg 25; 6380 St. Johann in Tirol</v>
      </c>
      <c r="AB376" s="85" t="s">
        <v>3789</v>
      </c>
      <c r="AC376" s="85" t="str">
        <f t="shared" si="42"/>
        <v>AT35</v>
      </c>
      <c r="AD376" s="85" t="str">
        <f t="shared" si="43"/>
        <v>3626</v>
      </c>
      <c r="AE376" s="85" t="str">
        <f t="shared" si="44"/>
        <v>2000</v>
      </c>
      <c r="AF376" s="85" t="str">
        <f t="shared" si="45"/>
        <v>0004</v>
      </c>
      <c r="AG376" s="85" t="str">
        <f t="shared" si="46"/>
        <v>6722</v>
      </c>
      <c r="AH376" s="85" t="str">
        <f t="shared" si="47"/>
        <v>AT35 3626 2000 0004 6722</v>
      </c>
    </row>
    <row r="377" spans="1:34" x14ac:dyDescent="0.25">
      <c r="A377" s="86">
        <v>704116</v>
      </c>
      <c r="B377" s="86" t="s">
        <v>290</v>
      </c>
      <c r="C377" s="86" t="str">
        <f t="shared" si="40"/>
        <v>Dorfplatz 3; 6305 Itter</v>
      </c>
      <c r="D377" s="86" t="s">
        <v>1920</v>
      </c>
      <c r="E377" s="86" t="s">
        <v>1920</v>
      </c>
      <c r="F377" s="86">
        <v>70407</v>
      </c>
      <c r="G377" s="86">
        <v>6305</v>
      </c>
      <c r="H377" s="86" t="s">
        <v>1082</v>
      </c>
      <c r="I377" s="86" t="s">
        <v>3218</v>
      </c>
      <c r="J377" s="86" t="s">
        <v>2470</v>
      </c>
      <c r="K377" s="86" t="s">
        <v>3735</v>
      </c>
      <c r="L377" s="86" t="s">
        <v>3</v>
      </c>
      <c r="M377" s="86" t="s">
        <v>3805</v>
      </c>
      <c r="N377" s="86" t="s">
        <v>3806</v>
      </c>
      <c r="O377" s="86" t="s">
        <v>2162</v>
      </c>
      <c r="P377" s="87">
        <v>36770</v>
      </c>
      <c r="Q377" s="87">
        <v>401768</v>
      </c>
      <c r="R377" s="86" t="s">
        <v>2416</v>
      </c>
      <c r="S377" s="86" t="s">
        <v>291</v>
      </c>
      <c r="T377" s="86">
        <v>970407</v>
      </c>
      <c r="U377" s="86">
        <v>6305</v>
      </c>
      <c r="V377" s="86" t="s">
        <v>1082</v>
      </c>
      <c r="W377" s="86" t="s">
        <v>3218</v>
      </c>
      <c r="X377" s="86" t="s">
        <v>2480</v>
      </c>
      <c r="Y377" s="86" t="s">
        <v>292</v>
      </c>
      <c r="Z377" s="86" t="str">
        <f t="shared" si="41"/>
        <v>Dorfplatz 1; 6305 Itter</v>
      </c>
      <c r="AB377" s="85" t="s">
        <v>3807</v>
      </c>
      <c r="AC377" s="85" t="str">
        <f t="shared" si="42"/>
        <v>AT77</v>
      </c>
      <c r="AD377" s="85" t="str">
        <f t="shared" si="43"/>
        <v>3624</v>
      </c>
      <c r="AE377" s="85" t="str">
        <f t="shared" si="44"/>
        <v>5000</v>
      </c>
      <c r="AF377" s="85" t="str">
        <f t="shared" si="45"/>
        <v>0103</v>
      </c>
      <c r="AG377" s="85" t="str">
        <f t="shared" si="46"/>
        <v>7100</v>
      </c>
      <c r="AH377" s="85" t="str">
        <f t="shared" si="47"/>
        <v>AT77 3624 5000 0103 7100</v>
      </c>
    </row>
    <row r="378" spans="1:34" x14ac:dyDescent="0.25">
      <c r="A378" s="86">
        <v>704006</v>
      </c>
      <c r="B378" s="86" t="s">
        <v>293</v>
      </c>
      <c r="C378" s="86" t="str">
        <f t="shared" si="40"/>
        <v>Möselgasse 13; 6365 Kirchberg/T</v>
      </c>
      <c r="D378" s="86" t="s">
        <v>1920</v>
      </c>
      <c r="E378" s="86" t="s">
        <v>1920</v>
      </c>
      <c r="F378" s="86">
        <v>70409</v>
      </c>
      <c r="G378" s="86">
        <v>6365</v>
      </c>
      <c r="H378" s="86" t="s">
        <v>3802</v>
      </c>
      <c r="I378" s="86" t="s">
        <v>3808</v>
      </c>
      <c r="J378" s="86" t="s">
        <v>2644</v>
      </c>
      <c r="K378" s="86" t="s">
        <v>3735</v>
      </c>
      <c r="L378" s="86" t="s">
        <v>3</v>
      </c>
      <c r="M378" s="86" t="s">
        <v>3809</v>
      </c>
      <c r="N378" s="86" t="s">
        <v>3810</v>
      </c>
      <c r="O378" s="86" t="s">
        <v>2141</v>
      </c>
      <c r="P378" s="87">
        <v>36770</v>
      </c>
      <c r="Q378" s="87">
        <v>401768</v>
      </c>
      <c r="R378" s="86" t="s">
        <v>2416</v>
      </c>
      <c r="S378" s="86" t="s">
        <v>294</v>
      </c>
      <c r="T378" s="86">
        <v>970409</v>
      </c>
      <c r="U378" s="86">
        <v>6365</v>
      </c>
      <c r="V378" s="86" t="s">
        <v>3812</v>
      </c>
      <c r="W378" s="86" t="s">
        <v>3088</v>
      </c>
      <c r="X378" s="86" t="s">
        <v>2411</v>
      </c>
      <c r="Y378" s="86" t="s">
        <v>295</v>
      </c>
      <c r="Z378" s="86" t="str">
        <f t="shared" si="41"/>
        <v>Hauptstraße 8; 6365 Kirchberg in Tirol</v>
      </c>
      <c r="AB378" s="85" t="s">
        <v>3811</v>
      </c>
      <c r="AC378" s="85" t="str">
        <f t="shared" si="42"/>
        <v>AT14</v>
      </c>
      <c r="AD378" s="85" t="str">
        <f t="shared" si="43"/>
        <v>3626</v>
      </c>
      <c r="AE378" s="85" t="str">
        <f t="shared" si="44"/>
        <v>3000</v>
      </c>
      <c r="AF378" s="85" t="str">
        <f t="shared" si="45"/>
        <v>0602</v>
      </c>
      <c r="AG378" s="85" t="str">
        <f t="shared" si="46"/>
        <v>3071</v>
      </c>
      <c r="AH378" s="85" t="str">
        <f t="shared" si="47"/>
        <v>AT14 3626 3000 0602 3071</v>
      </c>
    </row>
    <row r="379" spans="1:34" x14ac:dyDescent="0.25">
      <c r="A379" s="86">
        <v>704010</v>
      </c>
      <c r="B379" s="86" t="s">
        <v>3813</v>
      </c>
      <c r="C379" s="86" t="str">
        <f t="shared" si="40"/>
        <v>Obwiesen 2; 6365 Kirchberg/T</v>
      </c>
      <c r="D379" s="86" t="s">
        <v>2746</v>
      </c>
      <c r="E379" s="86" t="s">
        <v>2746</v>
      </c>
      <c r="F379" s="86">
        <v>70409</v>
      </c>
      <c r="G379" s="86">
        <v>6365</v>
      </c>
      <c r="H379" s="86" t="s">
        <v>3802</v>
      </c>
      <c r="I379" s="86" t="s">
        <v>3814</v>
      </c>
      <c r="J379" s="86" t="s">
        <v>2499</v>
      </c>
      <c r="K379" s="86" t="s">
        <v>3735</v>
      </c>
      <c r="L379" s="86" t="s">
        <v>1</v>
      </c>
      <c r="M379" s="86" t="s">
        <v>3815</v>
      </c>
      <c r="N379" s="86" t="s">
        <v>3816</v>
      </c>
      <c r="O379" s="86" t="s">
        <v>5739</v>
      </c>
      <c r="P379" s="87">
        <v>36770</v>
      </c>
      <c r="Q379" s="87">
        <v>401768</v>
      </c>
      <c r="R379" s="86" t="s">
        <v>2416</v>
      </c>
      <c r="S379" s="86" t="s">
        <v>3817</v>
      </c>
      <c r="T379" s="86"/>
      <c r="U379" s="86">
        <v>6365</v>
      </c>
      <c r="V379" s="86" t="s">
        <v>3812</v>
      </c>
      <c r="W379" s="86" t="s">
        <v>3814</v>
      </c>
      <c r="X379" s="86" t="s">
        <v>2499</v>
      </c>
      <c r="Y379" s="86"/>
      <c r="Z379" s="86" t="str">
        <f t="shared" si="41"/>
        <v>Obwiesen 2; 6365 Kirchberg in Tirol</v>
      </c>
      <c r="AC379" s="85" t="str">
        <f t="shared" si="42"/>
        <v/>
      </c>
      <c r="AD379" s="85" t="str">
        <f t="shared" si="43"/>
        <v/>
      </c>
      <c r="AE379" s="85" t="str">
        <f t="shared" si="44"/>
        <v/>
      </c>
      <c r="AF379" s="85" t="str">
        <f t="shared" si="45"/>
        <v/>
      </c>
      <c r="AG379" s="85" t="str">
        <f t="shared" si="46"/>
        <v/>
      </c>
      <c r="AH379" s="85" t="str">
        <f t="shared" si="47"/>
        <v xml:space="preserve">    </v>
      </c>
    </row>
    <row r="380" spans="1:34" x14ac:dyDescent="0.25">
      <c r="A380" s="86">
        <v>704011</v>
      </c>
      <c r="B380" s="86" t="s">
        <v>302</v>
      </c>
      <c r="C380" s="86" t="str">
        <f t="shared" si="40"/>
        <v>Brixentaler Straße 47; 6365 Kirchberg/T</v>
      </c>
      <c r="D380" s="86" t="s">
        <v>1919</v>
      </c>
      <c r="E380" s="86" t="s">
        <v>1919</v>
      </c>
      <c r="F380" s="86">
        <v>70409</v>
      </c>
      <c r="G380" s="86">
        <v>6365</v>
      </c>
      <c r="H380" s="86" t="s">
        <v>3802</v>
      </c>
      <c r="I380" s="86" t="s">
        <v>3818</v>
      </c>
      <c r="J380" s="86" t="s">
        <v>2603</v>
      </c>
      <c r="K380" s="86" t="s">
        <v>3735</v>
      </c>
      <c r="L380" s="86" t="s">
        <v>1</v>
      </c>
      <c r="M380" s="86" t="s">
        <v>3819</v>
      </c>
      <c r="N380" s="86" t="s">
        <v>3820</v>
      </c>
      <c r="O380" s="86" t="s">
        <v>2139</v>
      </c>
      <c r="P380" s="87">
        <v>36770</v>
      </c>
      <c r="Q380" s="87">
        <v>401768</v>
      </c>
      <c r="R380" s="86" t="s">
        <v>2416</v>
      </c>
      <c r="S380" s="86" t="s">
        <v>1798</v>
      </c>
      <c r="T380" s="86">
        <v>404866</v>
      </c>
      <c r="U380" s="86">
        <v>6380</v>
      </c>
      <c r="V380" s="86" t="s">
        <v>3790</v>
      </c>
      <c r="W380" s="86" t="s">
        <v>3791</v>
      </c>
      <c r="X380" s="86" t="s">
        <v>2668</v>
      </c>
      <c r="Y380" s="86" t="s">
        <v>289</v>
      </c>
      <c r="Z380" s="86" t="str">
        <f t="shared" si="41"/>
        <v>Neubauweg 25; 6380 St. Johann in Tirol</v>
      </c>
      <c r="AB380" s="85" t="s">
        <v>3789</v>
      </c>
      <c r="AC380" s="85" t="str">
        <f t="shared" si="42"/>
        <v>AT35</v>
      </c>
      <c r="AD380" s="85" t="str">
        <f t="shared" si="43"/>
        <v>3626</v>
      </c>
      <c r="AE380" s="85" t="str">
        <f t="shared" si="44"/>
        <v>2000</v>
      </c>
      <c r="AF380" s="85" t="str">
        <f t="shared" si="45"/>
        <v>0004</v>
      </c>
      <c r="AG380" s="85" t="str">
        <f t="shared" si="46"/>
        <v>6722</v>
      </c>
      <c r="AH380" s="85" t="str">
        <f t="shared" si="47"/>
        <v>AT35 3626 2000 0004 6722</v>
      </c>
    </row>
    <row r="381" spans="1:34" x14ac:dyDescent="0.25">
      <c r="A381" s="86">
        <v>704056</v>
      </c>
      <c r="B381" s="86" t="s">
        <v>303</v>
      </c>
      <c r="C381" s="86" t="str">
        <f t="shared" si="40"/>
        <v>Brixentaler Straße 47; 6365 Kirchberg/T</v>
      </c>
      <c r="D381" s="86" t="s">
        <v>1920</v>
      </c>
      <c r="E381" s="86" t="s">
        <v>1920</v>
      </c>
      <c r="F381" s="86">
        <v>70409</v>
      </c>
      <c r="G381" s="86">
        <v>6365</v>
      </c>
      <c r="H381" s="86" t="s">
        <v>3802</v>
      </c>
      <c r="I381" s="86" t="s">
        <v>3818</v>
      </c>
      <c r="J381" s="86" t="s">
        <v>2603</v>
      </c>
      <c r="K381" s="86" t="s">
        <v>3735</v>
      </c>
      <c r="L381" s="86" t="s">
        <v>3</v>
      </c>
      <c r="M381" s="86" t="s">
        <v>3821</v>
      </c>
      <c r="N381" s="86" t="s">
        <v>3822</v>
      </c>
      <c r="O381" s="86" t="s">
        <v>2141</v>
      </c>
      <c r="P381" s="87">
        <v>36770</v>
      </c>
      <c r="Q381" s="87">
        <v>401768</v>
      </c>
      <c r="R381" s="86" t="s">
        <v>2416</v>
      </c>
      <c r="S381" s="86" t="s">
        <v>294</v>
      </c>
      <c r="T381" s="86">
        <v>970409</v>
      </c>
      <c r="U381" s="86">
        <v>6365</v>
      </c>
      <c r="V381" s="86" t="s">
        <v>3812</v>
      </c>
      <c r="W381" s="86" t="s">
        <v>3088</v>
      </c>
      <c r="X381" s="86" t="s">
        <v>2411</v>
      </c>
      <c r="Y381" s="86" t="s">
        <v>295</v>
      </c>
      <c r="Z381" s="86" t="str">
        <f t="shared" si="41"/>
        <v>Hauptstraße 8; 6365 Kirchberg in Tirol</v>
      </c>
      <c r="AB381" s="85" t="s">
        <v>3811</v>
      </c>
      <c r="AC381" s="85" t="str">
        <f t="shared" si="42"/>
        <v>AT14</v>
      </c>
      <c r="AD381" s="85" t="str">
        <f t="shared" si="43"/>
        <v>3626</v>
      </c>
      <c r="AE381" s="85" t="str">
        <f t="shared" si="44"/>
        <v>3000</v>
      </c>
      <c r="AF381" s="85" t="str">
        <f t="shared" si="45"/>
        <v>0602</v>
      </c>
      <c r="AG381" s="85" t="str">
        <f t="shared" si="46"/>
        <v>3071</v>
      </c>
      <c r="AH381" s="85" t="str">
        <f t="shared" si="47"/>
        <v>AT14 3626 3000 0602 3071</v>
      </c>
    </row>
    <row r="382" spans="1:34" x14ac:dyDescent="0.25">
      <c r="A382" s="86">
        <v>704034</v>
      </c>
      <c r="B382" s="86" t="s">
        <v>308</v>
      </c>
      <c r="C382" s="86" t="str">
        <f t="shared" si="40"/>
        <v>Hornweg 28; 6370 Kitzbühel</v>
      </c>
      <c r="D382" s="86" t="s">
        <v>1919</v>
      </c>
      <c r="E382" s="86" t="s">
        <v>1919</v>
      </c>
      <c r="F382" s="86">
        <v>70411</v>
      </c>
      <c r="G382" s="86">
        <v>6370</v>
      </c>
      <c r="H382" s="86" t="s">
        <v>1076</v>
      </c>
      <c r="I382" s="86" t="s">
        <v>3823</v>
      </c>
      <c r="J382" s="86" t="s">
        <v>2488</v>
      </c>
      <c r="K382" s="86" t="s">
        <v>3735</v>
      </c>
      <c r="L382" s="86" t="s">
        <v>1</v>
      </c>
      <c r="M382" s="86" t="s">
        <v>3824</v>
      </c>
      <c r="N382" s="86" t="s">
        <v>3825</v>
      </c>
      <c r="O382" s="86" t="s">
        <v>2138</v>
      </c>
      <c r="P382" s="87">
        <v>36770</v>
      </c>
      <c r="Q382" s="87">
        <v>401768</v>
      </c>
      <c r="R382" s="86" t="s">
        <v>2416</v>
      </c>
      <c r="S382" s="86" t="s">
        <v>1442</v>
      </c>
      <c r="T382" s="86">
        <v>900370</v>
      </c>
      <c r="U382" s="86">
        <v>6370</v>
      </c>
      <c r="V382" s="86" t="s">
        <v>1076</v>
      </c>
      <c r="W382" s="86" t="s">
        <v>3823</v>
      </c>
      <c r="X382" s="86" t="s">
        <v>2435</v>
      </c>
      <c r="Y382" s="86" t="s">
        <v>309</v>
      </c>
      <c r="Z382" s="86" t="str">
        <f t="shared" si="41"/>
        <v>Hornweg 20; 6370 Kitzbühel</v>
      </c>
      <c r="AB382" s="85" t="s">
        <v>3826</v>
      </c>
      <c r="AC382" s="85" t="str">
        <f t="shared" si="42"/>
        <v>AT87</v>
      </c>
      <c r="AD382" s="85" t="str">
        <f t="shared" si="43"/>
        <v>2050</v>
      </c>
      <c r="AE382" s="85" t="str">
        <f t="shared" si="44"/>
        <v>5000</v>
      </c>
      <c r="AF382" s="85" t="str">
        <f t="shared" si="45"/>
        <v>0002</v>
      </c>
      <c r="AG382" s="85" t="str">
        <f t="shared" si="46"/>
        <v>6310</v>
      </c>
      <c r="AH382" s="85" t="str">
        <f t="shared" si="47"/>
        <v>AT87 2050 5000 0002 6310</v>
      </c>
    </row>
    <row r="383" spans="1:34" x14ac:dyDescent="0.25">
      <c r="A383" s="86">
        <v>704246</v>
      </c>
      <c r="B383" s="86" t="s">
        <v>972</v>
      </c>
      <c r="C383" s="86" t="str">
        <f t="shared" si="40"/>
        <v>Dorf 31; 6383 Erpfendorf</v>
      </c>
      <c r="D383" s="86" t="s">
        <v>1920</v>
      </c>
      <c r="E383" s="86" t="s">
        <v>1920</v>
      </c>
      <c r="F383" s="86">
        <v>70410</v>
      </c>
      <c r="G383" s="86">
        <v>6383</v>
      </c>
      <c r="H383" s="86" t="s">
        <v>3827</v>
      </c>
      <c r="I383" s="86" t="s">
        <v>3140</v>
      </c>
      <c r="J383" s="86" t="s">
        <v>2778</v>
      </c>
      <c r="K383" s="86" t="s">
        <v>3735</v>
      </c>
      <c r="L383" s="86" t="s">
        <v>3</v>
      </c>
      <c r="M383" s="86" t="s">
        <v>3828</v>
      </c>
      <c r="N383" s="86" t="s">
        <v>3829</v>
      </c>
      <c r="O383" s="86" t="s">
        <v>2165</v>
      </c>
      <c r="P383" s="87">
        <v>36770</v>
      </c>
      <c r="Q383" s="87">
        <v>401768</v>
      </c>
      <c r="R383" s="86" t="s">
        <v>2416</v>
      </c>
      <c r="S383" s="86" t="s">
        <v>970</v>
      </c>
      <c r="T383" s="86">
        <v>970410</v>
      </c>
      <c r="U383" s="86">
        <v>6382</v>
      </c>
      <c r="V383" s="86" t="s">
        <v>1285</v>
      </c>
      <c r="W383" s="86" t="s">
        <v>3218</v>
      </c>
      <c r="X383" s="86" t="s">
        <v>2576</v>
      </c>
      <c r="Y383" s="86" t="s">
        <v>971</v>
      </c>
      <c r="Z383" s="86" t="str">
        <f t="shared" si="41"/>
        <v>Dorfplatz 4; 6382 Kirchdorf i.T.</v>
      </c>
      <c r="AB383" s="85" t="s">
        <v>3830</v>
      </c>
      <c r="AC383" s="85" t="str">
        <f t="shared" si="42"/>
        <v>AT77</v>
      </c>
      <c r="AD383" s="85" t="str">
        <f t="shared" si="43"/>
        <v>3626</v>
      </c>
      <c r="AE383" s="85" t="str">
        <f t="shared" si="44"/>
        <v>2000</v>
      </c>
      <c r="AF383" s="85" t="str">
        <f t="shared" si="45"/>
        <v>0002</v>
      </c>
      <c r="AG383" s="85" t="str">
        <f t="shared" si="46"/>
        <v>0164</v>
      </c>
      <c r="AH383" s="85" t="str">
        <f t="shared" si="47"/>
        <v>AT77 3626 2000 0002 0164</v>
      </c>
    </row>
    <row r="384" spans="1:34" x14ac:dyDescent="0.25">
      <c r="A384" s="86">
        <v>704039</v>
      </c>
      <c r="B384" s="86" t="s">
        <v>1376</v>
      </c>
      <c r="C384" s="86" t="str">
        <f t="shared" si="40"/>
        <v>Dorfplatz 1; 6382 Kirchdorf/T</v>
      </c>
      <c r="D384" s="86" t="s">
        <v>1922</v>
      </c>
      <c r="E384" s="86" t="s">
        <v>1922</v>
      </c>
      <c r="F384" s="86">
        <v>70410</v>
      </c>
      <c r="G384" s="86">
        <v>6382</v>
      </c>
      <c r="H384" s="86" t="s">
        <v>3831</v>
      </c>
      <c r="I384" s="86" t="s">
        <v>3218</v>
      </c>
      <c r="J384" s="86" t="s">
        <v>2480</v>
      </c>
      <c r="K384" s="86" t="s">
        <v>3735</v>
      </c>
      <c r="L384" s="86" t="s">
        <v>1</v>
      </c>
      <c r="M384" s="86" t="s">
        <v>3832</v>
      </c>
      <c r="N384" s="86" t="s">
        <v>3833</v>
      </c>
      <c r="O384" s="86" t="s">
        <v>2139</v>
      </c>
      <c r="P384" s="87">
        <v>36770</v>
      </c>
      <c r="Q384" s="87">
        <v>401768</v>
      </c>
      <c r="R384" s="86" t="s">
        <v>2416</v>
      </c>
      <c r="S384" s="86" t="s">
        <v>1798</v>
      </c>
      <c r="T384" s="86">
        <v>404866</v>
      </c>
      <c r="U384" s="86">
        <v>6380</v>
      </c>
      <c r="V384" s="86" t="s">
        <v>3790</v>
      </c>
      <c r="W384" s="86" t="s">
        <v>3791</v>
      </c>
      <c r="X384" s="86" t="s">
        <v>2668</v>
      </c>
      <c r="Y384" s="86" t="s">
        <v>289</v>
      </c>
      <c r="Z384" s="86" t="str">
        <f t="shared" si="41"/>
        <v>Neubauweg 25; 6380 St. Johann in Tirol</v>
      </c>
      <c r="AB384" s="85" t="s">
        <v>3789</v>
      </c>
      <c r="AC384" s="85" t="str">
        <f t="shared" si="42"/>
        <v>AT35</v>
      </c>
      <c r="AD384" s="85" t="str">
        <f t="shared" si="43"/>
        <v>3626</v>
      </c>
      <c r="AE384" s="85" t="str">
        <f t="shared" si="44"/>
        <v>2000</v>
      </c>
      <c r="AF384" s="85" t="str">
        <f t="shared" si="45"/>
        <v>0004</v>
      </c>
      <c r="AG384" s="85" t="str">
        <f t="shared" si="46"/>
        <v>6722</v>
      </c>
      <c r="AH384" s="85" t="str">
        <f t="shared" si="47"/>
        <v>AT35 3626 2000 0004 6722</v>
      </c>
    </row>
    <row r="385" spans="1:34" x14ac:dyDescent="0.25">
      <c r="A385" s="86">
        <v>704166</v>
      </c>
      <c r="B385" s="86" t="s">
        <v>969</v>
      </c>
      <c r="C385" s="86" t="str">
        <f t="shared" si="40"/>
        <v>Dorfplatz 24; 6382 Kirchdorf/T</v>
      </c>
      <c r="D385" s="86" t="s">
        <v>1920</v>
      </c>
      <c r="E385" s="86" t="s">
        <v>1920</v>
      </c>
      <c r="F385" s="86">
        <v>70410</v>
      </c>
      <c r="G385" s="86">
        <v>6382</v>
      </c>
      <c r="H385" s="86" t="s">
        <v>3831</v>
      </c>
      <c r="I385" s="86" t="s">
        <v>3218</v>
      </c>
      <c r="J385" s="86" t="s">
        <v>2425</v>
      </c>
      <c r="K385" s="86" t="s">
        <v>3735</v>
      </c>
      <c r="L385" s="86" t="s">
        <v>3</v>
      </c>
      <c r="M385" s="86" t="s">
        <v>3834</v>
      </c>
      <c r="N385" s="86" t="s">
        <v>3835</v>
      </c>
      <c r="O385" s="86" t="s">
        <v>2165</v>
      </c>
      <c r="P385" s="87">
        <v>36770</v>
      </c>
      <c r="Q385" s="87">
        <v>401768</v>
      </c>
      <c r="R385" s="86" t="s">
        <v>2416</v>
      </c>
      <c r="S385" s="86" t="s">
        <v>970</v>
      </c>
      <c r="T385" s="86">
        <v>970410</v>
      </c>
      <c r="U385" s="86">
        <v>6382</v>
      </c>
      <c r="V385" s="86" t="s">
        <v>1285</v>
      </c>
      <c r="W385" s="86" t="s">
        <v>3218</v>
      </c>
      <c r="X385" s="86" t="s">
        <v>2576</v>
      </c>
      <c r="Y385" s="86" t="s">
        <v>971</v>
      </c>
      <c r="Z385" s="86" t="str">
        <f t="shared" si="41"/>
        <v>Dorfplatz 4; 6382 Kirchdorf i.T.</v>
      </c>
      <c r="AB385" s="85" t="s">
        <v>3830</v>
      </c>
      <c r="AC385" s="85" t="str">
        <f t="shared" si="42"/>
        <v>AT77</v>
      </c>
      <c r="AD385" s="85" t="str">
        <f t="shared" si="43"/>
        <v>3626</v>
      </c>
      <c r="AE385" s="85" t="str">
        <f t="shared" si="44"/>
        <v>2000</v>
      </c>
      <c r="AF385" s="85" t="str">
        <f t="shared" si="45"/>
        <v>0002</v>
      </c>
      <c r="AG385" s="85" t="str">
        <f t="shared" si="46"/>
        <v>0164</v>
      </c>
      <c r="AH385" s="85" t="str">
        <f t="shared" si="47"/>
        <v>AT77 3626 2000 0002 0164</v>
      </c>
    </row>
    <row r="386" spans="1:34" x14ac:dyDescent="0.25">
      <c r="A386" s="86">
        <v>704236</v>
      </c>
      <c r="B386" s="86" t="s">
        <v>1705</v>
      </c>
      <c r="C386" s="86" t="str">
        <f t="shared" si="40"/>
        <v>Im Gries 13; 6370 Kitzbühel</v>
      </c>
      <c r="D386" s="86" t="s">
        <v>1920</v>
      </c>
      <c r="E386" s="86" t="s">
        <v>1920</v>
      </c>
      <c r="F386" s="86">
        <v>70411</v>
      </c>
      <c r="G386" s="86">
        <v>6370</v>
      </c>
      <c r="H386" s="86" t="s">
        <v>1076</v>
      </c>
      <c r="I386" s="86" t="s">
        <v>3836</v>
      </c>
      <c r="J386" s="86" t="s">
        <v>2644</v>
      </c>
      <c r="K386" s="86" t="s">
        <v>3735</v>
      </c>
      <c r="L386" s="86" t="s">
        <v>3</v>
      </c>
      <c r="M386" s="86" t="s">
        <v>3837</v>
      </c>
      <c r="N386" s="86" t="s">
        <v>3838</v>
      </c>
      <c r="O386" s="86" t="s">
        <v>2169</v>
      </c>
      <c r="P386" s="87">
        <v>36770</v>
      </c>
      <c r="Q386" s="87">
        <v>401768</v>
      </c>
      <c r="R386" s="86" t="s">
        <v>2416</v>
      </c>
      <c r="S386" s="86" t="s">
        <v>307</v>
      </c>
      <c r="T386" s="86">
        <v>970411</v>
      </c>
      <c r="U386" s="86">
        <v>6370</v>
      </c>
      <c r="V386" s="86" t="s">
        <v>1076</v>
      </c>
      <c r="W386" s="86" t="s">
        <v>3840</v>
      </c>
      <c r="X386" s="86" t="s">
        <v>2435</v>
      </c>
      <c r="Y386" s="86" t="s">
        <v>979</v>
      </c>
      <c r="Z386" s="86" t="str">
        <f t="shared" si="41"/>
        <v>Hinterstadt 20; 6370 Kitzbühel</v>
      </c>
      <c r="AB386" s="85" t="s">
        <v>3839</v>
      </c>
      <c r="AC386" s="85" t="str">
        <f t="shared" si="42"/>
        <v>AT88</v>
      </c>
      <c r="AD386" s="85" t="str">
        <f t="shared" si="43"/>
        <v>2050</v>
      </c>
      <c r="AE386" s="85" t="str">
        <f t="shared" si="44"/>
        <v>5000</v>
      </c>
      <c r="AF386" s="85" t="str">
        <f t="shared" si="45"/>
        <v>0001</v>
      </c>
      <c r="AG386" s="85" t="str">
        <f t="shared" si="46"/>
        <v>2906</v>
      </c>
      <c r="AH386" s="85" t="str">
        <f t="shared" si="47"/>
        <v>AT88 2050 5000 0001 2906</v>
      </c>
    </row>
    <row r="387" spans="1:34" x14ac:dyDescent="0.25">
      <c r="A387" s="86">
        <v>704068</v>
      </c>
      <c r="B387" s="86" t="s">
        <v>963</v>
      </c>
      <c r="C387" s="86" t="str">
        <f t="shared" si="40"/>
        <v>Dorf 14; 6345 Kössen</v>
      </c>
      <c r="D387" s="86" t="s">
        <v>1922</v>
      </c>
      <c r="E387" s="86" t="s">
        <v>1922</v>
      </c>
      <c r="F387" s="86">
        <v>70412</v>
      </c>
      <c r="G387" s="86">
        <v>6345</v>
      </c>
      <c r="H387" s="86" t="s">
        <v>1077</v>
      </c>
      <c r="I387" s="86" t="s">
        <v>3140</v>
      </c>
      <c r="J387" s="86" t="s">
        <v>2949</v>
      </c>
      <c r="K387" s="86" t="s">
        <v>3735</v>
      </c>
      <c r="L387" s="86" t="s">
        <v>3</v>
      </c>
      <c r="M387" s="86" t="s">
        <v>3841</v>
      </c>
      <c r="N387" s="86" t="s">
        <v>3842</v>
      </c>
      <c r="O387" s="86" t="s">
        <v>2155</v>
      </c>
      <c r="P387" s="87">
        <v>36770</v>
      </c>
      <c r="Q387" s="87">
        <v>401768</v>
      </c>
      <c r="R387" s="86" t="s">
        <v>2416</v>
      </c>
      <c r="S387" s="86" t="s">
        <v>305</v>
      </c>
      <c r="T387" s="86">
        <v>970412</v>
      </c>
      <c r="U387" s="86">
        <v>6345</v>
      </c>
      <c r="V387" s="86" t="s">
        <v>1077</v>
      </c>
      <c r="W387" s="86" t="s">
        <v>3140</v>
      </c>
      <c r="X387" s="86" t="s">
        <v>2949</v>
      </c>
      <c r="Y387" s="86" t="s">
        <v>306</v>
      </c>
      <c r="Z387" s="86" t="str">
        <f t="shared" si="41"/>
        <v>Dorf 14; 6345 Kössen</v>
      </c>
      <c r="AB387" s="85" t="s">
        <v>3843</v>
      </c>
      <c r="AC387" s="85" t="str">
        <f t="shared" si="42"/>
        <v>AT46</v>
      </c>
      <c r="AD387" s="85" t="str">
        <f t="shared" si="43"/>
        <v>4239</v>
      </c>
      <c r="AE387" s="85" t="str">
        <f t="shared" si="44"/>
        <v>0020</v>
      </c>
      <c r="AF387" s="85" t="str">
        <f t="shared" si="45"/>
        <v>1001</v>
      </c>
      <c r="AG387" s="85" t="str">
        <f t="shared" si="46"/>
        <v>0017</v>
      </c>
      <c r="AH387" s="85" t="str">
        <f t="shared" si="47"/>
        <v>AT46 4239 0020 1001 0017</v>
      </c>
    </row>
    <row r="388" spans="1:34" x14ac:dyDescent="0.25">
      <c r="A388" s="86">
        <v>704067</v>
      </c>
      <c r="B388" s="86" t="s">
        <v>313</v>
      </c>
      <c r="C388" s="86" t="str">
        <f t="shared" ref="C388:C451" si="48">CONCATENATE(I388," ",J388,";"," ",G388," ",H388)</f>
        <v>Dorf 15; 6345 Kössen</v>
      </c>
      <c r="D388" s="86" t="s">
        <v>1919</v>
      </c>
      <c r="E388" s="86" t="s">
        <v>1919</v>
      </c>
      <c r="F388" s="86">
        <v>70412</v>
      </c>
      <c r="G388" s="86">
        <v>6345</v>
      </c>
      <c r="H388" s="86" t="s">
        <v>1077</v>
      </c>
      <c r="I388" s="86" t="s">
        <v>3140</v>
      </c>
      <c r="J388" s="86" t="s">
        <v>2588</v>
      </c>
      <c r="K388" s="86" t="s">
        <v>3735</v>
      </c>
      <c r="L388" s="86" t="s">
        <v>3</v>
      </c>
      <c r="M388" s="86" t="s">
        <v>3844</v>
      </c>
      <c r="N388" s="86" t="s">
        <v>3845</v>
      </c>
      <c r="O388" s="86" t="s">
        <v>2155</v>
      </c>
      <c r="P388" s="87">
        <v>36770</v>
      </c>
      <c r="Q388" s="87">
        <v>401768</v>
      </c>
      <c r="R388" s="86" t="s">
        <v>2416</v>
      </c>
      <c r="S388" s="86" t="s">
        <v>305</v>
      </c>
      <c r="T388" s="86">
        <v>970412</v>
      </c>
      <c r="U388" s="86">
        <v>6345</v>
      </c>
      <c r="V388" s="86" t="s">
        <v>1077</v>
      </c>
      <c r="W388" s="86" t="s">
        <v>3140</v>
      </c>
      <c r="X388" s="86" t="s">
        <v>2949</v>
      </c>
      <c r="Y388" s="86" t="s">
        <v>306</v>
      </c>
      <c r="Z388" s="86" t="str">
        <f t="shared" ref="Z388:Z451" si="49">CONCATENATE(W388," ",X388,";"," ",U388," ",V388)</f>
        <v>Dorf 14; 6345 Kössen</v>
      </c>
      <c r="AB388" s="85" t="s">
        <v>3843</v>
      </c>
      <c r="AC388" s="85" t="str">
        <f t="shared" ref="AC388:AC451" si="50">LEFT(AB388,4)</f>
        <v>AT46</v>
      </c>
      <c r="AD388" s="85" t="str">
        <f t="shared" ref="AD388:AD451" si="51">MID(AB388,5,4)</f>
        <v>4239</v>
      </c>
      <c r="AE388" s="85" t="str">
        <f t="shared" ref="AE388:AE451" si="52">MID(AB388,9,4)</f>
        <v>0020</v>
      </c>
      <c r="AF388" s="85" t="str">
        <f t="shared" ref="AF388:AF451" si="53">MID(AB388,13,4)</f>
        <v>1001</v>
      </c>
      <c r="AG388" s="85" t="str">
        <f t="shared" ref="AG388:AG451" si="54">MID(AB388,17,4)</f>
        <v>0017</v>
      </c>
      <c r="AH388" s="85" t="str">
        <f t="shared" ref="AH388:AH451" si="55">AC388&amp;" "&amp;AD388&amp;" "&amp;AE388&amp;" "&amp;AF388&amp;" "&amp;AG388</f>
        <v>AT46 4239 0020 1001 0017</v>
      </c>
    </row>
    <row r="389" spans="1:34" x14ac:dyDescent="0.25">
      <c r="A389" s="86">
        <v>704019</v>
      </c>
      <c r="B389" s="86" t="s">
        <v>842</v>
      </c>
      <c r="C389" s="86" t="str">
        <f t="shared" si="48"/>
        <v>Dorf 27; 6345 Kössen</v>
      </c>
      <c r="D389" s="86" t="s">
        <v>1919</v>
      </c>
      <c r="E389" s="86" t="s">
        <v>1919</v>
      </c>
      <c r="F389" s="86">
        <v>70412</v>
      </c>
      <c r="G389" s="86">
        <v>6345</v>
      </c>
      <c r="H389" s="86" t="s">
        <v>1077</v>
      </c>
      <c r="I389" s="86" t="s">
        <v>3140</v>
      </c>
      <c r="J389" s="86" t="s">
        <v>2474</v>
      </c>
      <c r="K389" s="86" t="s">
        <v>3735</v>
      </c>
      <c r="L389" s="86" t="s">
        <v>1</v>
      </c>
      <c r="M389" s="86" t="s">
        <v>3846</v>
      </c>
      <c r="N389" s="86" t="s">
        <v>3847</v>
      </c>
      <c r="O389" s="86" t="s">
        <v>2145</v>
      </c>
      <c r="P389" s="87">
        <v>36770</v>
      </c>
      <c r="Q389" s="87">
        <v>401768</v>
      </c>
      <c r="R389" s="86" t="s">
        <v>2416</v>
      </c>
      <c r="S389" s="86" t="s">
        <v>1802</v>
      </c>
      <c r="T389" s="86">
        <v>401242</v>
      </c>
      <c r="U389" s="86">
        <v>6345</v>
      </c>
      <c r="V389" s="86" t="s">
        <v>1077</v>
      </c>
      <c r="W389" s="86" t="s">
        <v>3140</v>
      </c>
      <c r="X389" s="86" t="s">
        <v>2474</v>
      </c>
      <c r="Y389" s="86" t="s">
        <v>1862</v>
      </c>
      <c r="Z389" s="86" t="str">
        <f t="shared" si="49"/>
        <v>Dorf 27; 6345 Kössen</v>
      </c>
      <c r="AB389" s="85" t="s">
        <v>3848</v>
      </c>
      <c r="AC389" s="85" t="str">
        <f t="shared" si="50"/>
        <v>AT49</v>
      </c>
      <c r="AD389" s="85" t="str">
        <f t="shared" si="51"/>
        <v>2050</v>
      </c>
      <c r="AE389" s="85" t="str">
        <f t="shared" si="52"/>
        <v>6018</v>
      </c>
      <c r="AF389" s="85" t="str">
        <f t="shared" si="53"/>
        <v>0000</v>
      </c>
      <c r="AG389" s="85" t="str">
        <f t="shared" si="54"/>
        <v>0117</v>
      </c>
      <c r="AH389" s="85" t="str">
        <f t="shared" si="55"/>
        <v>AT49 2050 6018 0000 0117</v>
      </c>
    </row>
    <row r="390" spans="1:34" x14ac:dyDescent="0.25">
      <c r="A390" s="86">
        <v>704156</v>
      </c>
      <c r="B390" s="86" t="s">
        <v>1704</v>
      </c>
      <c r="C390" s="86" t="str">
        <f t="shared" si="48"/>
        <v>Kirchweg 4; 6370 Reith b.Kitzbühel</v>
      </c>
      <c r="D390" s="86" t="s">
        <v>1920</v>
      </c>
      <c r="E390" s="86" t="s">
        <v>1920</v>
      </c>
      <c r="F390" s="86">
        <v>70414</v>
      </c>
      <c r="G390" s="86">
        <v>6370</v>
      </c>
      <c r="H390" s="86" t="s">
        <v>3849</v>
      </c>
      <c r="I390" s="86" t="s">
        <v>3850</v>
      </c>
      <c r="J390" s="86" t="s">
        <v>2576</v>
      </c>
      <c r="K390" s="86" t="s">
        <v>3735</v>
      </c>
      <c r="L390" s="86" t="s">
        <v>3</v>
      </c>
      <c r="M390" s="86" t="s">
        <v>3851</v>
      </c>
      <c r="N390" s="86" t="s">
        <v>3852</v>
      </c>
      <c r="O390" s="86" t="s">
        <v>2164</v>
      </c>
      <c r="P390" s="87">
        <v>36770</v>
      </c>
      <c r="Q390" s="87">
        <v>401768</v>
      </c>
      <c r="R390" s="86" t="s">
        <v>2416</v>
      </c>
      <c r="S390" s="86" t="s">
        <v>1810</v>
      </c>
      <c r="T390" s="86">
        <v>970414</v>
      </c>
      <c r="U390" s="86">
        <v>6370</v>
      </c>
      <c r="V390" s="86" t="s">
        <v>3854</v>
      </c>
      <c r="W390" s="86" t="s">
        <v>3140</v>
      </c>
      <c r="X390" s="86" t="s">
        <v>2428</v>
      </c>
      <c r="Y390" s="86" t="s">
        <v>319</v>
      </c>
      <c r="Z390" s="86" t="str">
        <f t="shared" si="49"/>
        <v>Dorf 5; 6370 Reith bei Kitzbühel</v>
      </c>
      <c r="AB390" s="85" t="s">
        <v>3853</v>
      </c>
      <c r="AC390" s="85" t="str">
        <f t="shared" si="50"/>
        <v>AT70</v>
      </c>
      <c r="AD390" s="85" t="str">
        <f t="shared" si="51"/>
        <v>3626</v>
      </c>
      <c r="AE390" s="85" t="str">
        <f t="shared" si="52"/>
        <v>3000</v>
      </c>
      <c r="AF390" s="85" t="str">
        <f t="shared" si="53"/>
        <v>0102</v>
      </c>
      <c r="AG390" s="85" t="str">
        <f t="shared" si="54"/>
        <v>0452</v>
      </c>
      <c r="AH390" s="85" t="str">
        <f t="shared" si="55"/>
        <v>AT70 3626 3000 0102 0452</v>
      </c>
    </row>
    <row r="391" spans="1:34" x14ac:dyDescent="0.25">
      <c r="A391" s="86">
        <v>704002</v>
      </c>
      <c r="B391" s="86" t="s">
        <v>310</v>
      </c>
      <c r="C391" s="86" t="str">
        <f t="shared" si="48"/>
        <v>Traunsteinerweg 15; 6370 Kitzbühel</v>
      </c>
      <c r="D391" s="86" t="s">
        <v>1922</v>
      </c>
      <c r="E391" s="86" t="s">
        <v>1922</v>
      </c>
      <c r="F391" s="86">
        <v>70411</v>
      </c>
      <c r="G391" s="86">
        <v>6370</v>
      </c>
      <c r="H391" s="86" t="s">
        <v>1076</v>
      </c>
      <c r="I391" s="86" t="s">
        <v>3855</v>
      </c>
      <c r="J391" s="86" t="s">
        <v>2588</v>
      </c>
      <c r="K391" s="86" t="s">
        <v>3735</v>
      </c>
      <c r="L391" s="86" t="s">
        <v>1</v>
      </c>
      <c r="M391" s="86" t="s">
        <v>3856</v>
      </c>
      <c r="N391" s="86" t="s">
        <v>3857</v>
      </c>
      <c r="O391" s="86" t="s">
        <v>2138</v>
      </c>
      <c r="P391" s="87">
        <v>36770</v>
      </c>
      <c r="Q391" s="87">
        <v>401768</v>
      </c>
      <c r="R391" s="86" t="s">
        <v>2416</v>
      </c>
      <c r="S391" s="86" t="s">
        <v>1442</v>
      </c>
      <c r="T391" s="86">
        <v>900370</v>
      </c>
      <c r="U391" s="86">
        <v>6370</v>
      </c>
      <c r="V391" s="86" t="s">
        <v>1076</v>
      </c>
      <c r="W391" s="86" t="s">
        <v>3823</v>
      </c>
      <c r="X391" s="86" t="s">
        <v>2435</v>
      </c>
      <c r="Y391" s="86" t="s">
        <v>309</v>
      </c>
      <c r="Z391" s="86" t="str">
        <f t="shared" si="49"/>
        <v>Hornweg 20; 6370 Kitzbühel</v>
      </c>
      <c r="AB391" s="85" t="s">
        <v>3826</v>
      </c>
      <c r="AC391" s="85" t="str">
        <f t="shared" si="50"/>
        <v>AT87</v>
      </c>
      <c r="AD391" s="85" t="str">
        <f t="shared" si="51"/>
        <v>2050</v>
      </c>
      <c r="AE391" s="85" t="str">
        <f t="shared" si="52"/>
        <v>5000</v>
      </c>
      <c r="AF391" s="85" t="str">
        <f t="shared" si="53"/>
        <v>0002</v>
      </c>
      <c r="AG391" s="85" t="str">
        <f t="shared" si="54"/>
        <v>6310</v>
      </c>
      <c r="AH391" s="85" t="str">
        <f t="shared" si="55"/>
        <v>AT87 2050 5000 0002 6310</v>
      </c>
    </row>
    <row r="392" spans="1:34" x14ac:dyDescent="0.25">
      <c r="A392" s="86">
        <v>704146</v>
      </c>
      <c r="B392" s="86" t="s">
        <v>304</v>
      </c>
      <c r="C392" s="86" t="str">
        <f t="shared" si="48"/>
        <v>Kindergartenweg 2; 6345 Kössen</v>
      </c>
      <c r="D392" s="86" t="s">
        <v>1920</v>
      </c>
      <c r="E392" s="86" t="s">
        <v>1920</v>
      </c>
      <c r="F392" s="86">
        <v>70412</v>
      </c>
      <c r="G392" s="86">
        <v>6345</v>
      </c>
      <c r="H392" s="86" t="s">
        <v>1077</v>
      </c>
      <c r="I392" s="86" t="s">
        <v>3580</v>
      </c>
      <c r="J392" s="86" t="s">
        <v>2499</v>
      </c>
      <c r="K392" s="86" t="s">
        <v>3735</v>
      </c>
      <c r="L392" s="86" t="s">
        <v>3</v>
      </c>
      <c r="M392" s="86" t="s">
        <v>3858</v>
      </c>
      <c r="N392" s="86" t="s">
        <v>3859</v>
      </c>
      <c r="O392" s="86" t="s">
        <v>2155</v>
      </c>
      <c r="P392" s="87">
        <v>36770</v>
      </c>
      <c r="Q392" s="87">
        <v>401768</v>
      </c>
      <c r="R392" s="86" t="s">
        <v>2416</v>
      </c>
      <c r="S392" s="86" t="s">
        <v>305</v>
      </c>
      <c r="T392" s="86">
        <v>970412</v>
      </c>
      <c r="U392" s="86">
        <v>6345</v>
      </c>
      <c r="V392" s="86" t="s">
        <v>1077</v>
      </c>
      <c r="W392" s="86" t="s">
        <v>3140</v>
      </c>
      <c r="X392" s="86" t="s">
        <v>2949</v>
      </c>
      <c r="Y392" s="86" t="s">
        <v>306</v>
      </c>
      <c r="Z392" s="86" t="str">
        <f t="shared" si="49"/>
        <v>Dorf 14; 6345 Kössen</v>
      </c>
      <c r="AB392" s="85" t="s">
        <v>3843</v>
      </c>
      <c r="AC392" s="85" t="str">
        <f t="shared" si="50"/>
        <v>AT46</v>
      </c>
      <c r="AD392" s="85" t="str">
        <f t="shared" si="51"/>
        <v>4239</v>
      </c>
      <c r="AE392" s="85" t="str">
        <f t="shared" si="52"/>
        <v>0020</v>
      </c>
      <c r="AF392" s="85" t="str">
        <f t="shared" si="53"/>
        <v>1001</v>
      </c>
      <c r="AG392" s="85" t="str">
        <f t="shared" si="54"/>
        <v>0017</v>
      </c>
      <c r="AH392" s="85" t="str">
        <f t="shared" si="55"/>
        <v>AT46 4239 0020 1001 0017</v>
      </c>
    </row>
    <row r="393" spans="1:34" x14ac:dyDescent="0.25">
      <c r="A393" s="86">
        <v>704109</v>
      </c>
      <c r="B393" s="86" t="s">
        <v>3860</v>
      </c>
      <c r="C393" s="86" t="str">
        <f t="shared" si="48"/>
        <v>Rerobichlstraße 11; 6372 Oberndorf/T</v>
      </c>
      <c r="D393" s="86" t="s">
        <v>1920</v>
      </c>
      <c r="E393" s="86" t="s">
        <v>1920</v>
      </c>
      <c r="F393" s="86">
        <v>70413</v>
      </c>
      <c r="G393" s="86">
        <v>6372</v>
      </c>
      <c r="H393" s="86" t="s">
        <v>3861</v>
      </c>
      <c r="I393" s="86" t="s">
        <v>3862</v>
      </c>
      <c r="J393" s="86" t="s">
        <v>2580</v>
      </c>
      <c r="K393" s="86" t="s">
        <v>3735</v>
      </c>
      <c r="L393" s="86" t="s">
        <v>1</v>
      </c>
      <c r="M393" s="86" t="s">
        <v>3863</v>
      </c>
      <c r="N393" s="86" t="s">
        <v>3864</v>
      </c>
      <c r="O393" s="86" t="s">
        <v>2035</v>
      </c>
      <c r="P393" s="87">
        <v>36770</v>
      </c>
      <c r="Q393" s="87">
        <v>43708</v>
      </c>
      <c r="R393" s="86" t="s">
        <v>2592</v>
      </c>
      <c r="S393" s="86" t="s">
        <v>1791</v>
      </c>
      <c r="T393" s="86">
        <v>406178</v>
      </c>
      <c r="U393" s="86">
        <v>6020</v>
      </c>
      <c r="V393" s="86" t="s">
        <v>1009</v>
      </c>
      <c r="W393" s="86" t="s">
        <v>3106</v>
      </c>
      <c r="X393" s="86" t="s">
        <v>3107</v>
      </c>
      <c r="Y393" s="86" t="s">
        <v>226</v>
      </c>
      <c r="Z393" s="86" t="str">
        <f t="shared" si="49"/>
        <v>Südtirolerplatz 10-12/6; 6020 Innsbruck</v>
      </c>
      <c r="AB393" s="85" t="s">
        <v>3105</v>
      </c>
      <c r="AC393" s="85" t="str">
        <f t="shared" si="50"/>
        <v>AT63</v>
      </c>
      <c r="AD393" s="85" t="str">
        <f t="shared" si="51"/>
        <v>1400</v>
      </c>
      <c r="AE393" s="85" t="str">
        <f t="shared" si="52"/>
        <v>0668</v>
      </c>
      <c r="AF393" s="85" t="str">
        <f t="shared" si="53"/>
        <v>1002</v>
      </c>
      <c r="AG393" s="85" t="str">
        <f t="shared" si="54"/>
        <v>2931</v>
      </c>
      <c r="AH393" s="85" t="str">
        <f t="shared" si="55"/>
        <v>AT63 1400 0668 1002 2931</v>
      </c>
    </row>
    <row r="394" spans="1:34" x14ac:dyDescent="0.25">
      <c r="A394" s="86">
        <v>704024</v>
      </c>
      <c r="B394" s="86" t="s">
        <v>331</v>
      </c>
      <c r="C394" s="86" t="str">
        <f t="shared" si="48"/>
        <v>Rerobichlstraße 11; 6372 Oberndorf/T</v>
      </c>
      <c r="D394" s="86" t="s">
        <v>1919</v>
      </c>
      <c r="E394" s="86" t="s">
        <v>1919</v>
      </c>
      <c r="F394" s="86">
        <v>70413</v>
      </c>
      <c r="G394" s="86">
        <v>6372</v>
      </c>
      <c r="H394" s="86" t="s">
        <v>3861</v>
      </c>
      <c r="I394" s="86" t="s">
        <v>3862</v>
      </c>
      <c r="J394" s="86" t="s">
        <v>2580</v>
      </c>
      <c r="K394" s="86" t="s">
        <v>3735</v>
      </c>
      <c r="L394" s="86" t="s">
        <v>1</v>
      </c>
      <c r="M394" s="86" t="s">
        <v>3865</v>
      </c>
      <c r="N394" s="86" t="s">
        <v>3866</v>
      </c>
      <c r="O394" s="86" t="s">
        <v>2035</v>
      </c>
      <c r="P394" s="87">
        <v>36770</v>
      </c>
      <c r="Q394" s="87">
        <v>401768</v>
      </c>
      <c r="R394" s="86" t="s">
        <v>2416</v>
      </c>
      <c r="S394" s="86" t="s">
        <v>1791</v>
      </c>
      <c r="T394" s="86">
        <v>406178</v>
      </c>
      <c r="U394" s="86">
        <v>6020</v>
      </c>
      <c r="V394" s="86" t="s">
        <v>1009</v>
      </c>
      <c r="W394" s="86" t="s">
        <v>3106</v>
      </c>
      <c r="X394" s="86" t="s">
        <v>3107</v>
      </c>
      <c r="Y394" s="86" t="s">
        <v>226</v>
      </c>
      <c r="Z394" s="86" t="str">
        <f t="shared" si="49"/>
        <v>Südtirolerplatz 10-12/6; 6020 Innsbruck</v>
      </c>
      <c r="AB394" s="85" t="s">
        <v>3105</v>
      </c>
      <c r="AC394" s="85" t="str">
        <f t="shared" si="50"/>
        <v>AT63</v>
      </c>
      <c r="AD394" s="85" t="str">
        <f t="shared" si="51"/>
        <v>1400</v>
      </c>
      <c r="AE394" s="85" t="str">
        <f t="shared" si="52"/>
        <v>0668</v>
      </c>
      <c r="AF394" s="85" t="str">
        <f t="shared" si="53"/>
        <v>1002</v>
      </c>
      <c r="AG394" s="85" t="str">
        <f t="shared" si="54"/>
        <v>2931</v>
      </c>
      <c r="AH394" s="85" t="str">
        <f t="shared" si="55"/>
        <v>AT63 1400 0668 1002 2931</v>
      </c>
    </row>
    <row r="395" spans="1:34" x14ac:dyDescent="0.25">
      <c r="A395" s="86">
        <v>704032</v>
      </c>
      <c r="B395" s="86" t="s">
        <v>318</v>
      </c>
      <c r="C395" s="86" t="str">
        <f t="shared" si="48"/>
        <v>Rerobichlstraße 11; 6372 Oberndorf/T</v>
      </c>
      <c r="D395" s="86" t="s">
        <v>1922</v>
      </c>
      <c r="E395" s="86" t="s">
        <v>1922</v>
      </c>
      <c r="F395" s="86">
        <v>70413</v>
      </c>
      <c r="G395" s="86">
        <v>6372</v>
      </c>
      <c r="H395" s="86" t="s">
        <v>3861</v>
      </c>
      <c r="I395" s="86" t="s">
        <v>3862</v>
      </c>
      <c r="J395" s="86" t="s">
        <v>2580</v>
      </c>
      <c r="K395" s="86" t="s">
        <v>3735</v>
      </c>
      <c r="L395" s="86" t="s">
        <v>1</v>
      </c>
      <c r="M395" s="86" t="s">
        <v>3867</v>
      </c>
      <c r="N395" s="86" t="s">
        <v>3868</v>
      </c>
      <c r="O395" s="86" t="s">
        <v>2035</v>
      </c>
      <c r="P395" s="87">
        <v>36770</v>
      </c>
      <c r="Q395" s="87">
        <v>401768</v>
      </c>
      <c r="R395" s="86" t="s">
        <v>2416</v>
      </c>
      <c r="S395" s="86" t="s">
        <v>1791</v>
      </c>
      <c r="T395" s="86">
        <v>406178</v>
      </c>
      <c r="U395" s="86">
        <v>6020</v>
      </c>
      <c r="V395" s="86" t="s">
        <v>1009</v>
      </c>
      <c r="W395" s="86" t="s">
        <v>3106</v>
      </c>
      <c r="X395" s="86" t="s">
        <v>3107</v>
      </c>
      <c r="Y395" s="86" t="s">
        <v>226</v>
      </c>
      <c r="Z395" s="86" t="str">
        <f t="shared" si="49"/>
        <v>Südtirolerplatz 10-12/6; 6020 Innsbruck</v>
      </c>
      <c r="AB395" s="85" t="s">
        <v>3105</v>
      </c>
      <c r="AC395" s="85" t="str">
        <f t="shared" si="50"/>
        <v>AT63</v>
      </c>
      <c r="AD395" s="85" t="str">
        <f t="shared" si="51"/>
        <v>1400</v>
      </c>
      <c r="AE395" s="85" t="str">
        <f t="shared" si="52"/>
        <v>0668</v>
      </c>
      <c r="AF395" s="85" t="str">
        <f t="shared" si="53"/>
        <v>1002</v>
      </c>
      <c r="AG395" s="85" t="str">
        <f t="shared" si="54"/>
        <v>2931</v>
      </c>
      <c r="AH395" s="85" t="str">
        <f t="shared" si="55"/>
        <v>AT63 1400 0668 1002 2931</v>
      </c>
    </row>
    <row r="396" spans="1:34" x14ac:dyDescent="0.25">
      <c r="A396" s="86">
        <v>704197</v>
      </c>
      <c r="B396" s="86" t="s">
        <v>1900</v>
      </c>
      <c r="C396" s="86" t="str">
        <f t="shared" si="48"/>
        <v>Dorf 2; 6385 Schwendt</v>
      </c>
      <c r="D396" s="86" t="s">
        <v>1919</v>
      </c>
      <c r="E396" s="86" t="s">
        <v>1919</v>
      </c>
      <c r="F396" s="86">
        <v>70418</v>
      </c>
      <c r="G396" s="86">
        <v>6385</v>
      </c>
      <c r="H396" s="86" t="s">
        <v>1084</v>
      </c>
      <c r="I396" s="86" t="s">
        <v>3140</v>
      </c>
      <c r="J396" s="86" t="s">
        <v>2499</v>
      </c>
      <c r="K396" s="86" t="s">
        <v>3735</v>
      </c>
      <c r="L396" s="86" t="s">
        <v>3</v>
      </c>
      <c r="M396" s="86" t="s">
        <v>3869</v>
      </c>
      <c r="N396" s="86" t="s">
        <v>3870</v>
      </c>
      <c r="O396" s="86" t="s">
        <v>2166</v>
      </c>
      <c r="P396" s="87">
        <v>36770</v>
      </c>
      <c r="Q396" s="87">
        <v>401768</v>
      </c>
      <c r="R396" s="86" t="s">
        <v>2416</v>
      </c>
      <c r="S396" s="86" t="s">
        <v>327</v>
      </c>
      <c r="T396" s="86">
        <v>970418</v>
      </c>
      <c r="U396" s="86">
        <v>6385</v>
      </c>
      <c r="V396" s="86" t="s">
        <v>1084</v>
      </c>
      <c r="W396" s="86" t="s">
        <v>3140</v>
      </c>
      <c r="X396" s="86" t="s">
        <v>2499</v>
      </c>
      <c r="Y396" s="86" t="s">
        <v>328</v>
      </c>
      <c r="Z396" s="86" t="str">
        <f t="shared" si="49"/>
        <v>Dorf 2; 6385 Schwendt</v>
      </c>
      <c r="AB396" s="85" t="s">
        <v>3871</v>
      </c>
      <c r="AC396" s="85" t="str">
        <f t="shared" si="50"/>
        <v>AT13</v>
      </c>
      <c r="AD396" s="85" t="str">
        <f t="shared" si="51"/>
        <v>3626</v>
      </c>
      <c r="AE396" s="85" t="str">
        <f t="shared" si="52"/>
        <v>4000</v>
      </c>
      <c r="AF396" s="85" t="str">
        <f t="shared" si="53"/>
        <v>0012</v>
      </c>
      <c r="AG396" s="85" t="str">
        <f t="shared" si="54"/>
        <v>0634</v>
      </c>
      <c r="AH396" s="85" t="str">
        <f t="shared" si="55"/>
        <v>AT13 3626 4000 0012 0634</v>
      </c>
    </row>
    <row r="397" spans="1:34" x14ac:dyDescent="0.25">
      <c r="A397" s="86">
        <v>704106</v>
      </c>
      <c r="B397" s="86" t="s">
        <v>312</v>
      </c>
      <c r="C397" s="86" t="str">
        <f t="shared" si="48"/>
        <v>Dorfstraße 17; 6393 St.Ulrich/Pillersee</v>
      </c>
      <c r="D397" s="86" t="s">
        <v>1920</v>
      </c>
      <c r="E397" s="86" t="s">
        <v>1920</v>
      </c>
      <c r="F397" s="86">
        <v>70417</v>
      </c>
      <c r="G397" s="86">
        <v>6393</v>
      </c>
      <c r="H397" s="86" t="s">
        <v>3872</v>
      </c>
      <c r="I397" s="86" t="s">
        <v>2849</v>
      </c>
      <c r="J397" s="86" t="s">
        <v>2727</v>
      </c>
      <c r="K397" s="86" t="s">
        <v>3735</v>
      </c>
      <c r="L397" s="86" t="s">
        <v>3</v>
      </c>
      <c r="M397" s="86" t="s">
        <v>3873</v>
      </c>
      <c r="N397" s="86" t="s">
        <v>3874</v>
      </c>
      <c r="O397" s="86" t="s">
        <v>2160</v>
      </c>
      <c r="P397" s="87">
        <v>36770</v>
      </c>
      <c r="Q397" s="87">
        <v>401768</v>
      </c>
      <c r="R397" s="86" t="s">
        <v>2416</v>
      </c>
      <c r="S397" s="86" t="s">
        <v>1808</v>
      </c>
      <c r="T397" s="86">
        <v>970417</v>
      </c>
      <c r="U397" s="86">
        <v>6393</v>
      </c>
      <c r="V397" s="86" t="s">
        <v>3876</v>
      </c>
      <c r="W397" s="86" t="s">
        <v>2849</v>
      </c>
      <c r="X397" s="86" t="s">
        <v>2588</v>
      </c>
      <c r="Y397" s="86" t="s">
        <v>311</v>
      </c>
      <c r="Z397" s="86" t="str">
        <f t="shared" si="49"/>
        <v>Dorfstraße 15; 6393 St. Ulrich am Pillersee</v>
      </c>
      <c r="AB397" s="85" t="s">
        <v>3875</v>
      </c>
      <c r="AC397" s="85" t="str">
        <f t="shared" si="50"/>
        <v>AT89</v>
      </c>
      <c r="AD397" s="85" t="str">
        <f t="shared" si="51"/>
        <v>3634</v>
      </c>
      <c r="AE397" s="85" t="str">
        <f t="shared" si="52"/>
        <v>9000</v>
      </c>
      <c r="AF397" s="85" t="str">
        <f t="shared" si="53"/>
        <v>0102</v>
      </c>
      <c r="AG397" s="85" t="str">
        <f t="shared" si="54"/>
        <v>0262</v>
      </c>
      <c r="AH397" s="85" t="str">
        <f t="shared" si="55"/>
        <v>AT89 3634 9000 0102 0262</v>
      </c>
    </row>
    <row r="398" spans="1:34" x14ac:dyDescent="0.25">
      <c r="A398" s="86">
        <v>704107</v>
      </c>
      <c r="B398" s="86" t="s">
        <v>1632</v>
      </c>
      <c r="C398" s="86" t="str">
        <f t="shared" si="48"/>
        <v>Dorfstraße 17; 6393 St.Ulrich/Pillersee</v>
      </c>
      <c r="D398" s="86" t="s">
        <v>1919</v>
      </c>
      <c r="E398" s="86" t="s">
        <v>1919</v>
      </c>
      <c r="F398" s="86">
        <v>70417</v>
      </c>
      <c r="G398" s="86">
        <v>6393</v>
      </c>
      <c r="H398" s="86" t="s">
        <v>3872</v>
      </c>
      <c r="I398" s="86" t="s">
        <v>2849</v>
      </c>
      <c r="J398" s="86" t="s">
        <v>2727</v>
      </c>
      <c r="K398" s="86" t="s">
        <v>3735</v>
      </c>
      <c r="L398" s="86" t="s">
        <v>3</v>
      </c>
      <c r="M398" s="86" t="s">
        <v>3877</v>
      </c>
      <c r="N398" s="86" t="s">
        <v>3878</v>
      </c>
      <c r="O398" s="86" t="s">
        <v>2160</v>
      </c>
      <c r="P398" s="87">
        <v>36770</v>
      </c>
      <c r="Q398" s="87">
        <v>401768</v>
      </c>
      <c r="R398" s="86" t="s">
        <v>2416</v>
      </c>
      <c r="S398" s="86" t="s">
        <v>1808</v>
      </c>
      <c r="T398" s="86">
        <v>970417</v>
      </c>
      <c r="U398" s="86">
        <v>6393</v>
      </c>
      <c r="V398" s="86" t="s">
        <v>3876</v>
      </c>
      <c r="W398" s="86" t="s">
        <v>2849</v>
      </c>
      <c r="X398" s="86" t="s">
        <v>2588</v>
      </c>
      <c r="Y398" s="86" t="s">
        <v>311</v>
      </c>
      <c r="Z398" s="86" t="str">
        <f t="shared" si="49"/>
        <v>Dorfstraße 15; 6393 St. Ulrich am Pillersee</v>
      </c>
      <c r="AB398" s="85" t="s">
        <v>3875</v>
      </c>
      <c r="AC398" s="85" t="str">
        <f t="shared" si="50"/>
        <v>AT89</v>
      </c>
      <c r="AD398" s="85" t="str">
        <f t="shared" si="51"/>
        <v>3634</v>
      </c>
      <c r="AE398" s="85" t="str">
        <f t="shared" si="52"/>
        <v>9000</v>
      </c>
      <c r="AF398" s="85" t="str">
        <f t="shared" si="53"/>
        <v>0102</v>
      </c>
      <c r="AG398" s="85" t="str">
        <f t="shared" si="54"/>
        <v>0262</v>
      </c>
      <c r="AH398" s="85" t="str">
        <f t="shared" si="55"/>
        <v>AT89 3634 9000 0102 0262</v>
      </c>
    </row>
    <row r="399" spans="1:34" x14ac:dyDescent="0.25">
      <c r="A399" s="86">
        <v>704216</v>
      </c>
      <c r="B399" s="86" t="s">
        <v>322</v>
      </c>
      <c r="C399" s="86" t="str">
        <f t="shared" si="48"/>
        <v>Lederergasse 3; 6380 St.Johann/T</v>
      </c>
      <c r="D399" s="86" t="s">
        <v>1920</v>
      </c>
      <c r="E399" s="86" t="s">
        <v>1920</v>
      </c>
      <c r="F399" s="86">
        <v>70416</v>
      </c>
      <c r="G399" s="86">
        <v>6380</v>
      </c>
      <c r="H399" s="86" t="s">
        <v>3879</v>
      </c>
      <c r="I399" s="86" t="s">
        <v>3880</v>
      </c>
      <c r="J399" s="86" t="s">
        <v>2470</v>
      </c>
      <c r="K399" s="86" t="s">
        <v>3735</v>
      </c>
      <c r="L399" s="86" t="s">
        <v>1</v>
      </c>
      <c r="M399" s="86" t="s">
        <v>3881</v>
      </c>
      <c r="N399" s="86" t="s">
        <v>3882</v>
      </c>
      <c r="O399" s="86" t="s">
        <v>2137</v>
      </c>
      <c r="P399" s="87">
        <v>36770</v>
      </c>
      <c r="Q399" s="87">
        <v>401768</v>
      </c>
      <c r="R399" s="86" t="s">
        <v>2416</v>
      </c>
      <c r="S399" s="86" t="s">
        <v>1797</v>
      </c>
      <c r="T399" s="86">
        <v>400402</v>
      </c>
      <c r="U399" s="86">
        <v>6380</v>
      </c>
      <c r="V399" s="86" t="s">
        <v>3790</v>
      </c>
      <c r="W399" s="86" t="s">
        <v>3880</v>
      </c>
      <c r="X399" s="86" t="s">
        <v>2470</v>
      </c>
      <c r="Y399" s="86" t="s">
        <v>1450</v>
      </c>
      <c r="Z399" s="86" t="str">
        <f t="shared" si="49"/>
        <v>Lederergasse 3; 6380 St. Johann in Tirol</v>
      </c>
      <c r="AB399" s="85" t="s">
        <v>3883</v>
      </c>
      <c r="AC399" s="85" t="str">
        <f t="shared" si="50"/>
        <v>AT82</v>
      </c>
      <c r="AD399" s="85" t="str">
        <f t="shared" si="51"/>
        <v>5700</v>
      </c>
      <c r="AE399" s="85" t="str">
        <f t="shared" si="52"/>
        <v>0001</v>
      </c>
      <c r="AF399" s="85" t="str">
        <f t="shared" si="53"/>
        <v>6005</v>
      </c>
      <c r="AG399" s="85" t="str">
        <f t="shared" si="54"/>
        <v>1550</v>
      </c>
      <c r="AH399" s="85" t="str">
        <f t="shared" si="55"/>
        <v>AT82 5700 0001 6005 1550</v>
      </c>
    </row>
    <row r="400" spans="1:34" x14ac:dyDescent="0.25">
      <c r="A400" s="86">
        <v>704001</v>
      </c>
      <c r="B400" s="86" t="s">
        <v>320</v>
      </c>
      <c r="C400" s="86" t="str">
        <f t="shared" si="48"/>
        <v>Lederergasse 3; 6380 St.Johann/T</v>
      </c>
      <c r="D400" s="86" t="s">
        <v>1919</v>
      </c>
      <c r="E400" s="86" t="s">
        <v>1919</v>
      </c>
      <c r="F400" s="86">
        <v>70416</v>
      </c>
      <c r="G400" s="86">
        <v>6380</v>
      </c>
      <c r="H400" s="86" t="s">
        <v>3879</v>
      </c>
      <c r="I400" s="86" t="s">
        <v>3880</v>
      </c>
      <c r="J400" s="86" t="s">
        <v>2470</v>
      </c>
      <c r="K400" s="86" t="s">
        <v>3735</v>
      </c>
      <c r="L400" s="86" t="s">
        <v>1</v>
      </c>
      <c r="M400" s="86" t="s">
        <v>3884</v>
      </c>
      <c r="N400" s="86" t="s">
        <v>3882</v>
      </c>
      <c r="O400" s="86" t="s">
        <v>2137</v>
      </c>
      <c r="P400" s="87">
        <v>36770</v>
      </c>
      <c r="Q400" s="87">
        <v>401768</v>
      </c>
      <c r="R400" s="86" t="s">
        <v>2416</v>
      </c>
      <c r="S400" s="86" t="s">
        <v>1797</v>
      </c>
      <c r="T400" s="86">
        <v>400402</v>
      </c>
      <c r="U400" s="86">
        <v>6380</v>
      </c>
      <c r="V400" s="86" t="s">
        <v>3790</v>
      </c>
      <c r="W400" s="86" t="s">
        <v>3880</v>
      </c>
      <c r="X400" s="86" t="s">
        <v>2470</v>
      </c>
      <c r="Y400" s="86" t="s">
        <v>1450</v>
      </c>
      <c r="Z400" s="86" t="str">
        <f t="shared" si="49"/>
        <v>Lederergasse 3; 6380 St. Johann in Tirol</v>
      </c>
      <c r="AB400" s="85" t="s">
        <v>3883</v>
      </c>
      <c r="AC400" s="85" t="str">
        <f t="shared" si="50"/>
        <v>AT82</v>
      </c>
      <c r="AD400" s="85" t="str">
        <f t="shared" si="51"/>
        <v>5700</v>
      </c>
      <c r="AE400" s="85" t="str">
        <f t="shared" si="52"/>
        <v>0001</v>
      </c>
      <c r="AF400" s="85" t="str">
        <f t="shared" si="53"/>
        <v>6005</v>
      </c>
      <c r="AG400" s="85" t="str">
        <f t="shared" si="54"/>
        <v>1550</v>
      </c>
      <c r="AH400" s="85" t="str">
        <f t="shared" si="55"/>
        <v>AT82 5700 0001 6005 1550</v>
      </c>
    </row>
    <row r="401" spans="1:34" x14ac:dyDescent="0.25">
      <c r="A401" s="86">
        <v>704025</v>
      </c>
      <c r="B401" s="86" t="s">
        <v>321</v>
      </c>
      <c r="C401" s="86" t="str">
        <f t="shared" si="48"/>
        <v>Lederergasse 3; 6380 St.Johann/T</v>
      </c>
      <c r="D401" s="86" t="s">
        <v>1922</v>
      </c>
      <c r="E401" s="86" t="s">
        <v>1922</v>
      </c>
      <c r="F401" s="86">
        <v>70416</v>
      </c>
      <c r="G401" s="86">
        <v>6380</v>
      </c>
      <c r="H401" s="86" t="s">
        <v>3879</v>
      </c>
      <c r="I401" s="86" t="s">
        <v>3880</v>
      </c>
      <c r="J401" s="86" t="s">
        <v>2470</v>
      </c>
      <c r="K401" s="86" t="s">
        <v>3735</v>
      </c>
      <c r="L401" s="86" t="s">
        <v>1</v>
      </c>
      <c r="M401" s="86" t="s">
        <v>3885</v>
      </c>
      <c r="N401" s="86" t="s">
        <v>3882</v>
      </c>
      <c r="O401" s="86" t="s">
        <v>2137</v>
      </c>
      <c r="P401" s="87">
        <v>36770</v>
      </c>
      <c r="Q401" s="87">
        <v>401768</v>
      </c>
      <c r="R401" s="86" t="s">
        <v>2416</v>
      </c>
      <c r="S401" s="86" t="s">
        <v>1797</v>
      </c>
      <c r="T401" s="86">
        <v>400402</v>
      </c>
      <c r="U401" s="86">
        <v>6380</v>
      </c>
      <c r="V401" s="86" t="s">
        <v>3790</v>
      </c>
      <c r="W401" s="86" t="s">
        <v>3880</v>
      </c>
      <c r="X401" s="86" t="s">
        <v>2470</v>
      </c>
      <c r="Y401" s="86" t="s">
        <v>1450</v>
      </c>
      <c r="Z401" s="86" t="str">
        <f t="shared" si="49"/>
        <v>Lederergasse 3; 6380 St. Johann in Tirol</v>
      </c>
      <c r="AB401" s="85" t="s">
        <v>3883</v>
      </c>
      <c r="AC401" s="85" t="str">
        <f t="shared" si="50"/>
        <v>AT82</v>
      </c>
      <c r="AD401" s="85" t="str">
        <f t="shared" si="51"/>
        <v>5700</v>
      </c>
      <c r="AE401" s="85" t="str">
        <f t="shared" si="52"/>
        <v>0001</v>
      </c>
      <c r="AF401" s="85" t="str">
        <f t="shared" si="53"/>
        <v>6005</v>
      </c>
      <c r="AG401" s="85" t="str">
        <f t="shared" si="54"/>
        <v>1550</v>
      </c>
      <c r="AH401" s="85" t="str">
        <f t="shared" si="55"/>
        <v>AT82 5700 0001 6005 1550</v>
      </c>
    </row>
    <row r="402" spans="1:34" x14ac:dyDescent="0.25">
      <c r="A402" s="86">
        <v>704276</v>
      </c>
      <c r="B402" s="86" t="s">
        <v>1380</v>
      </c>
      <c r="C402" s="86" t="str">
        <f t="shared" si="48"/>
        <v>Neubauweg 11; 6380 St.Johann/T</v>
      </c>
      <c r="D402" s="86" t="s">
        <v>1920</v>
      </c>
      <c r="E402" s="86" t="s">
        <v>1920</v>
      </c>
      <c r="F402" s="86">
        <v>70416</v>
      </c>
      <c r="G402" s="86">
        <v>6380</v>
      </c>
      <c r="H402" s="86" t="s">
        <v>3879</v>
      </c>
      <c r="I402" s="86" t="s">
        <v>3791</v>
      </c>
      <c r="J402" s="86" t="s">
        <v>2580</v>
      </c>
      <c r="K402" s="86" t="s">
        <v>3735</v>
      </c>
      <c r="L402" s="86" t="s">
        <v>3</v>
      </c>
      <c r="M402" s="86" t="s">
        <v>3886</v>
      </c>
      <c r="N402" s="86" t="s">
        <v>3887</v>
      </c>
      <c r="O402" s="86" t="s">
        <v>2157</v>
      </c>
      <c r="P402" s="87">
        <v>36770</v>
      </c>
      <c r="Q402" s="87">
        <v>401768</v>
      </c>
      <c r="R402" s="86" t="s">
        <v>2416</v>
      </c>
      <c r="S402" s="86" t="s">
        <v>1807</v>
      </c>
      <c r="T402" s="86">
        <v>970416</v>
      </c>
      <c r="U402" s="86">
        <v>6380</v>
      </c>
      <c r="V402" s="86" t="s">
        <v>3790</v>
      </c>
      <c r="W402" s="86" t="s">
        <v>3307</v>
      </c>
      <c r="X402" s="86" t="s">
        <v>2428</v>
      </c>
      <c r="Y402" s="86" t="s">
        <v>315</v>
      </c>
      <c r="Z402" s="86" t="str">
        <f t="shared" si="49"/>
        <v>Bahnhofstraße 5; 6380 St. Johann in Tirol</v>
      </c>
      <c r="AB402" s="85" t="s">
        <v>3888</v>
      </c>
      <c r="AC402" s="85" t="str">
        <f t="shared" si="50"/>
        <v>AT93</v>
      </c>
      <c r="AD402" s="85" t="str">
        <f t="shared" si="51"/>
        <v>3626</v>
      </c>
      <c r="AE402" s="85" t="str">
        <f t="shared" si="52"/>
        <v>3000</v>
      </c>
      <c r="AF402" s="85" t="str">
        <f t="shared" si="53"/>
        <v>0526</v>
      </c>
      <c r="AG402" s="85" t="str">
        <f t="shared" si="54"/>
        <v>0005</v>
      </c>
      <c r="AH402" s="85" t="str">
        <f t="shared" si="55"/>
        <v>AT93 3626 3000 0526 0005</v>
      </c>
    </row>
    <row r="403" spans="1:34" x14ac:dyDescent="0.25">
      <c r="A403" s="86">
        <v>704003</v>
      </c>
      <c r="B403" s="86" t="s">
        <v>1611</v>
      </c>
      <c r="C403" s="86" t="str">
        <f t="shared" si="48"/>
        <v>Neubauweg 25; 6380 St.Johann/T</v>
      </c>
      <c r="D403" s="86" t="s">
        <v>1919</v>
      </c>
      <c r="E403" s="86" t="s">
        <v>1919</v>
      </c>
      <c r="F403" s="86">
        <v>70416</v>
      </c>
      <c r="G403" s="86">
        <v>6380</v>
      </c>
      <c r="H403" s="86" t="s">
        <v>3879</v>
      </c>
      <c r="I403" s="86" t="s">
        <v>3791</v>
      </c>
      <c r="J403" s="86" t="s">
        <v>2668</v>
      </c>
      <c r="K403" s="86" t="s">
        <v>3735</v>
      </c>
      <c r="L403" s="86" t="s">
        <v>1</v>
      </c>
      <c r="M403" s="86" t="s">
        <v>3889</v>
      </c>
      <c r="N403" s="86" t="s">
        <v>3890</v>
      </c>
      <c r="O403" s="86" t="s">
        <v>2139</v>
      </c>
      <c r="P403" s="87">
        <v>36770</v>
      </c>
      <c r="Q403" s="87">
        <v>401768</v>
      </c>
      <c r="R403" s="86" t="s">
        <v>2416</v>
      </c>
      <c r="S403" s="86" t="s">
        <v>1798</v>
      </c>
      <c r="T403" s="86">
        <v>404866</v>
      </c>
      <c r="U403" s="86">
        <v>6380</v>
      </c>
      <c r="V403" s="86" t="s">
        <v>3790</v>
      </c>
      <c r="W403" s="86" t="s">
        <v>3791</v>
      </c>
      <c r="X403" s="86" t="s">
        <v>2668</v>
      </c>
      <c r="Y403" s="86" t="s">
        <v>289</v>
      </c>
      <c r="Z403" s="86" t="str">
        <f t="shared" si="49"/>
        <v>Neubauweg 25; 6380 St. Johann in Tirol</v>
      </c>
      <c r="AB403" s="85" t="s">
        <v>3789</v>
      </c>
      <c r="AC403" s="85" t="str">
        <f t="shared" si="50"/>
        <v>AT35</v>
      </c>
      <c r="AD403" s="85" t="str">
        <f t="shared" si="51"/>
        <v>3626</v>
      </c>
      <c r="AE403" s="85" t="str">
        <f t="shared" si="52"/>
        <v>2000</v>
      </c>
      <c r="AF403" s="85" t="str">
        <f t="shared" si="53"/>
        <v>0004</v>
      </c>
      <c r="AG403" s="85" t="str">
        <f t="shared" si="54"/>
        <v>6722</v>
      </c>
      <c r="AH403" s="85" t="str">
        <f t="shared" si="55"/>
        <v>AT35 3626 2000 0004 6722</v>
      </c>
    </row>
    <row r="404" spans="1:34" x14ac:dyDescent="0.25">
      <c r="A404" s="86">
        <v>704076</v>
      </c>
      <c r="B404" s="86" t="s">
        <v>314</v>
      </c>
      <c r="C404" s="86" t="str">
        <f t="shared" si="48"/>
        <v>Bahnhofstraße 3; 6380 St.Johann/T</v>
      </c>
      <c r="D404" s="86" t="s">
        <v>1920</v>
      </c>
      <c r="E404" s="86" t="s">
        <v>1920</v>
      </c>
      <c r="F404" s="86">
        <v>70416</v>
      </c>
      <c r="G404" s="86">
        <v>6380</v>
      </c>
      <c r="H404" s="86" t="s">
        <v>3879</v>
      </c>
      <c r="I404" s="86" t="s">
        <v>3307</v>
      </c>
      <c r="J404" s="86" t="s">
        <v>2470</v>
      </c>
      <c r="K404" s="86" t="s">
        <v>3735</v>
      </c>
      <c r="L404" s="86" t="s">
        <v>3</v>
      </c>
      <c r="M404" s="86" t="s">
        <v>3891</v>
      </c>
      <c r="N404" s="86" t="s">
        <v>3892</v>
      </c>
      <c r="O404" s="86" t="s">
        <v>2157</v>
      </c>
      <c r="P404" s="87">
        <v>36770</v>
      </c>
      <c r="Q404" s="87">
        <v>401768</v>
      </c>
      <c r="R404" s="86" t="s">
        <v>2416</v>
      </c>
      <c r="S404" s="86" t="s">
        <v>1807</v>
      </c>
      <c r="T404" s="86">
        <v>970416</v>
      </c>
      <c r="U404" s="86">
        <v>6380</v>
      </c>
      <c r="V404" s="86" t="s">
        <v>3790</v>
      </c>
      <c r="W404" s="86" t="s">
        <v>3307</v>
      </c>
      <c r="X404" s="86" t="s">
        <v>2428</v>
      </c>
      <c r="Y404" s="86" t="s">
        <v>315</v>
      </c>
      <c r="Z404" s="86" t="str">
        <f t="shared" si="49"/>
        <v>Bahnhofstraße 5; 6380 St. Johann in Tirol</v>
      </c>
      <c r="AB404" s="85" t="s">
        <v>3888</v>
      </c>
      <c r="AC404" s="85" t="str">
        <f t="shared" si="50"/>
        <v>AT93</v>
      </c>
      <c r="AD404" s="85" t="str">
        <f t="shared" si="51"/>
        <v>3626</v>
      </c>
      <c r="AE404" s="85" t="str">
        <f t="shared" si="52"/>
        <v>3000</v>
      </c>
      <c r="AF404" s="85" t="str">
        <f t="shared" si="53"/>
        <v>0526</v>
      </c>
      <c r="AG404" s="85" t="str">
        <f t="shared" si="54"/>
        <v>0005</v>
      </c>
      <c r="AH404" s="85" t="str">
        <f t="shared" si="55"/>
        <v>AT93 3626 3000 0526 0005</v>
      </c>
    </row>
    <row r="405" spans="1:34" x14ac:dyDescent="0.25">
      <c r="A405" s="86">
        <v>704266</v>
      </c>
      <c r="B405" s="86" t="s">
        <v>1379</v>
      </c>
      <c r="C405" s="86" t="str">
        <f t="shared" si="48"/>
        <v>Schwimmbadweg 9; 6380 St.Johann/T</v>
      </c>
      <c r="D405" s="86" t="s">
        <v>1919</v>
      </c>
      <c r="E405" s="86" t="s">
        <v>1919</v>
      </c>
      <c r="F405" s="86">
        <v>70416</v>
      </c>
      <c r="G405" s="86">
        <v>6380</v>
      </c>
      <c r="H405" s="86" t="s">
        <v>3879</v>
      </c>
      <c r="I405" s="86" t="s">
        <v>2953</v>
      </c>
      <c r="J405" s="86" t="s">
        <v>2609</v>
      </c>
      <c r="K405" s="86" t="s">
        <v>3735</v>
      </c>
      <c r="L405" s="86" t="s">
        <v>3</v>
      </c>
      <c r="M405" s="86" t="s">
        <v>3893</v>
      </c>
      <c r="N405" s="86" t="s">
        <v>3894</v>
      </c>
      <c r="O405" s="86" t="s">
        <v>2157</v>
      </c>
      <c r="P405" s="87">
        <v>36770</v>
      </c>
      <c r="Q405" s="87">
        <v>401768</v>
      </c>
      <c r="R405" s="86" t="s">
        <v>2416</v>
      </c>
      <c r="S405" s="86" t="s">
        <v>1807</v>
      </c>
      <c r="T405" s="86">
        <v>970416</v>
      </c>
      <c r="U405" s="86">
        <v>6380</v>
      </c>
      <c r="V405" s="86" t="s">
        <v>3790</v>
      </c>
      <c r="W405" s="86" t="s">
        <v>3307</v>
      </c>
      <c r="X405" s="86" t="s">
        <v>2428</v>
      </c>
      <c r="Y405" s="86" t="s">
        <v>315</v>
      </c>
      <c r="Z405" s="86" t="str">
        <f t="shared" si="49"/>
        <v>Bahnhofstraße 5; 6380 St. Johann in Tirol</v>
      </c>
      <c r="AB405" s="85" t="s">
        <v>3888</v>
      </c>
      <c r="AC405" s="85" t="str">
        <f t="shared" si="50"/>
        <v>AT93</v>
      </c>
      <c r="AD405" s="85" t="str">
        <f t="shared" si="51"/>
        <v>3626</v>
      </c>
      <c r="AE405" s="85" t="str">
        <f t="shared" si="52"/>
        <v>3000</v>
      </c>
      <c r="AF405" s="85" t="str">
        <f t="shared" si="53"/>
        <v>0526</v>
      </c>
      <c r="AG405" s="85" t="str">
        <f t="shared" si="54"/>
        <v>0005</v>
      </c>
      <c r="AH405" s="85" t="str">
        <f t="shared" si="55"/>
        <v>AT93 3626 3000 0526 0005</v>
      </c>
    </row>
    <row r="406" spans="1:34" x14ac:dyDescent="0.25">
      <c r="A406" s="86">
        <v>704069</v>
      </c>
      <c r="B406" s="86" t="s">
        <v>1898</v>
      </c>
      <c r="C406" s="86" t="str">
        <f t="shared" si="48"/>
        <v>Speckbacherstraße 5; 6380 St.Johann/T</v>
      </c>
      <c r="D406" s="86" t="s">
        <v>1919</v>
      </c>
      <c r="E406" s="86" t="s">
        <v>1919</v>
      </c>
      <c r="F406" s="86">
        <v>70416</v>
      </c>
      <c r="G406" s="86">
        <v>6380</v>
      </c>
      <c r="H406" s="86" t="s">
        <v>3879</v>
      </c>
      <c r="I406" s="86" t="s">
        <v>3895</v>
      </c>
      <c r="J406" s="86" t="s">
        <v>2428</v>
      </c>
      <c r="K406" s="86" t="s">
        <v>3735</v>
      </c>
      <c r="L406" s="86" t="s">
        <v>3</v>
      </c>
      <c r="M406" s="86" t="s">
        <v>3896</v>
      </c>
      <c r="N406" s="86" t="s">
        <v>3897</v>
      </c>
      <c r="O406" s="86" t="s">
        <v>2156</v>
      </c>
      <c r="P406" s="87">
        <v>43435</v>
      </c>
      <c r="Q406" s="87">
        <v>401768</v>
      </c>
      <c r="R406" s="86" t="s">
        <v>2416</v>
      </c>
      <c r="S406" s="86" t="s">
        <v>1951</v>
      </c>
      <c r="T406" s="86"/>
      <c r="U406" s="86">
        <v>6380</v>
      </c>
      <c r="V406" s="86" t="s">
        <v>3790</v>
      </c>
      <c r="W406" s="86" t="s">
        <v>3307</v>
      </c>
      <c r="X406" s="86" t="s">
        <v>2949</v>
      </c>
      <c r="Y406" s="86" t="s">
        <v>1952</v>
      </c>
      <c r="Z406" s="86" t="str">
        <f t="shared" si="49"/>
        <v>Bahnhofstraße 14; 6380 St. Johann in Tirol</v>
      </c>
      <c r="AB406" s="85" t="s">
        <v>3898</v>
      </c>
      <c r="AC406" s="85" t="str">
        <f t="shared" si="50"/>
        <v>AT39</v>
      </c>
      <c r="AD406" s="85" t="str">
        <f t="shared" si="51"/>
        <v>2050</v>
      </c>
      <c r="AE406" s="85" t="str">
        <f t="shared" si="52"/>
        <v>5001</v>
      </c>
      <c r="AF406" s="85" t="str">
        <f t="shared" si="53"/>
        <v>0000</v>
      </c>
      <c r="AG406" s="85" t="str">
        <f t="shared" si="54"/>
        <v>4977</v>
      </c>
      <c r="AH406" s="85" t="str">
        <f t="shared" si="55"/>
        <v>AT39 2050 5001 0000 4977</v>
      </c>
    </row>
    <row r="407" spans="1:34" x14ac:dyDescent="0.25">
      <c r="A407" s="86">
        <v>704196</v>
      </c>
      <c r="B407" s="86" t="s">
        <v>326</v>
      </c>
      <c r="C407" s="86" t="str">
        <f t="shared" si="48"/>
        <v>Dorfstraße 32; 6385 Schwendt</v>
      </c>
      <c r="D407" s="86" t="s">
        <v>1920</v>
      </c>
      <c r="E407" s="86" t="s">
        <v>1920</v>
      </c>
      <c r="F407" s="86">
        <v>70418</v>
      </c>
      <c r="G407" s="86">
        <v>6385</v>
      </c>
      <c r="H407" s="86" t="s">
        <v>1084</v>
      </c>
      <c r="I407" s="86" t="s">
        <v>2849</v>
      </c>
      <c r="J407" s="86" t="s">
        <v>3899</v>
      </c>
      <c r="K407" s="86" t="s">
        <v>3735</v>
      </c>
      <c r="L407" s="86" t="s">
        <v>3</v>
      </c>
      <c r="M407" s="86" t="s">
        <v>3900</v>
      </c>
      <c r="N407" s="86" t="s">
        <v>3901</v>
      </c>
      <c r="O407" s="86" t="s">
        <v>2166</v>
      </c>
      <c r="P407" s="87">
        <v>36770</v>
      </c>
      <c r="Q407" s="87">
        <v>401768</v>
      </c>
      <c r="R407" s="86" t="s">
        <v>2416</v>
      </c>
      <c r="S407" s="86" t="s">
        <v>327</v>
      </c>
      <c r="T407" s="86">
        <v>970418</v>
      </c>
      <c r="U407" s="86">
        <v>6385</v>
      </c>
      <c r="V407" s="86" t="s">
        <v>1084</v>
      </c>
      <c r="W407" s="86" t="s">
        <v>3140</v>
      </c>
      <c r="X407" s="86" t="s">
        <v>2499</v>
      </c>
      <c r="Y407" s="86" t="s">
        <v>328</v>
      </c>
      <c r="Z407" s="86" t="str">
        <f t="shared" si="49"/>
        <v>Dorf 2; 6385 Schwendt</v>
      </c>
      <c r="AB407" s="85" t="s">
        <v>3871</v>
      </c>
      <c r="AC407" s="85" t="str">
        <f t="shared" si="50"/>
        <v>AT13</v>
      </c>
      <c r="AD407" s="85" t="str">
        <f t="shared" si="51"/>
        <v>3626</v>
      </c>
      <c r="AE407" s="85" t="str">
        <f t="shared" si="52"/>
        <v>4000</v>
      </c>
      <c r="AF407" s="85" t="str">
        <f t="shared" si="53"/>
        <v>0012</v>
      </c>
      <c r="AG407" s="85" t="str">
        <f t="shared" si="54"/>
        <v>0634</v>
      </c>
      <c r="AH407" s="85" t="str">
        <f t="shared" si="55"/>
        <v>AT13 3626 4000 0012 0634</v>
      </c>
    </row>
    <row r="408" spans="1:34" x14ac:dyDescent="0.25">
      <c r="A408" s="86">
        <v>704136</v>
      </c>
      <c r="B408" s="86" t="s">
        <v>323</v>
      </c>
      <c r="C408" s="86" t="str">
        <f t="shared" si="48"/>
        <v>Kirchgasse 7; 6384 Waidring</v>
      </c>
      <c r="D408" s="86" t="s">
        <v>1920</v>
      </c>
      <c r="E408" s="86" t="s">
        <v>1920</v>
      </c>
      <c r="F408" s="86">
        <v>70419</v>
      </c>
      <c r="G408" s="86">
        <v>6384</v>
      </c>
      <c r="H408" s="86" t="s">
        <v>1078</v>
      </c>
      <c r="I408" s="86" t="s">
        <v>2955</v>
      </c>
      <c r="J408" s="86" t="s">
        <v>2509</v>
      </c>
      <c r="K408" s="86" t="s">
        <v>3735</v>
      </c>
      <c r="L408" s="86" t="s">
        <v>3</v>
      </c>
      <c r="M408" s="86" t="s">
        <v>3902</v>
      </c>
      <c r="N408" s="86" t="s">
        <v>3903</v>
      </c>
      <c r="O408" s="86" t="s">
        <v>2146</v>
      </c>
      <c r="P408" s="87">
        <v>36770</v>
      </c>
      <c r="Q408" s="87">
        <v>401768</v>
      </c>
      <c r="R408" s="86" t="s">
        <v>2416</v>
      </c>
      <c r="S408" s="86" t="s">
        <v>324</v>
      </c>
      <c r="T408" s="86">
        <v>970419</v>
      </c>
      <c r="U408" s="86">
        <v>6384</v>
      </c>
      <c r="V408" s="86" t="s">
        <v>1078</v>
      </c>
      <c r="W408" s="86" t="s">
        <v>2849</v>
      </c>
      <c r="X408" s="86" t="s">
        <v>2609</v>
      </c>
      <c r="Y408" s="86" t="s">
        <v>325</v>
      </c>
      <c r="Z408" s="86" t="str">
        <f t="shared" si="49"/>
        <v>Dorfstraße 9; 6384 Waidring</v>
      </c>
      <c r="AB408" s="85" t="s">
        <v>3904</v>
      </c>
      <c r="AC408" s="85" t="str">
        <f t="shared" si="50"/>
        <v>AT66</v>
      </c>
      <c r="AD408" s="85" t="str">
        <f t="shared" si="51"/>
        <v>3634</v>
      </c>
      <c r="AE408" s="85" t="str">
        <f t="shared" si="52"/>
        <v>9000</v>
      </c>
      <c r="AF408" s="85" t="str">
        <f t="shared" si="53"/>
        <v>0002</v>
      </c>
      <c r="AG408" s="85" t="str">
        <f t="shared" si="54"/>
        <v>0024</v>
      </c>
      <c r="AH408" s="85" t="str">
        <f t="shared" si="55"/>
        <v>AT66 3634 9000 0002 0024</v>
      </c>
    </row>
    <row r="409" spans="1:34" x14ac:dyDescent="0.25">
      <c r="A409" s="86">
        <v>705336</v>
      </c>
      <c r="B409" s="86" t="s">
        <v>357</v>
      </c>
      <c r="C409" s="86" t="str">
        <f t="shared" si="48"/>
        <v>Alpbach 250; 6236 Alpbach</v>
      </c>
      <c r="D409" s="86" t="s">
        <v>1920</v>
      </c>
      <c r="E409" s="86" t="s">
        <v>1920</v>
      </c>
      <c r="F409" s="86">
        <v>70501</v>
      </c>
      <c r="G409" s="86">
        <v>6236</v>
      </c>
      <c r="H409" s="86" t="s">
        <v>1105</v>
      </c>
      <c r="I409" s="86" t="s">
        <v>1105</v>
      </c>
      <c r="J409" s="86" t="s">
        <v>3905</v>
      </c>
      <c r="K409" s="86" t="s">
        <v>3906</v>
      </c>
      <c r="L409" s="86" t="s">
        <v>3</v>
      </c>
      <c r="M409" s="86" t="s">
        <v>3907</v>
      </c>
      <c r="N409" s="86" t="s">
        <v>3908</v>
      </c>
      <c r="O409" s="86" t="s">
        <v>2225</v>
      </c>
      <c r="P409" s="87">
        <v>36770</v>
      </c>
      <c r="Q409" s="87">
        <v>401768</v>
      </c>
      <c r="R409" s="86" t="s">
        <v>2416</v>
      </c>
      <c r="S409" s="86" t="s">
        <v>336</v>
      </c>
      <c r="T409" s="86">
        <v>970501</v>
      </c>
      <c r="U409" s="86">
        <v>6236</v>
      </c>
      <c r="V409" s="86" t="s">
        <v>1105</v>
      </c>
      <c r="W409" s="86" t="s">
        <v>1105</v>
      </c>
      <c r="X409" s="86" t="s">
        <v>3910</v>
      </c>
      <c r="Y409" s="86" t="s">
        <v>337</v>
      </c>
      <c r="Z409" s="86" t="str">
        <f t="shared" si="49"/>
        <v>Alpbach 168; 6236 Alpbach</v>
      </c>
      <c r="AB409" s="85" t="s">
        <v>3909</v>
      </c>
      <c r="AC409" s="85" t="str">
        <f t="shared" si="50"/>
        <v>AT08</v>
      </c>
      <c r="AD409" s="85" t="str">
        <f t="shared" si="51"/>
        <v>3620</v>
      </c>
      <c r="AE409" s="85" t="str">
        <f t="shared" si="52"/>
        <v>3000</v>
      </c>
      <c r="AF409" s="85" t="str">
        <f t="shared" si="53"/>
        <v>0002</v>
      </c>
      <c r="AG409" s="85" t="str">
        <f t="shared" si="54"/>
        <v>1022</v>
      </c>
      <c r="AH409" s="85" t="str">
        <f t="shared" si="55"/>
        <v>AT08 3620 3000 0002 1022</v>
      </c>
    </row>
    <row r="410" spans="1:34" x14ac:dyDescent="0.25">
      <c r="A410" s="86">
        <v>705356</v>
      </c>
      <c r="B410" s="86" t="s">
        <v>335</v>
      </c>
      <c r="C410" s="86" t="str">
        <f t="shared" si="48"/>
        <v>Alpbach 364; 6236 Alpbach</v>
      </c>
      <c r="D410" s="86" t="s">
        <v>1920</v>
      </c>
      <c r="E410" s="86" t="s">
        <v>1920</v>
      </c>
      <c r="F410" s="86">
        <v>70501</v>
      </c>
      <c r="G410" s="86">
        <v>6236</v>
      </c>
      <c r="H410" s="86" t="s">
        <v>1105</v>
      </c>
      <c r="I410" s="86" t="s">
        <v>1105</v>
      </c>
      <c r="J410" s="86" t="s">
        <v>3911</v>
      </c>
      <c r="K410" s="86" t="s">
        <v>3906</v>
      </c>
      <c r="L410" s="86" t="s">
        <v>3</v>
      </c>
      <c r="M410" s="86" t="s">
        <v>3912</v>
      </c>
      <c r="N410" s="86" t="s">
        <v>3913</v>
      </c>
      <c r="O410" s="86" t="s">
        <v>2225</v>
      </c>
      <c r="P410" s="87">
        <v>36770</v>
      </c>
      <c r="Q410" s="87">
        <v>401768</v>
      </c>
      <c r="R410" s="86" t="s">
        <v>2416</v>
      </c>
      <c r="S410" s="86" t="s">
        <v>336</v>
      </c>
      <c r="T410" s="86">
        <v>970501</v>
      </c>
      <c r="U410" s="86">
        <v>6236</v>
      </c>
      <c r="V410" s="86" t="s">
        <v>1105</v>
      </c>
      <c r="W410" s="86" t="s">
        <v>1105</v>
      </c>
      <c r="X410" s="86" t="s">
        <v>3910</v>
      </c>
      <c r="Y410" s="86" t="s">
        <v>337</v>
      </c>
      <c r="Z410" s="86" t="str">
        <f t="shared" si="49"/>
        <v>Alpbach 168; 6236 Alpbach</v>
      </c>
      <c r="AB410" s="85" t="s">
        <v>3909</v>
      </c>
      <c r="AC410" s="85" t="str">
        <f t="shared" si="50"/>
        <v>AT08</v>
      </c>
      <c r="AD410" s="85" t="str">
        <f t="shared" si="51"/>
        <v>3620</v>
      </c>
      <c r="AE410" s="85" t="str">
        <f t="shared" si="52"/>
        <v>3000</v>
      </c>
      <c r="AF410" s="85" t="str">
        <f t="shared" si="53"/>
        <v>0002</v>
      </c>
      <c r="AG410" s="85" t="str">
        <f t="shared" si="54"/>
        <v>1022</v>
      </c>
      <c r="AH410" s="85" t="str">
        <f t="shared" si="55"/>
        <v>AT08 3620 3000 0002 1022</v>
      </c>
    </row>
    <row r="411" spans="1:34" x14ac:dyDescent="0.25">
      <c r="A411" s="86">
        <v>705007</v>
      </c>
      <c r="B411" s="86" t="s">
        <v>1583</v>
      </c>
      <c r="C411" s="86" t="str">
        <f t="shared" si="48"/>
        <v>Obere Dorfstraße 2; 6323 Bad Häring</v>
      </c>
      <c r="D411" s="86" t="s">
        <v>1919</v>
      </c>
      <c r="E411" s="86" t="s">
        <v>1919</v>
      </c>
      <c r="F411" s="86">
        <v>70503</v>
      </c>
      <c r="G411" s="86">
        <v>6323</v>
      </c>
      <c r="H411" s="86" t="s">
        <v>1092</v>
      </c>
      <c r="I411" s="86" t="s">
        <v>3914</v>
      </c>
      <c r="J411" s="86" t="s">
        <v>2499</v>
      </c>
      <c r="K411" s="86" t="s">
        <v>3906</v>
      </c>
      <c r="L411" s="86" t="s">
        <v>1</v>
      </c>
      <c r="M411" s="86" t="s">
        <v>3915</v>
      </c>
      <c r="N411" s="86" t="s">
        <v>3916</v>
      </c>
      <c r="O411" s="86" t="s">
        <v>2175</v>
      </c>
      <c r="P411" s="87">
        <v>36770</v>
      </c>
      <c r="Q411" s="87">
        <v>401768</v>
      </c>
      <c r="R411" s="86" t="s">
        <v>2416</v>
      </c>
      <c r="S411" s="86" t="s">
        <v>3918</v>
      </c>
      <c r="T411" s="86">
        <v>403800</v>
      </c>
      <c r="U411" s="86">
        <v>6323</v>
      </c>
      <c r="V411" s="86" t="s">
        <v>1092</v>
      </c>
      <c r="W411" s="86" t="s">
        <v>3914</v>
      </c>
      <c r="X411" s="86" t="s">
        <v>2499</v>
      </c>
      <c r="Y411" s="86" t="s">
        <v>1610</v>
      </c>
      <c r="Z411" s="86" t="str">
        <f t="shared" si="49"/>
        <v>Obere Dorfstraße 2; 6323 Bad Häring</v>
      </c>
      <c r="AB411" s="85" t="s">
        <v>3917</v>
      </c>
      <c r="AC411" s="85" t="str">
        <f t="shared" si="50"/>
        <v>AT31</v>
      </c>
      <c r="AD411" s="85" t="str">
        <f t="shared" si="51"/>
        <v>2050</v>
      </c>
      <c r="AE411" s="85" t="str">
        <f t="shared" si="52"/>
        <v>6077</v>
      </c>
      <c r="AF411" s="85" t="str">
        <f t="shared" si="53"/>
        <v>0001</v>
      </c>
      <c r="AG411" s="85" t="str">
        <f t="shared" si="54"/>
        <v>2540</v>
      </c>
      <c r="AH411" s="85" t="str">
        <f t="shared" si="55"/>
        <v>AT31 2050 6077 0001 2540</v>
      </c>
    </row>
    <row r="412" spans="1:34" x14ac:dyDescent="0.25">
      <c r="A412" s="86">
        <v>704021</v>
      </c>
      <c r="B412" s="86" t="s">
        <v>352</v>
      </c>
      <c r="C412" s="86" t="str">
        <f t="shared" si="48"/>
        <v>Vogeltennweg 1; 6384 Waidring</v>
      </c>
      <c r="D412" s="86" t="s">
        <v>1919</v>
      </c>
      <c r="E412" s="86" t="s">
        <v>1919</v>
      </c>
      <c r="F412" s="86">
        <v>70419</v>
      </c>
      <c r="G412" s="86">
        <v>6384</v>
      </c>
      <c r="H412" s="86" t="s">
        <v>1078</v>
      </c>
      <c r="I412" s="86" t="s">
        <v>3919</v>
      </c>
      <c r="J412" s="86" t="s">
        <v>2480</v>
      </c>
      <c r="K412" s="86" t="s">
        <v>3735</v>
      </c>
      <c r="L412" s="86" t="s">
        <v>3</v>
      </c>
      <c r="M412" s="86" t="s">
        <v>3920</v>
      </c>
      <c r="N412" s="86" t="s">
        <v>3921</v>
      </c>
      <c r="O412" s="86" t="s">
        <v>2146</v>
      </c>
      <c r="P412" s="87">
        <v>36770</v>
      </c>
      <c r="Q412" s="87">
        <v>401768</v>
      </c>
      <c r="R412" s="86" t="s">
        <v>2416</v>
      </c>
      <c r="S412" s="86" t="s">
        <v>324</v>
      </c>
      <c r="T412" s="86">
        <v>970419</v>
      </c>
      <c r="U412" s="86">
        <v>6384</v>
      </c>
      <c r="V412" s="86" t="s">
        <v>1078</v>
      </c>
      <c r="W412" s="86" t="s">
        <v>2849</v>
      </c>
      <c r="X412" s="86" t="s">
        <v>2609</v>
      </c>
      <c r="Y412" s="86" t="s">
        <v>325</v>
      </c>
      <c r="Z412" s="86" t="str">
        <f t="shared" si="49"/>
        <v>Dorfstraße 9; 6384 Waidring</v>
      </c>
      <c r="AB412" s="85" t="s">
        <v>3904</v>
      </c>
      <c r="AC412" s="85" t="str">
        <f t="shared" si="50"/>
        <v>AT66</v>
      </c>
      <c r="AD412" s="85" t="str">
        <f t="shared" si="51"/>
        <v>3634</v>
      </c>
      <c r="AE412" s="85" t="str">
        <f t="shared" si="52"/>
        <v>9000</v>
      </c>
      <c r="AF412" s="85" t="str">
        <f t="shared" si="53"/>
        <v>0002</v>
      </c>
      <c r="AG412" s="85" t="str">
        <f t="shared" si="54"/>
        <v>0024</v>
      </c>
      <c r="AH412" s="85" t="str">
        <f t="shared" si="55"/>
        <v>AT66 3634 9000 0002 0024</v>
      </c>
    </row>
    <row r="413" spans="1:34" x14ac:dyDescent="0.25">
      <c r="A413" s="86">
        <v>705008</v>
      </c>
      <c r="B413" s="86" t="s">
        <v>1459</v>
      </c>
      <c r="C413" s="86" t="str">
        <f t="shared" si="48"/>
        <v>Brandenberg 20; 6234 Brandenberg</v>
      </c>
      <c r="D413" s="86" t="s">
        <v>1919</v>
      </c>
      <c r="E413" s="86" t="s">
        <v>1919</v>
      </c>
      <c r="F413" s="86">
        <v>70504</v>
      </c>
      <c r="G413" s="86">
        <v>6234</v>
      </c>
      <c r="H413" s="86" t="s">
        <v>1088</v>
      </c>
      <c r="I413" s="86" t="s">
        <v>1088</v>
      </c>
      <c r="J413" s="86" t="s">
        <v>2435</v>
      </c>
      <c r="K413" s="86" t="s">
        <v>3906</v>
      </c>
      <c r="L413" s="86" t="s">
        <v>1</v>
      </c>
      <c r="M413" s="86" t="s">
        <v>3922</v>
      </c>
      <c r="N413" s="86" t="s">
        <v>3923</v>
      </c>
      <c r="O413" s="86" t="s">
        <v>2176</v>
      </c>
      <c r="P413" s="87">
        <v>36770</v>
      </c>
      <c r="Q413" s="87">
        <v>401768</v>
      </c>
      <c r="R413" s="86" t="s">
        <v>2416</v>
      </c>
      <c r="S413" s="86" t="s">
        <v>783</v>
      </c>
      <c r="T413" s="86">
        <v>403592</v>
      </c>
      <c r="U413" s="86">
        <v>6233</v>
      </c>
      <c r="V413" s="86" t="s">
        <v>3925</v>
      </c>
      <c r="W413" s="86" t="s">
        <v>3925</v>
      </c>
      <c r="X413" s="86" t="s">
        <v>3179</v>
      </c>
      <c r="Y413" s="86" t="s">
        <v>1593</v>
      </c>
      <c r="Z413" s="86" t="str">
        <f t="shared" si="49"/>
        <v>Voldöpp 37; 6233 Voldöpp</v>
      </c>
      <c r="AB413" s="85" t="s">
        <v>3924</v>
      </c>
      <c r="AC413" s="85" t="str">
        <f t="shared" si="50"/>
        <v>AT37</v>
      </c>
      <c r="AD413" s="85" t="str">
        <f t="shared" si="51"/>
        <v>2050</v>
      </c>
      <c r="AE413" s="85" t="str">
        <f t="shared" si="52"/>
        <v>8000</v>
      </c>
      <c r="AF413" s="85" t="str">
        <f t="shared" si="53"/>
        <v>0141</v>
      </c>
      <c r="AG413" s="85" t="str">
        <f t="shared" si="54"/>
        <v>4101</v>
      </c>
      <c r="AH413" s="85" t="str">
        <f t="shared" si="55"/>
        <v>AT37 2050 8000 0141 4101</v>
      </c>
    </row>
    <row r="414" spans="1:34" x14ac:dyDescent="0.25">
      <c r="A414" s="86">
        <v>705346</v>
      </c>
      <c r="B414" s="86" t="s">
        <v>780</v>
      </c>
      <c r="C414" s="86" t="str">
        <f t="shared" si="48"/>
        <v>Brandenberg 20; 6234 Brandenberg</v>
      </c>
      <c r="D414" s="86" t="s">
        <v>1920</v>
      </c>
      <c r="E414" s="86" t="s">
        <v>1920</v>
      </c>
      <c r="F414" s="86">
        <v>70504</v>
      </c>
      <c r="G414" s="86">
        <v>6234</v>
      </c>
      <c r="H414" s="86" t="s">
        <v>1088</v>
      </c>
      <c r="I414" s="86" t="s">
        <v>1088</v>
      </c>
      <c r="J414" s="86" t="s">
        <v>2435</v>
      </c>
      <c r="K414" s="86" t="s">
        <v>3906</v>
      </c>
      <c r="L414" s="86" t="s">
        <v>3</v>
      </c>
      <c r="M414" s="86" t="s">
        <v>3926</v>
      </c>
      <c r="N414" s="86" t="s">
        <v>3927</v>
      </c>
      <c r="O414" s="86" t="s">
        <v>2226</v>
      </c>
      <c r="P414" s="87">
        <v>36770</v>
      </c>
      <c r="Q414" s="87">
        <v>401768</v>
      </c>
      <c r="R414" s="86" t="s">
        <v>2416</v>
      </c>
      <c r="S414" s="86" t="s">
        <v>781</v>
      </c>
      <c r="T414" s="86">
        <v>970504</v>
      </c>
      <c r="U414" s="86">
        <v>6234</v>
      </c>
      <c r="V414" s="86" t="s">
        <v>1088</v>
      </c>
      <c r="W414" s="86" t="s">
        <v>1088</v>
      </c>
      <c r="X414" s="86" t="s">
        <v>3929</v>
      </c>
      <c r="Y414" s="86" t="s">
        <v>782</v>
      </c>
      <c r="Z414" s="86" t="str">
        <f t="shared" si="49"/>
        <v>Brandenberg 8b; 6234 Brandenberg</v>
      </c>
      <c r="AB414" s="85" t="s">
        <v>3928</v>
      </c>
      <c r="AC414" s="85" t="str">
        <f t="shared" si="50"/>
        <v>AT18</v>
      </c>
      <c r="AD414" s="85" t="str">
        <f t="shared" si="51"/>
        <v>3635</v>
      </c>
      <c r="AE414" s="85" t="str">
        <f t="shared" si="52"/>
        <v>8000</v>
      </c>
      <c r="AF414" s="85" t="str">
        <f t="shared" si="53"/>
        <v>0112</v>
      </c>
      <c r="AG414" s="85" t="str">
        <f t="shared" si="54"/>
        <v>0047</v>
      </c>
      <c r="AH414" s="85" t="str">
        <f t="shared" si="55"/>
        <v>AT18 3635 8000 0112 0047</v>
      </c>
    </row>
    <row r="415" spans="1:34" x14ac:dyDescent="0.25">
      <c r="A415" s="86">
        <v>705337</v>
      </c>
      <c r="B415" s="86" t="s">
        <v>317</v>
      </c>
      <c r="C415" s="86" t="str">
        <f t="shared" si="48"/>
        <v>Alpbach 641; 6236 Alpbach</v>
      </c>
      <c r="D415" s="86" t="s">
        <v>1919</v>
      </c>
      <c r="E415" s="86" t="s">
        <v>1919</v>
      </c>
      <c r="F415" s="86">
        <v>70501</v>
      </c>
      <c r="G415" s="86">
        <v>6236</v>
      </c>
      <c r="H415" s="86" t="s">
        <v>1105</v>
      </c>
      <c r="I415" s="86" t="s">
        <v>1105</v>
      </c>
      <c r="J415" s="86" t="s">
        <v>3930</v>
      </c>
      <c r="K415" s="86" t="s">
        <v>3906</v>
      </c>
      <c r="L415" s="86" t="s">
        <v>3</v>
      </c>
      <c r="M415" s="86" t="s">
        <v>3931</v>
      </c>
      <c r="N415" s="86" t="s">
        <v>3932</v>
      </c>
      <c r="O415" s="86" t="s">
        <v>2225</v>
      </c>
      <c r="P415" s="87">
        <v>36770</v>
      </c>
      <c r="Q415" s="87">
        <v>401768</v>
      </c>
      <c r="R415" s="86" t="s">
        <v>2416</v>
      </c>
      <c r="S415" s="86" t="s">
        <v>336</v>
      </c>
      <c r="T415" s="86">
        <v>970501</v>
      </c>
      <c r="U415" s="86">
        <v>6236</v>
      </c>
      <c r="V415" s="86" t="s">
        <v>1105</v>
      </c>
      <c r="W415" s="86" t="s">
        <v>1105</v>
      </c>
      <c r="X415" s="86" t="s">
        <v>3910</v>
      </c>
      <c r="Y415" s="86" t="s">
        <v>337</v>
      </c>
      <c r="Z415" s="86" t="str">
        <f t="shared" si="49"/>
        <v>Alpbach 168; 6236 Alpbach</v>
      </c>
      <c r="AB415" s="85" t="s">
        <v>3909</v>
      </c>
      <c r="AC415" s="85" t="str">
        <f t="shared" si="50"/>
        <v>AT08</v>
      </c>
      <c r="AD415" s="85" t="str">
        <f t="shared" si="51"/>
        <v>3620</v>
      </c>
      <c r="AE415" s="85" t="str">
        <f t="shared" si="52"/>
        <v>3000</v>
      </c>
      <c r="AF415" s="85" t="str">
        <f t="shared" si="53"/>
        <v>0002</v>
      </c>
      <c r="AG415" s="85" t="str">
        <f t="shared" si="54"/>
        <v>1022</v>
      </c>
      <c r="AH415" s="85" t="str">
        <f t="shared" si="55"/>
        <v>AT08 3620 3000 0002 1022</v>
      </c>
    </row>
    <row r="416" spans="1:34" x14ac:dyDescent="0.25">
      <c r="A416" s="86">
        <v>705286</v>
      </c>
      <c r="B416" s="86" t="s">
        <v>333</v>
      </c>
      <c r="C416" s="86" t="str">
        <f t="shared" si="48"/>
        <v>Kirchplatz 4; 6321 Angath</v>
      </c>
      <c r="D416" s="86" t="s">
        <v>1920</v>
      </c>
      <c r="E416" s="86" t="s">
        <v>1920</v>
      </c>
      <c r="F416" s="86">
        <v>70502</v>
      </c>
      <c r="G416" s="86">
        <v>6321</v>
      </c>
      <c r="H416" s="86" t="s">
        <v>1104</v>
      </c>
      <c r="I416" s="86" t="s">
        <v>3075</v>
      </c>
      <c r="J416" s="86" t="s">
        <v>2576</v>
      </c>
      <c r="K416" s="86" t="s">
        <v>3906</v>
      </c>
      <c r="L416" s="86" t="s">
        <v>3</v>
      </c>
      <c r="M416" s="86" t="s">
        <v>3933</v>
      </c>
      <c r="N416" s="86" t="s">
        <v>3934</v>
      </c>
      <c r="O416" s="86" t="s">
        <v>2221</v>
      </c>
      <c r="P416" s="87">
        <v>36770</v>
      </c>
      <c r="Q416" s="87">
        <v>401768</v>
      </c>
      <c r="R416" s="86" t="s">
        <v>2416</v>
      </c>
      <c r="S416" s="86" t="s">
        <v>334</v>
      </c>
      <c r="T416" s="86">
        <v>970502</v>
      </c>
      <c r="U416" s="86">
        <v>6321</v>
      </c>
      <c r="V416" s="86" t="s">
        <v>1104</v>
      </c>
      <c r="W416" s="86" t="s">
        <v>3218</v>
      </c>
      <c r="X416" s="86" t="s">
        <v>2480</v>
      </c>
      <c r="Y416" s="86" t="s">
        <v>1961</v>
      </c>
      <c r="Z416" s="86" t="str">
        <f t="shared" si="49"/>
        <v>Dorfplatz 1; 6321 Angath</v>
      </c>
      <c r="AB416" s="85" t="s">
        <v>3935</v>
      </c>
      <c r="AC416" s="85" t="str">
        <f t="shared" si="50"/>
        <v>AT64</v>
      </c>
      <c r="AD416" s="85" t="str">
        <f t="shared" si="51"/>
        <v>3635</v>
      </c>
      <c r="AE416" s="85" t="str">
        <f t="shared" si="52"/>
        <v>8000</v>
      </c>
      <c r="AF416" s="85" t="str">
        <f t="shared" si="53"/>
        <v>0302</v>
      </c>
      <c r="AG416" s="85" t="str">
        <f t="shared" si="54"/>
        <v>0807</v>
      </c>
      <c r="AH416" s="85" t="str">
        <f t="shared" si="55"/>
        <v>AT64 3635 8000 0302 0807</v>
      </c>
    </row>
    <row r="417" spans="1:34" x14ac:dyDescent="0.25">
      <c r="A417" s="86">
        <v>705287</v>
      </c>
      <c r="B417" s="86" t="s">
        <v>1391</v>
      </c>
      <c r="C417" s="86" t="str">
        <f t="shared" si="48"/>
        <v>Kirchplatz 4; 6321 Angath</v>
      </c>
      <c r="D417" s="86" t="s">
        <v>1919</v>
      </c>
      <c r="E417" s="86" t="s">
        <v>1919</v>
      </c>
      <c r="F417" s="86">
        <v>70502</v>
      </c>
      <c r="G417" s="86">
        <v>6321</v>
      </c>
      <c r="H417" s="86" t="s">
        <v>1104</v>
      </c>
      <c r="I417" s="86" t="s">
        <v>3075</v>
      </c>
      <c r="J417" s="86" t="s">
        <v>2576</v>
      </c>
      <c r="K417" s="86" t="s">
        <v>3906</v>
      </c>
      <c r="L417" s="86" t="s">
        <v>1</v>
      </c>
      <c r="M417" s="86" t="s">
        <v>3936</v>
      </c>
      <c r="N417" s="86" t="s">
        <v>3937</v>
      </c>
      <c r="O417" s="86" t="s">
        <v>2222</v>
      </c>
      <c r="P417" s="87">
        <v>36770</v>
      </c>
      <c r="Q417" s="87">
        <v>401768</v>
      </c>
      <c r="R417" s="86" t="s">
        <v>2416</v>
      </c>
      <c r="S417" s="86" t="s">
        <v>1826</v>
      </c>
      <c r="T417" s="86">
        <v>400996</v>
      </c>
      <c r="U417" s="86">
        <v>6322</v>
      </c>
      <c r="V417" s="86" t="s">
        <v>1094</v>
      </c>
      <c r="W417" s="86" t="s">
        <v>3939</v>
      </c>
      <c r="X417" s="86" t="s">
        <v>2588</v>
      </c>
      <c r="Y417" s="86" t="s">
        <v>332</v>
      </c>
      <c r="Z417" s="86" t="str">
        <f t="shared" si="49"/>
        <v>Sebastian Frisch Straße 15; 6322 Kirchbichl</v>
      </c>
      <c r="AB417" s="85" t="s">
        <v>3938</v>
      </c>
      <c r="AC417" s="85" t="str">
        <f t="shared" si="50"/>
        <v>AT73</v>
      </c>
      <c r="AD417" s="85" t="str">
        <f t="shared" si="51"/>
        <v>2050</v>
      </c>
      <c r="AE417" s="85" t="str">
        <f t="shared" si="52"/>
        <v>6077</v>
      </c>
      <c r="AF417" s="85" t="str">
        <f t="shared" si="53"/>
        <v>0006</v>
      </c>
      <c r="AG417" s="85" t="str">
        <f t="shared" si="54"/>
        <v>6298</v>
      </c>
      <c r="AH417" s="85" t="str">
        <f t="shared" si="55"/>
        <v>AT73 2050 6077 0006 6298</v>
      </c>
    </row>
    <row r="418" spans="1:34" x14ac:dyDescent="0.25">
      <c r="A418" s="86">
        <v>704086</v>
      </c>
      <c r="B418" s="86" t="s">
        <v>358</v>
      </c>
      <c r="C418" s="86" t="str">
        <f t="shared" si="48"/>
        <v>Sennereiweg 2; 6363 Westendorf</v>
      </c>
      <c r="D418" s="86" t="s">
        <v>1920</v>
      </c>
      <c r="E418" s="86" t="s">
        <v>1920</v>
      </c>
      <c r="F418" s="86">
        <v>70420</v>
      </c>
      <c r="G418" s="86">
        <v>6363</v>
      </c>
      <c r="H418" s="86" t="s">
        <v>1079</v>
      </c>
      <c r="I418" s="86" t="s">
        <v>3940</v>
      </c>
      <c r="J418" s="86" t="s">
        <v>2499</v>
      </c>
      <c r="K418" s="86" t="s">
        <v>3735</v>
      </c>
      <c r="L418" s="86" t="s">
        <v>3</v>
      </c>
      <c r="M418" s="86" t="s">
        <v>3941</v>
      </c>
      <c r="N418" s="86" t="s">
        <v>3942</v>
      </c>
      <c r="O418" s="86" t="s">
        <v>2158</v>
      </c>
      <c r="P418" s="87">
        <v>36770</v>
      </c>
      <c r="Q418" s="87">
        <v>401768</v>
      </c>
      <c r="R418" s="86" t="s">
        <v>2416</v>
      </c>
      <c r="S418" s="86" t="s">
        <v>359</v>
      </c>
      <c r="T418" s="86">
        <v>970420</v>
      </c>
      <c r="U418" s="86">
        <v>6363</v>
      </c>
      <c r="V418" s="86" t="s">
        <v>1079</v>
      </c>
      <c r="W418" s="86" t="s">
        <v>3218</v>
      </c>
      <c r="X418" s="86" t="s">
        <v>2480</v>
      </c>
      <c r="Y418" s="86" t="s">
        <v>360</v>
      </c>
      <c r="Z418" s="86" t="str">
        <f t="shared" si="49"/>
        <v>Dorfplatz 1; 6363 Westendorf</v>
      </c>
      <c r="AB418" s="85" t="s">
        <v>3943</v>
      </c>
      <c r="AC418" s="85" t="str">
        <f t="shared" si="50"/>
        <v>AT37</v>
      </c>
      <c r="AD418" s="85" t="str">
        <f t="shared" si="51"/>
        <v>3635</v>
      </c>
      <c r="AE418" s="85" t="str">
        <f t="shared" si="52"/>
        <v>4000</v>
      </c>
      <c r="AF418" s="85" t="str">
        <f t="shared" si="53"/>
        <v>0002</v>
      </c>
      <c r="AG418" s="85" t="str">
        <f t="shared" si="54"/>
        <v>1006</v>
      </c>
      <c r="AH418" s="85" t="str">
        <f t="shared" si="55"/>
        <v>AT37 3635 4000 0002 1006</v>
      </c>
    </row>
    <row r="419" spans="1:34" x14ac:dyDescent="0.25">
      <c r="A419" s="86">
        <v>705025</v>
      </c>
      <c r="B419" s="86" t="s">
        <v>1382</v>
      </c>
      <c r="C419" s="86" t="str">
        <f t="shared" si="48"/>
        <v>Gießenweg 7; 6341 Ebbs</v>
      </c>
      <c r="D419" s="86" t="s">
        <v>1919</v>
      </c>
      <c r="E419" s="86" t="s">
        <v>1919</v>
      </c>
      <c r="F419" s="86">
        <v>70508</v>
      </c>
      <c r="G419" s="86">
        <v>6341</v>
      </c>
      <c r="H419" s="86" t="s">
        <v>1090</v>
      </c>
      <c r="I419" s="86" t="s">
        <v>3944</v>
      </c>
      <c r="J419" s="86" t="s">
        <v>2509</v>
      </c>
      <c r="K419" s="86" t="s">
        <v>3906</v>
      </c>
      <c r="L419" s="86" t="s">
        <v>1</v>
      </c>
      <c r="M419" s="86" t="s">
        <v>3945</v>
      </c>
      <c r="N419" s="86" t="s">
        <v>3946</v>
      </c>
      <c r="O419" s="86" t="s">
        <v>2178</v>
      </c>
      <c r="P419" s="87">
        <v>36770</v>
      </c>
      <c r="Q419" s="87">
        <v>401768</v>
      </c>
      <c r="R419" s="86" t="s">
        <v>2416</v>
      </c>
      <c r="S419" s="86" t="s">
        <v>1815</v>
      </c>
      <c r="T419" s="86">
        <v>404128</v>
      </c>
      <c r="U419" s="86">
        <v>6341</v>
      </c>
      <c r="V419" s="86" t="s">
        <v>1090</v>
      </c>
      <c r="W419" s="86" t="s">
        <v>3948</v>
      </c>
      <c r="X419" s="86" t="s">
        <v>3899</v>
      </c>
      <c r="Y419" s="86" t="s">
        <v>347</v>
      </c>
      <c r="Z419" s="86" t="str">
        <f t="shared" si="49"/>
        <v>Wildbichler Straße 32; 6341 Ebbs</v>
      </c>
      <c r="AB419" s="85" t="s">
        <v>3947</v>
      </c>
      <c r="AC419" s="85" t="str">
        <f t="shared" si="50"/>
        <v>AT12</v>
      </c>
      <c r="AD419" s="85" t="str">
        <f t="shared" si="51"/>
        <v>2050</v>
      </c>
      <c r="AE419" s="85" t="str">
        <f t="shared" si="52"/>
        <v>6077</v>
      </c>
      <c r="AF419" s="85" t="str">
        <f t="shared" si="53"/>
        <v>0003</v>
      </c>
      <c r="AG419" s="85" t="str">
        <f t="shared" si="54"/>
        <v>1797</v>
      </c>
      <c r="AH419" s="85" t="str">
        <f t="shared" si="55"/>
        <v>AT12 2050 6077 0003 1797</v>
      </c>
    </row>
    <row r="420" spans="1:34" x14ac:dyDescent="0.25">
      <c r="A420" s="86">
        <v>705009</v>
      </c>
      <c r="B420" s="86" t="s">
        <v>986</v>
      </c>
      <c r="C420" s="86" t="str">
        <f t="shared" si="48"/>
        <v>Brugger Straße 6; 6230 Brixlegg</v>
      </c>
      <c r="D420" s="86" t="s">
        <v>1919</v>
      </c>
      <c r="E420" s="86" t="s">
        <v>1919</v>
      </c>
      <c r="F420" s="86">
        <v>70506</v>
      </c>
      <c r="G420" s="86">
        <v>6230</v>
      </c>
      <c r="H420" s="86" t="s">
        <v>1089</v>
      </c>
      <c r="I420" s="86" t="s">
        <v>3949</v>
      </c>
      <c r="J420" s="86" t="s">
        <v>2647</v>
      </c>
      <c r="K420" s="86" t="s">
        <v>3906</v>
      </c>
      <c r="L420" s="86" t="s">
        <v>1</v>
      </c>
      <c r="M420" s="86" t="s">
        <v>3950</v>
      </c>
      <c r="N420" s="86" t="s">
        <v>3951</v>
      </c>
      <c r="O420" s="86" t="s">
        <v>2177</v>
      </c>
      <c r="P420" s="87">
        <v>36770</v>
      </c>
      <c r="Q420" s="87">
        <v>401768</v>
      </c>
      <c r="R420" s="86" t="s">
        <v>2416</v>
      </c>
      <c r="S420" s="86" t="s">
        <v>1814</v>
      </c>
      <c r="T420" s="86">
        <v>402147</v>
      </c>
      <c r="U420" s="86">
        <v>6230</v>
      </c>
      <c r="V420" s="86" t="s">
        <v>1089</v>
      </c>
      <c r="W420" s="86" t="s">
        <v>3949</v>
      </c>
      <c r="X420" s="86" t="s">
        <v>2647</v>
      </c>
      <c r="Y420" s="86" t="s">
        <v>987</v>
      </c>
      <c r="Z420" s="86" t="str">
        <f t="shared" si="49"/>
        <v>Brugger Straße 6; 6230 Brixlegg</v>
      </c>
      <c r="AB420" s="85" t="s">
        <v>3952</v>
      </c>
      <c r="AC420" s="85" t="str">
        <f t="shared" si="50"/>
        <v>AT03</v>
      </c>
      <c r="AD420" s="85" t="str">
        <f t="shared" si="51"/>
        <v>2050</v>
      </c>
      <c r="AE420" s="85" t="str">
        <f t="shared" si="52"/>
        <v>8000</v>
      </c>
      <c r="AF420" s="85" t="str">
        <f t="shared" si="53"/>
        <v>0001</v>
      </c>
      <c r="AG420" s="85" t="str">
        <f t="shared" si="54"/>
        <v>9950</v>
      </c>
      <c r="AH420" s="85" t="str">
        <f t="shared" si="55"/>
        <v>AT03 2050 8000 0001 9950</v>
      </c>
    </row>
    <row r="421" spans="1:34" x14ac:dyDescent="0.25">
      <c r="A421" s="86">
        <v>705296</v>
      </c>
      <c r="B421" s="86" t="s">
        <v>356</v>
      </c>
      <c r="C421" s="86" t="str">
        <f t="shared" si="48"/>
        <v>Ausserdorf 16; 6252 Breitenbach/Inn</v>
      </c>
      <c r="D421" s="86" t="s">
        <v>1920</v>
      </c>
      <c r="E421" s="86" t="s">
        <v>1920</v>
      </c>
      <c r="F421" s="86">
        <v>70505</v>
      </c>
      <c r="G421" s="86">
        <v>6252</v>
      </c>
      <c r="H421" s="86" t="s">
        <v>3953</v>
      </c>
      <c r="I421" s="86" t="s">
        <v>3954</v>
      </c>
      <c r="J421" s="86" t="s">
        <v>2565</v>
      </c>
      <c r="K421" s="86" t="s">
        <v>3906</v>
      </c>
      <c r="L421" s="86" t="s">
        <v>3</v>
      </c>
      <c r="M421" s="86" t="s">
        <v>3955</v>
      </c>
      <c r="N421" s="86" t="s">
        <v>3956</v>
      </c>
      <c r="O421" s="86" t="s">
        <v>2223</v>
      </c>
      <c r="P421" s="87">
        <v>36770</v>
      </c>
      <c r="Q421" s="87">
        <v>401768</v>
      </c>
      <c r="R421" s="86" t="s">
        <v>2416</v>
      </c>
      <c r="S421" s="86" t="s">
        <v>354</v>
      </c>
      <c r="T421" s="86">
        <v>970505</v>
      </c>
      <c r="U421" s="86">
        <v>6252</v>
      </c>
      <c r="V421" s="86" t="s">
        <v>3958</v>
      </c>
      <c r="W421" s="86" t="s">
        <v>3140</v>
      </c>
      <c r="X421" s="86" t="s">
        <v>3959</v>
      </c>
      <c r="Y421" s="86" t="s">
        <v>355</v>
      </c>
      <c r="Z421" s="86" t="str">
        <f t="shared" si="49"/>
        <v>Dorf 94; 6252 Breitenbach am Inn</v>
      </c>
      <c r="AB421" s="85" t="s">
        <v>3957</v>
      </c>
      <c r="AC421" s="85" t="str">
        <f t="shared" si="50"/>
        <v>AT82</v>
      </c>
      <c r="AD421" s="85" t="str">
        <f t="shared" si="51"/>
        <v>3635</v>
      </c>
      <c r="AE421" s="85" t="str">
        <f t="shared" si="52"/>
        <v>8000</v>
      </c>
      <c r="AF421" s="85" t="str">
        <f t="shared" si="53"/>
        <v>0752</v>
      </c>
      <c r="AG421" s="85" t="str">
        <f t="shared" si="54"/>
        <v>0216</v>
      </c>
      <c r="AH421" s="85" t="str">
        <f t="shared" si="55"/>
        <v>AT82 3635 8000 0752 0216</v>
      </c>
    </row>
    <row r="422" spans="1:34" x14ac:dyDescent="0.25">
      <c r="A422" s="86">
        <v>705297</v>
      </c>
      <c r="B422" s="86" t="s">
        <v>353</v>
      </c>
      <c r="C422" s="86" t="str">
        <f t="shared" si="48"/>
        <v>Ausserdorf 16; 6252 Breitenbach/Inn</v>
      </c>
      <c r="D422" s="86" t="s">
        <v>1922</v>
      </c>
      <c r="E422" s="86" t="s">
        <v>1922</v>
      </c>
      <c r="F422" s="86">
        <v>70505</v>
      </c>
      <c r="G422" s="86">
        <v>6252</v>
      </c>
      <c r="H422" s="86" t="s">
        <v>3953</v>
      </c>
      <c r="I422" s="86" t="s">
        <v>3954</v>
      </c>
      <c r="J422" s="86" t="s">
        <v>2565</v>
      </c>
      <c r="K422" s="86" t="s">
        <v>3906</v>
      </c>
      <c r="L422" s="86" t="s">
        <v>3</v>
      </c>
      <c r="M422" s="86" t="s">
        <v>3960</v>
      </c>
      <c r="N422" s="86" t="s">
        <v>3961</v>
      </c>
      <c r="O422" s="86" t="s">
        <v>2223</v>
      </c>
      <c r="P422" s="87">
        <v>36770</v>
      </c>
      <c r="Q422" s="87">
        <v>401768</v>
      </c>
      <c r="R422" s="86" t="s">
        <v>2416</v>
      </c>
      <c r="S422" s="86" t="s">
        <v>354</v>
      </c>
      <c r="T422" s="86">
        <v>970505</v>
      </c>
      <c r="U422" s="86">
        <v>6252</v>
      </c>
      <c r="V422" s="86" t="s">
        <v>3958</v>
      </c>
      <c r="W422" s="86" t="s">
        <v>3140</v>
      </c>
      <c r="X422" s="86" t="s">
        <v>3959</v>
      </c>
      <c r="Y422" s="86" t="s">
        <v>355</v>
      </c>
      <c r="Z422" s="86" t="str">
        <f t="shared" si="49"/>
        <v>Dorf 94; 6252 Breitenbach am Inn</v>
      </c>
      <c r="AB422" s="85" t="s">
        <v>3957</v>
      </c>
      <c r="AC422" s="85" t="str">
        <f t="shared" si="50"/>
        <v>AT82</v>
      </c>
      <c r="AD422" s="85" t="str">
        <f t="shared" si="51"/>
        <v>3635</v>
      </c>
      <c r="AE422" s="85" t="str">
        <f t="shared" si="52"/>
        <v>8000</v>
      </c>
      <c r="AF422" s="85" t="str">
        <f t="shared" si="53"/>
        <v>0752</v>
      </c>
      <c r="AG422" s="85" t="str">
        <f t="shared" si="54"/>
        <v>0216</v>
      </c>
      <c r="AH422" s="85" t="str">
        <f t="shared" si="55"/>
        <v>AT82 3635 8000 0752 0216</v>
      </c>
    </row>
    <row r="423" spans="1:34" x14ac:dyDescent="0.25">
      <c r="A423" s="86">
        <v>705016</v>
      </c>
      <c r="B423" s="86" t="s">
        <v>345</v>
      </c>
      <c r="C423" s="86" t="str">
        <f t="shared" si="48"/>
        <v>Römerstraße 18 c; 6230 Brixlegg</v>
      </c>
      <c r="D423" s="86" t="s">
        <v>1920</v>
      </c>
      <c r="E423" s="86" t="s">
        <v>1920</v>
      </c>
      <c r="F423" s="86">
        <v>70506</v>
      </c>
      <c r="G423" s="86">
        <v>6230</v>
      </c>
      <c r="H423" s="86" t="s">
        <v>1089</v>
      </c>
      <c r="I423" s="86" t="s">
        <v>3186</v>
      </c>
      <c r="J423" s="86" t="s">
        <v>3962</v>
      </c>
      <c r="K423" s="86" t="s">
        <v>3906</v>
      </c>
      <c r="L423" s="86" t="s">
        <v>3</v>
      </c>
      <c r="M423" s="86" t="s">
        <v>3963</v>
      </c>
      <c r="N423" s="86" t="s">
        <v>3964</v>
      </c>
      <c r="O423" s="86" t="s">
        <v>2179</v>
      </c>
      <c r="P423" s="87">
        <v>36770</v>
      </c>
      <c r="Q423" s="87">
        <v>401768</v>
      </c>
      <c r="R423" s="86" t="s">
        <v>2416</v>
      </c>
      <c r="S423" s="86" t="s">
        <v>1816</v>
      </c>
      <c r="T423" s="86">
        <v>970506</v>
      </c>
      <c r="U423" s="86">
        <v>6230</v>
      </c>
      <c r="V423" s="86" t="s">
        <v>1089</v>
      </c>
      <c r="W423" s="86" t="s">
        <v>3186</v>
      </c>
      <c r="X423" s="86" t="s">
        <v>2480</v>
      </c>
      <c r="Y423" s="86" t="s">
        <v>346</v>
      </c>
      <c r="Z423" s="86" t="str">
        <f t="shared" si="49"/>
        <v>Römerstraße 1; 6230 Brixlegg</v>
      </c>
      <c r="AB423" s="85" t="s">
        <v>3965</v>
      </c>
      <c r="AC423" s="85" t="str">
        <f t="shared" si="50"/>
        <v>AT53</v>
      </c>
      <c r="AD423" s="85" t="str">
        <f t="shared" si="51"/>
        <v>3635</v>
      </c>
      <c r="AE423" s="85" t="str">
        <f t="shared" si="52"/>
        <v>8000</v>
      </c>
      <c r="AF423" s="85" t="str">
        <f t="shared" si="53"/>
        <v>0502</v>
      </c>
      <c r="AG423" s="85" t="str">
        <f t="shared" si="54"/>
        <v>0078</v>
      </c>
      <c r="AH423" s="85" t="str">
        <f t="shared" si="55"/>
        <v>AT53 3635 8000 0502 0078</v>
      </c>
    </row>
    <row r="424" spans="1:34" x14ac:dyDescent="0.25">
      <c r="A424" s="86">
        <v>705032</v>
      </c>
      <c r="B424" s="86" t="s">
        <v>744</v>
      </c>
      <c r="C424" s="86" t="str">
        <f t="shared" si="48"/>
        <v>Dorf 40; 6352 Ellmau</v>
      </c>
      <c r="D424" s="86" t="s">
        <v>1919</v>
      </c>
      <c r="E424" s="86" t="s">
        <v>1919</v>
      </c>
      <c r="F424" s="86">
        <v>70509</v>
      </c>
      <c r="G424" s="86">
        <v>6352</v>
      </c>
      <c r="H424" s="86" t="s">
        <v>1095</v>
      </c>
      <c r="I424" s="86" t="s">
        <v>3140</v>
      </c>
      <c r="J424" s="86" t="s">
        <v>2492</v>
      </c>
      <c r="K424" s="86" t="s">
        <v>3906</v>
      </c>
      <c r="L424" s="86" t="s">
        <v>1</v>
      </c>
      <c r="M424" s="86" t="s">
        <v>3966</v>
      </c>
      <c r="N424" s="86" t="s">
        <v>3967</v>
      </c>
      <c r="O424" s="86" t="s">
        <v>2149</v>
      </c>
      <c r="P424" s="87">
        <v>36770</v>
      </c>
      <c r="Q424" s="87">
        <v>401768</v>
      </c>
      <c r="R424" s="86" t="s">
        <v>2416</v>
      </c>
      <c r="S424" s="86" t="s">
        <v>1803</v>
      </c>
      <c r="T424" s="86">
        <v>401239</v>
      </c>
      <c r="U424" s="86">
        <v>6352</v>
      </c>
      <c r="V424" s="86" t="s">
        <v>1095</v>
      </c>
      <c r="W424" s="86" t="s">
        <v>3140</v>
      </c>
      <c r="X424" s="86" t="s">
        <v>2492</v>
      </c>
      <c r="Y424" s="86" t="s">
        <v>3769</v>
      </c>
      <c r="Z424" s="86" t="str">
        <f t="shared" si="49"/>
        <v>Dorf 40; 6352 Ellmau</v>
      </c>
      <c r="AB424" s="85" t="s">
        <v>3768</v>
      </c>
      <c r="AC424" s="85" t="str">
        <f t="shared" si="50"/>
        <v>AT68</v>
      </c>
      <c r="AD424" s="85" t="str">
        <f t="shared" si="51"/>
        <v>2050</v>
      </c>
      <c r="AE424" s="85" t="str">
        <f t="shared" si="52"/>
        <v>6004</v>
      </c>
      <c r="AF424" s="85" t="str">
        <f t="shared" si="53"/>
        <v>0000</v>
      </c>
      <c r="AG424" s="85" t="str">
        <f t="shared" si="54"/>
        <v>5468</v>
      </c>
      <c r="AH424" s="85" t="str">
        <f t="shared" si="55"/>
        <v>AT68 2050 6004 0000 5468</v>
      </c>
    </row>
    <row r="425" spans="1:34" x14ac:dyDescent="0.25">
      <c r="A425" s="86">
        <v>705186</v>
      </c>
      <c r="B425" s="86" t="s">
        <v>342</v>
      </c>
      <c r="C425" s="86" t="str">
        <f t="shared" si="48"/>
        <v>Kirchplatz 13; 6352 Ellmau</v>
      </c>
      <c r="D425" s="86" t="s">
        <v>1920</v>
      </c>
      <c r="E425" s="86" t="s">
        <v>1920</v>
      </c>
      <c r="F425" s="86">
        <v>70509</v>
      </c>
      <c r="G425" s="86">
        <v>6352</v>
      </c>
      <c r="H425" s="86" t="s">
        <v>1095</v>
      </c>
      <c r="I425" s="86" t="s">
        <v>3075</v>
      </c>
      <c r="J425" s="86" t="s">
        <v>2644</v>
      </c>
      <c r="K425" s="86" t="s">
        <v>3906</v>
      </c>
      <c r="L425" s="86" t="s">
        <v>3</v>
      </c>
      <c r="M425" s="86" t="s">
        <v>3968</v>
      </c>
      <c r="N425" s="86" t="s">
        <v>3969</v>
      </c>
      <c r="O425" s="86" t="s">
        <v>2211</v>
      </c>
      <c r="P425" s="87">
        <v>36770</v>
      </c>
      <c r="Q425" s="87">
        <v>401768</v>
      </c>
      <c r="R425" s="86" t="s">
        <v>2416</v>
      </c>
      <c r="S425" s="86" t="s">
        <v>343</v>
      </c>
      <c r="T425" s="86">
        <v>970509</v>
      </c>
      <c r="U425" s="86">
        <v>6352</v>
      </c>
      <c r="V425" s="86" t="s">
        <v>1095</v>
      </c>
      <c r="W425" s="86" t="s">
        <v>3140</v>
      </c>
      <c r="X425" s="86" t="s">
        <v>2435</v>
      </c>
      <c r="Y425" s="86" t="s">
        <v>344</v>
      </c>
      <c r="Z425" s="86" t="str">
        <f t="shared" si="49"/>
        <v>Dorf 20; 6352 Ellmau</v>
      </c>
      <c r="AB425" s="85" t="s">
        <v>3970</v>
      </c>
      <c r="AC425" s="85" t="str">
        <f t="shared" si="50"/>
        <v>AT77</v>
      </c>
      <c r="AD425" s="85" t="str">
        <f t="shared" si="51"/>
        <v>3635</v>
      </c>
      <c r="AE425" s="85" t="str">
        <f t="shared" si="52"/>
        <v>8000</v>
      </c>
      <c r="AF425" s="85" t="str">
        <f t="shared" si="53"/>
        <v>0452</v>
      </c>
      <c r="AG425" s="85" t="str">
        <f t="shared" si="54"/>
        <v>0193</v>
      </c>
      <c r="AH425" s="85" t="str">
        <f t="shared" si="55"/>
        <v>AT77 3635 8000 0452 0193</v>
      </c>
    </row>
    <row r="426" spans="1:34" x14ac:dyDescent="0.25">
      <c r="A426" s="86">
        <v>705187</v>
      </c>
      <c r="B426" s="86" t="s">
        <v>341</v>
      </c>
      <c r="C426" s="86" t="str">
        <f t="shared" si="48"/>
        <v>Kirchplatz 13; 6352 Ellmau</v>
      </c>
      <c r="D426" s="86" t="s">
        <v>1922</v>
      </c>
      <c r="E426" s="86" t="s">
        <v>1922</v>
      </c>
      <c r="F426" s="86">
        <v>70509</v>
      </c>
      <c r="G426" s="86">
        <v>6352</v>
      </c>
      <c r="H426" s="86" t="s">
        <v>1095</v>
      </c>
      <c r="I426" s="86" t="s">
        <v>3075</v>
      </c>
      <c r="J426" s="86" t="s">
        <v>2644</v>
      </c>
      <c r="K426" s="86" t="s">
        <v>3906</v>
      </c>
      <c r="L426" s="86" t="s">
        <v>1</v>
      </c>
      <c r="M426" s="86" t="s">
        <v>3971</v>
      </c>
      <c r="N426" s="86" t="s">
        <v>3972</v>
      </c>
      <c r="O426" s="86" t="s">
        <v>2149</v>
      </c>
      <c r="P426" s="87">
        <v>36770</v>
      </c>
      <c r="Q426" s="87">
        <v>401768</v>
      </c>
      <c r="R426" s="86" t="s">
        <v>2416</v>
      </c>
      <c r="S426" s="86" t="s">
        <v>1803</v>
      </c>
      <c r="T426" s="86">
        <v>401239</v>
      </c>
      <c r="U426" s="86">
        <v>6352</v>
      </c>
      <c r="V426" s="86" t="s">
        <v>1095</v>
      </c>
      <c r="W426" s="86" t="s">
        <v>3140</v>
      </c>
      <c r="X426" s="86" t="s">
        <v>2492</v>
      </c>
      <c r="Y426" s="86" t="s">
        <v>3769</v>
      </c>
      <c r="Z426" s="86" t="str">
        <f t="shared" si="49"/>
        <v>Dorf 40; 6352 Ellmau</v>
      </c>
      <c r="AB426" s="85" t="s">
        <v>3768</v>
      </c>
      <c r="AC426" s="85" t="str">
        <f t="shared" si="50"/>
        <v>AT68</v>
      </c>
      <c r="AD426" s="85" t="str">
        <f t="shared" si="51"/>
        <v>2050</v>
      </c>
      <c r="AE426" s="85" t="str">
        <f t="shared" si="52"/>
        <v>6004</v>
      </c>
      <c r="AF426" s="85" t="str">
        <f t="shared" si="53"/>
        <v>0000</v>
      </c>
      <c r="AG426" s="85" t="str">
        <f t="shared" si="54"/>
        <v>5468</v>
      </c>
      <c r="AH426" s="85" t="str">
        <f t="shared" si="55"/>
        <v>AT68 2050 6004 0000 5468</v>
      </c>
    </row>
    <row r="427" spans="1:34" x14ac:dyDescent="0.25">
      <c r="A427" s="86">
        <v>705011</v>
      </c>
      <c r="B427" s="86" t="s">
        <v>1381</v>
      </c>
      <c r="C427" s="86" t="str">
        <f t="shared" si="48"/>
        <v>Wildbichler Straße 32; 6341 Ebbs</v>
      </c>
      <c r="D427" s="86" t="s">
        <v>1919</v>
      </c>
      <c r="E427" s="86" t="s">
        <v>1919</v>
      </c>
      <c r="F427" s="86">
        <v>70508</v>
      </c>
      <c r="G427" s="86">
        <v>6341</v>
      </c>
      <c r="H427" s="86" t="s">
        <v>1090</v>
      </c>
      <c r="I427" s="86" t="s">
        <v>3948</v>
      </c>
      <c r="J427" s="86" t="s">
        <v>3899</v>
      </c>
      <c r="K427" s="86" t="s">
        <v>3906</v>
      </c>
      <c r="L427" s="86" t="s">
        <v>1</v>
      </c>
      <c r="M427" s="86" t="s">
        <v>3973</v>
      </c>
      <c r="N427" s="86" t="s">
        <v>3974</v>
      </c>
      <c r="O427" s="86" t="s">
        <v>2178</v>
      </c>
      <c r="P427" s="87">
        <v>36770</v>
      </c>
      <c r="Q427" s="87">
        <v>401768</v>
      </c>
      <c r="R427" s="86" t="s">
        <v>2416</v>
      </c>
      <c r="S427" s="86" t="s">
        <v>1815</v>
      </c>
      <c r="T427" s="86">
        <v>404128</v>
      </c>
      <c r="U427" s="86">
        <v>6341</v>
      </c>
      <c r="V427" s="86" t="s">
        <v>1090</v>
      </c>
      <c r="W427" s="86" t="s">
        <v>3948</v>
      </c>
      <c r="X427" s="86" t="s">
        <v>3899</v>
      </c>
      <c r="Y427" s="86" t="s">
        <v>347</v>
      </c>
      <c r="Z427" s="86" t="str">
        <f t="shared" si="49"/>
        <v>Wildbichler Straße 32; 6341 Ebbs</v>
      </c>
      <c r="AB427" s="85" t="s">
        <v>3947</v>
      </c>
      <c r="AC427" s="85" t="str">
        <f t="shared" si="50"/>
        <v>AT12</v>
      </c>
      <c r="AD427" s="85" t="str">
        <f t="shared" si="51"/>
        <v>2050</v>
      </c>
      <c r="AE427" s="85" t="str">
        <f t="shared" si="52"/>
        <v>6077</v>
      </c>
      <c r="AF427" s="85" t="str">
        <f t="shared" si="53"/>
        <v>0003</v>
      </c>
      <c r="AG427" s="85" t="str">
        <f t="shared" si="54"/>
        <v>1797</v>
      </c>
      <c r="AH427" s="85" t="str">
        <f t="shared" si="55"/>
        <v>AT12 2050 6077 0003 1797</v>
      </c>
    </row>
    <row r="428" spans="1:34" x14ac:dyDescent="0.25">
      <c r="A428" s="86">
        <v>705013</v>
      </c>
      <c r="B428" s="86" t="s">
        <v>1648</v>
      </c>
      <c r="C428" s="86" t="str">
        <f t="shared" si="48"/>
        <v>Wildbichler Straße 32; 6341 Ebbs</v>
      </c>
      <c r="D428" s="86" t="s">
        <v>1919</v>
      </c>
      <c r="E428" s="86" t="s">
        <v>1947</v>
      </c>
      <c r="F428" s="86">
        <v>70508</v>
      </c>
      <c r="G428" s="86">
        <v>6341</v>
      </c>
      <c r="H428" s="86" t="s">
        <v>1090</v>
      </c>
      <c r="I428" s="86" t="s">
        <v>3948</v>
      </c>
      <c r="J428" s="86" t="s">
        <v>3899</v>
      </c>
      <c r="K428" s="86" t="s">
        <v>3906</v>
      </c>
      <c r="L428" s="86" t="s">
        <v>1</v>
      </c>
      <c r="M428" s="86" t="s">
        <v>3975</v>
      </c>
      <c r="N428" s="86" t="s">
        <v>3976</v>
      </c>
      <c r="O428" s="86" t="s">
        <v>2178</v>
      </c>
      <c r="P428" s="87">
        <v>36770</v>
      </c>
      <c r="Q428" s="87">
        <v>401768</v>
      </c>
      <c r="R428" s="86" t="s">
        <v>2416</v>
      </c>
      <c r="S428" s="86" t="s">
        <v>1815</v>
      </c>
      <c r="T428" s="86">
        <v>404128</v>
      </c>
      <c r="U428" s="86">
        <v>6341</v>
      </c>
      <c r="V428" s="86" t="s">
        <v>1090</v>
      </c>
      <c r="W428" s="86" t="s">
        <v>3948</v>
      </c>
      <c r="X428" s="86" t="s">
        <v>3899</v>
      </c>
      <c r="Y428" s="86" t="s">
        <v>347</v>
      </c>
      <c r="Z428" s="86" t="str">
        <f t="shared" si="49"/>
        <v>Wildbichler Straße 32; 6341 Ebbs</v>
      </c>
      <c r="AB428" s="85" t="s">
        <v>3947</v>
      </c>
      <c r="AC428" s="85" t="str">
        <f t="shared" si="50"/>
        <v>AT12</v>
      </c>
      <c r="AD428" s="85" t="str">
        <f t="shared" si="51"/>
        <v>2050</v>
      </c>
      <c r="AE428" s="85" t="str">
        <f t="shared" si="52"/>
        <v>6077</v>
      </c>
      <c r="AF428" s="85" t="str">
        <f t="shared" si="53"/>
        <v>0003</v>
      </c>
      <c r="AG428" s="85" t="str">
        <f t="shared" si="54"/>
        <v>1797</v>
      </c>
      <c r="AH428" s="85" t="str">
        <f t="shared" si="55"/>
        <v>AT12 2050 6077 0003 1797</v>
      </c>
    </row>
    <row r="429" spans="1:34" x14ac:dyDescent="0.25">
      <c r="A429" s="86">
        <v>705066</v>
      </c>
      <c r="B429" s="86" t="s">
        <v>374</v>
      </c>
      <c r="C429" s="86" t="str">
        <f t="shared" si="48"/>
        <v>Kienbergstraße 20; 6330 Kufstein</v>
      </c>
      <c r="D429" s="86" t="s">
        <v>1920</v>
      </c>
      <c r="E429" s="86" t="s">
        <v>1920</v>
      </c>
      <c r="F429" s="86">
        <v>70513</v>
      </c>
      <c r="G429" s="86">
        <v>6330</v>
      </c>
      <c r="H429" s="86" t="s">
        <v>1096</v>
      </c>
      <c r="I429" s="86" t="s">
        <v>3977</v>
      </c>
      <c r="J429" s="86" t="s">
        <v>2435</v>
      </c>
      <c r="K429" s="86" t="s">
        <v>3906</v>
      </c>
      <c r="L429" s="86" t="s">
        <v>3</v>
      </c>
      <c r="M429" s="86" t="s">
        <v>3978</v>
      </c>
      <c r="N429" s="86" t="s">
        <v>3979</v>
      </c>
      <c r="O429" s="86" t="s">
        <v>2197</v>
      </c>
      <c r="P429" s="87">
        <v>36770</v>
      </c>
      <c r="Q429" s="87">
        <v>401768</v>
      </c>
      <c r="R429" s="86" t="s">
        <v>2416</v>
      </c>
      <c r="S429" s="86" t="s">
        <v>375</v>
      </c>
      <c r="T429" s="86">
        <v>970513</v>
      </c>
      <c r="U429" s="86">
        <v>6330</v>
      </c>
      <c r="V429" s="86" t="s">
        <v>1096</v>
      </c>
      <c r="W429" s="86" t="s">
        <v>3514</v>
      </c>
      <c r="X429" s="86" t="s">
        <v>2727</v>
      </c>
      <c r="Y429" s="86" t="s">
        <v>376</v>
      </c>
      <c r="Z429" s="86" t="str">
        <f t="shared" si="49"/>
        <v>Oberer Stadtplatz 17; 6330 Kufstein</v>
      </c>
      <c r="AB429" s="85" t="s">
        <v>3980</v>
      </c>
      <c r="AC429" s="85" t="str">
        <f t="shared" si="50"/>
        <v>AT41</v>
      </c>
      <c r="AD429" s="85" t="str">
        <f t="shared" si="51"/>
        <v>5700</v>
      </c>
      <c r="AE429" s="85" t="str">
        <f t="shared" si="52"/>
        <v>0002</v>
      </c>
      <c r="AF429" s="85" t="str">
        <f t="shared" si="53"/>
        <v>5000</v>
      </c>
      <c r="AG429" s="85" t="str">
        <f t="shared" si="54"/>
        <v>3007</v>
      </c>
      <c r="AH429" s="85" t="str">
        <f t="shared" si="55"/>
        <v>AT41 5700 0002 5000 3007</v>
      </c>
    </row>
    <row r="430" spans="1:34" x14ac:dyDescent="0.25">
      <c r="A430" s="86">
        <v>705087</v>
      </c>
      <c r="B430" s="86" t="s">
        <v>1713</v>
      </c>
      <c r="C430" s="86" t="str">
        <f t="shared" si="48"/>
        <v>Anton Karg-Straße 9; 6330 Kufstein</v>
      </c>
      <c r="D430" s="86" t="s">
        <v>1919</v>
      </c>
      <c r="E430" s="86" t="s">
        <v>1919</v>
      </c>
      <c r="F430" s="86">
        <v>70513</v>
      </c>
      <c r="G430" s="86">
        <v>6330</v>
      </c>
      <c r="H430" s="86" t="s">
        <v>1096</v>
      </c>
      <c r="I430" s="86" t="s">
        <v>3981</v>
      </c>
      <c r="J430" s="86" t="s">
        <v>2609</v>
      </c>
      <c r="K430" s="86" t="s">
        <v>3906</v>
      </c>
      <c r="L430" s="86" t="s">
        <v>1</v>
      </c>
      <c r="M430" s="86" t="s">
        <v>3982</v>
      </c>
      <c r="N430" s="86" t="s">
        <v>3983</v>
      </c>
      <c r="O430" s="86" t="s">
        <v>2200</v>
      </c>
      <c r="P430" s="87">
        <v>36770</v>
      </c>
      <c r="Q430" s="87">
        <v>401768</v>
      </c>
      <c r="R430" s="86" t="s">
        <v>2416</v>
      </c>
      <c r="S430" s="86" t="s">
        <v>1827</v>
      </c>
      <c r="T430" s="86">
        <v>905199</v>
      </c>
      <c r="U430" s="86">
        <v>6330</v>
      </c>
      <c r="V430" s="86" t="s">
        <v>1096</v>
      </c>
      <c r="W430" s="86" t="s">
        <v>3985</v>
      </c>
      <c r="X430" s="86" t="s">
        <v>2609</v>
      </c>
      <c r="Y430" s="86" t="s">
        <v>1865</v>
      </c>
      <c r="Z430" s="86" t="str">
        <f t="shared" si="49"/>
        <v>Anton-Karg-Straße 9; 6330 Kufstein</v>
      </c>
      <c r="AB430" s="85" t="s">
        <v>3984</v>
      </c>
      <c r="AC430" s="85" t="str">
        <f t="shared" si="50"/>
        <v>AT27</v>
      </c>
      <c r="AD430" s="85" t="str">
        <f t="shared" si="51"/>
        <v>3635</v>
      </c>
      <c r="AE430" s="85" t="str">
        <f t="shared" si="52"/>
        <v>8000</v>
      </c>
      <c r="AF430" s="85" t="str">
        <f t="shared" si="53"/>
        <v>0015</v>
      </c>
      <c r="AG430" s="85" t="str">
        <f t="shared" si="54"/>
        <v>2892</v>
      </c>
      <c r="AH430" s="85" t="str">
        <f t="shared" si="55"/>
        <v>AT27 3635 8000 0015 2892</v>
      </c>
    </row>
    <row r="431" spans="1:34" x14ac:dyDescent="0.25">
      <c r="A431" s="86">
        <v>705326</v>
      </c>
      <c r="B431" s="86" t="s">
        <v>371</v>
      </c>
      <c r="C431" s="86" t="str">
        <f t="shared" si="48"/>
        <v>Dorf 22; 6343 Erl</v>
      </c>
      <c r="D431" s="86" t="s">
        <v>1920</v>
      </c>
      <c r="E431" s="86" t="s">
        <v>1920</v>
      </c>
      <c r="F431" s="86">
        <v>70510</v>
      </c>
      <c r="G431" s="86">
        <v>6343</v>
      </c>
      <c r="H431" s="86" t="s">
        <v>1100</v>
      </c>
      <c r="I431" s="86" t="s">
        <v>3140</v>
      </c>
      <c r="J431" s="86" t="s">
        <v>2719</v>
      </c>
      <c r="K431" s="86" t="s">
        <v>3906</v>
      </c>
      <c r="L431" s="86" t="s">
        <v>3</v>
      </c>
      <c r="M431" s="86" t="s">
        <v>3986</v>
      </c>
      <c r="N431" s="86" t="s">
        <v>3987</v>
      </c>
      <c r="O431" s="86" t="s">
        <v>2224</v>
      </c>
      <c r="P431" s="87">
        <v>36770</v>
      </c>
      <c r="Q431" s="87">
        <v>401768</v>
      </c>
      <c r="R431" s="86" t="s">
        <v>2416</v>
      </c>
      <c r="S431" s="86" t="s">
        <v>372</v>
      </c>
      <c r="T431" s="86">
        <v>970510</v>
      </c>
      <c r="U431" s="86">
        <v>6343</v>
      </c>
      <c r="V431" s="86" t="s">
        <v>1100</v>
      </c>
      <c r="W431" s="86" t="s">
        <v>3140</v>
      </c>
      <c r="X431" s="86" t="s">
        <v>3989</v>
      </c>
      <c r="Y431" s="86" t="s">
        <v>373</v>
      </c>
      <c r="Z431" s="86" t="str">
        <f t="shared" si="49"/>
        <v>Dorf 39; 6343 Erl</v>
      </c>
      <c r="AB431" s="85" t="s">
        <v>3988</v>
      </c>
      <c r="AC431" s="85" t="str">
        <f t="shared" si="50"/>
        <v>AT82</v>
      </c>
      <c r="AD431" s="85" t="str">
        <f t="shared" si="51"/>
        <v>3622</v>
      </c>
      <c r="AE431" s="85" t="str">
        <f t="shared" si="52"/>
        <v>3000</v>
      </c>
      <c r="AF431" s="85" t="str">
        <f t="shared" si="53"/>
        <v>0002</v>
      </c>
      <c r="AG431" s="85" t="str">
        <f t="shared" si="54"/>
        <v>0560</v>
      </c>
      <c r="AH431" s="85" t="str">
        <f t="shared" si="55"/>
        <v>AT82 3622 3000 0002 0560</v>
      </c>
    </row>
    <row r="432" spans="1:34" x14ac:dyDescent="0.25">
      <c r="A432" s="86">
        <v>705046</v>
      </c>
      <c r="B432" s="86" t="s">
        <v>348</v>
      </c>
      <c r="C432" s="86" t="str">
        <f t="shared" si="48"/>
        <v>Wittberg 36; 6233 Mariatal</v>
      </c>
      <c r="D432" s="86" t="s">
        <v>1920</v>
      </c>
      <c r="E432" s="86" t="s">
        <v>1920</v>
      </c>
      <c r="F432" s="86">
        <v>70512</v>
      </c>
      <c r="G432" s="86">
        <v>6233</v>
      </c>
      <c r="H432" s="86" t="s">
        <v>3990</v>
      </c>
      <c r="I432" s="86" t="s">
        <v>3991</v>
      </c>
      <c r="J432" s="86" t="s">
        <v>3679</v>
      </c>
      <c r="K432" s="86" t="s">
        <v>3906</v>
      </c>
      <c r="L432" s="86" t="s">
        <v>3</v>
      </c>
      <c r="M432" s="86" t="s">
        <v>3992</v>
      </c>
      <c r="N432" s="86" t="s">
        <v>3993</v>
      </c>
      <c r="O432" s="86" t="s">
        <v>2191</v>
      </c>
      <c r="P432" s="87">
        <v>36770</v>
      </c>
      <c r="Q432" s="87">
        <v>401768</v>
      </c>
      <c r="R432" s="86" t="s">
        <v>2416</v>
      </c>
      <c r="S432" s="86" t="s">
        <v>349</v>
      </c>
      <c r="T432" s="86">
        <v>970512</v>
      </c>
      <c r="U432" s="86">
        <v>6233</v>
      </c>
      <c r="V432" s="86" t="s">
        <v>1098</v>
      </c>
      <c r="W432" s="86" t="s">
        <v>3995</v>
      </c>
      <c r="X432" s="86" t="s">
        <v>2480</v>
      </c>
      <c r="Y432" s="86" t="s">
        <v>350</v>
      </c>
      <c r="Z432" s="86" t="str">
        <f t="shared" si="49"/>
        <v>Zentrum 1; 6233 Kramsach</v>
      </c>
      <c r="AB432" s="85" t="s">
        <v>3994</v>
      </c>
      <c r="AC432" s="85" t="str">
        <f t="shared" si="50"/>
        <v>AT57</v>
      </c>
      <c r="AD432" s="85" t="str">
        <f t="shared" si="51"/>
        <v>3635</v>
      </c>
      <c r="AE432" s="85" t="str">
        <f t="shared" si="52"/>
        <v>8000</v>
      </c>
      <c r="AF432" s="85" t="str">
        <f t="shared" si="53"/>
        <v>0702</v>
      </c>
      <c r="AG432" s="85" t="str">
        <f t="shared" si="54"/>
        <v>0340</v>
      </c>
      <c r="AH432" s="85" t="str">
        <f t="shared" si="55"/>
        <v>AT57 3635 8000 0702 0340</v>
      </c>
    </row>
    <row r="433" spans="1:34" x14ac:dyDescent="0.25">
      <c r="A433" s="86">
        <v>705051</v>
      </c>
      <c r="B433" s="86" t="s">
        <v>351</v>
      </c>
      <c r="C433" s="86" t="str">
        <f t="shared" si="48"/>
        <v>Wittberg 36; 6233 Mariatal</v>
      </c>
      <c r="D433" s="86" t="s">
        <v>1919</v>
      </c>
      <c r="E433" s="86" t="s">
        <v>1919</v>
      </c>
      <c r="F433" s="86">
        <v>70512</v>
      </c>
      <c r="G433" s="86">
        <v>6233</v>
      </c>
      <c r="H433" s="86" t="s">
        <v>3990</v>
      </c>
      <c r="I433" s="86" t="s">
        <v>3991</v>
      </c>
      <c r="J433" s="86" t="s">
        <v>3679</v>
      </c>
      <c r="K433" s="86" t="s">
        <v>3906</v>
      </c>
      <c r="L433" s="86" t="s">
        <v>3</v>
      </c>
      <c r="M433" s="86" t="s">
        <v>3996</v>
      </c>
      <c r="N433" s="86" t="s">
        <v>3997</v>
      </c>
      <c r="O433" s="86" t="s">
        <v>2193</v>
      </c>
      <c r="P433" s="87">
        <v>36770</v>
      </c>
      <c r="Q433" s="87">
        <v>401768</v>
      </c>
      <c r="R433" s="86" t="s">
        <v>2416</v>
      </c>
      <c r="S433" s="86" t="s">
        <v>349</v>
      </c>
      <c r="T433" s="86">
        <v>970512</v>
      </c>
      <c r="U433" s="86">
        <v>6233</v>
      </c>
      <c r="V433" s="86" t="s">
        <v>1098</v>
      </c>
      <c r="W433" s="86" t="s">
        <v>3995</v>
      </c>
      <c r="X433" s="86" t="s">
        <v>2480</v>
      </c>
      <c r="Y433" s="86" t="s">
        <v>350</v>
      </c>
      <c r="Z433" s="86" t="str">
        <f t="shared" si="49"/>
        <v>Zentrum 1; 6233 Kramsach</v>
      </c>
      <c r="AB433" s="85" t="s">
        <v>3998</v>
      </c>
      <c r="AC433" s="85" t="str">
        <f t="shared" si="50"/>
        <v>AT21</v>
      </c>
      <c r="AD433" s="85" t="str">
        <f t="shared" si="51"/>
        <v>2050</v>
      </c>
      <c r="AE433" s="85" t="str">
        <f t="shared" si="52"/>
        <v>8000</v>
      </c>
      <c r="AF433" s="85" t="str">
        <f t="shared" si="53"/>
        <v>0000</v>
      </c>
      <c r="AG433" s="85" t="str">
        <f t="shared" si="54"/>
        <v>1099</v>
      </c>
      <c r="AH433" s="85" t="str">
        <f t="shared" si="55"/>
        <v>AT21 2050 8000 0000 1099</v>
      </c>
    </row>
    <row r="434" spans="1:34" x14ac:dyDescent="0.25">
      <c r="A434" s="86">
        <v>705047</v>
      </c>
      <c r="B434" s="86" t="s">
        <v>939</v>
      </c>
      <c r="C434" s="86" t="str">
        <f t="shared" si="48"/>
        <v>Dekan Hintner-Straße 11; 6330 Endach</v>
      </c>
      <c r="D434" s="86" t="s">
        <v>1920</v>
      </c>
      <c r="E434" s="86" t="s">
        <v>1920</v>
      </c>
      <c r="F434" s="86">
        <v>70513</v>
      </c>
      <c r="G434" s="86">
        <v>6330</v>
      </c>
      <c r="H434" s="86" t="s">
        <v>3999</v>
      </c>
      <c r="I434" s="86" t="s">
        <v>4000</v>
      </c>
      <c r="J434" s="86" t="s">
        <v>2580</v>
      </c>
      <c r="K434" s="86" t="s">
        <v>3906</v>
      </c>
      <c r="L434" s="86" t="s">
        <v>1</v>
      </c>
      <c r="M434" s="86" t="s">
        <v>4001</v>
      </c>
      <c r="N434" s="86" t="s">
        <v>4002</v>
      </c>
      <c r="O434" s="86" t="s">
        <v>2187</v>
      </c>
      <c r="P434" s="87">
        <v>36770</v>
      </c>
      <c r="Q434" s="87">
        <v>401768</v>
      </c>
      <c r="R434" s="86" t="s">
        <v>2416</v>
      </c>
      <c r="S434" s="86" t="s">
        <v>1445</v>
      </c>
      <c r="T434" s="86">
        <v>400190</v>
      </c>
      <c r="U434" s="86">
        <v>6330</v>
      </c>
      <c r="V434" s="86" t="s">
        <v>1096</v>
      </c>
      <c r="W434" s="86" t="s">
        <v>4004</v>
      </c>
      <c r="X434" s="86" t="s">
        <v>4005</v>
      </c>
      <c r="Y434" s="86" t="s">
        <v>913</v>
      </c>
      <c r="Z434" s="86" t="str">
        <f t="shared" si="49"/>
        <v>Gilmstraße 11/11a; 6330 Kufstein</v>
      </c>
      <c r="AB434" s="85" t="s">
        <v>4003</v>
      </c>
      <c r="AC434" s="85" t="str">
        <f t="shared" si="50"/>
        <v>AT93</v>
      </c>
      <c r="AD434" s="85" t="str">
        <f t="shared" si="51"/>
        <v>2050</v>
      </c>
      <c r="AE434" s="85" t="str">
        <f t="shared" si="52"/>
        <v>6000</v>
      </c>
      <c r="AF434" s="85" t="str">
        <f t="shared" si="53"/>
        <v>0002</v>
      </c>
      <c r="AG434" s="85" t="str">
        <f t="shared" si="54"/>
        <v>4257</v>
      </c>
      <c r="AH434" s="85" t="str">
        <f t="shared" si="55"/>
        <v>AT93 2050 6000 0002 4257</v>
      </c>
    </row>
    <row r="435" spans="1:34" x14ac:dyDescent="0.25">
      <c r="A435" s="86">
        <v>705067</v>
      </c>
      <c r="B435" s="86" t="s">
        <v>940</v>
      </c>
      <c r="C435" s="86" t="str">
        <f t="shared" si="48"/>
        <v>Dekan Hintner-Straße 11; 6330 Endach</v>
      </c>
      <c r="D435" s="86" t="s">
        <v>1919</v>
      </c>
      <c r="E435" s="86" t="s">
        <v>1919</v>
      </c>
      <c r="F435" s="86">
        <v>70513</v>
      </c>
      <c r="G435" s="86">
        <v>6330</v>
      </c>
      <c r="H435" s="86" t="s">
        <v>3999</v>
      </c>
      <c r="I435" s="86" t="s">
        <v>4000</v>
      </c>
      <c r="J435" s="86" t="s">
        <v>2580</v>
      </c>
      <c r="K435" s="86" t="s">
        <v>3906</v>
      </c>
      <c r="L435" s="86" t="s">
        <v>1</v>
      </c>
      <c r="M435" s="86" t="s">
        <v>4006</v>
      </c>
      <c r="N435" s="86" t="s">
        <v>4002</v>
      </c>
      <c r="O435" s="86" t="s">
        <v>2187</v>
      </c>
      <c r="P435" s="87">
        <v>36770</v>
      </c>
      <c r="Q435" s="87">
        <v>401768</v>
      </c>
      <c r="R435" s="86" t="s">
        <v>2416</v>
      </c>
      <c r="S435" s="86" t="s">
        <v>1445</v>
      </c>
      <c r="T435" s="86">
        <v>400190</v>
      </c>
      <c r="U435" s="86">
        <v>6330</v>
      </c>
      <c r="V435" s="86" t="s">
        <v>1096</v>
      </c>
      <c r="W435" s="86" t="s">
        <v>4004</v>
      </c>
      <c r="X435" s="86" t="s">
        <v>4005</v>
      </c>
      <c r="Y435" s="86" t="s">
        <v>913</v>
      </c>
      <c r="Z435" s="86" t="str">
        <f t="shared" si="49"/>
        <v>Gilmstraße 11/11a; 6330 Kufstein</v>
      </c>
      <c r="AB435" s="85" t="s">
        <v>4003</v>
      </c>
      <c r="AC435" s="85" t="str">
        <f t="shared" si="50"/>
        <v>AT93</v>
      </c>
      <c r="AD435" s="85" t="str">
        <f t="shared" si="51"/>
        <v>2050</v>
      </c>
      <c r="AE435" s="85" t="str">
        <f t="shared" si="52"/>
        <v>6000</v>
      </c>
      <c r="AF435" s="85" t="str">
        <f t="shared" si="53"/>
        <v>0002</v>
      </c>
      <c r="AG435" s="85" t="str">
        <f t="shared" si="54"/>
        <v>4257</v>
      </c>
      <c r="AH435" s="85" t="str">
        <f t="shared" si="55"/>
        <v>AT93 2050 6000 0002 4257</v>
      </c>
    </row>
    <row r="436" spans="1:34" x14ac:dyDescent="0.25">
      <c r="A436" s="86">
        <v>705065</v>
      </c>
      <c r="B436" s="86" t="s">
        <v>386</v>
      </c>
      <c r="C436" s="86" t="str">
        <f t="shared" si="48"/>
        <v>Arkadenplatz 6; 6330 Kufstein</v>
      </c>
      <c r="D436" s="86" t="s">
        <v>1920</v>
      </c>
      <c r="E436" s="86" t="s">
        <v>1920</v>
      </c>
      <c r="F436" s="86">
        <v>70513</v>
      </c>
      <c r="G436" s="86">
        <v>6330</v>
      </c>
      <c r="H436" s="86" t="s">
        <v>1096</v>
      </c>
      <c r="I436" s="86" t="s">
        <v>4007</v>
      </c>
      <c r="J436" s="86" t="s">
        <v>2647</v>
      </c>
      <c r="K436" s="86" t="s">
        <v>3906</v>
      </c>
      <c r="L436" s="86" t="s">
        <v>3</v>
      </c>
      <c r="M436" s="86" t="s">
        <v>4008</v>
      </c>
      <c r="N436" s="86" t="s">
        <v>4009</v>
      </c>
      <c r="O436" s="86" t="s">
        <v>2197</v>
      </c>
      <c r="P436" s="87">
        <v>36770</v>
      </c>
      <c r="Q436" s="87">
        <v>401768</v>
      </c>
      <c r="R436" s="86" t="s">
        <v>2416</v>
      </c>
      <c r="S436" s="86" t="s">
        <v>375</v>
      </c>
      <c r="T436" s="86">
        <v>970513</v>
      </c>
      <c r="U436" s="86">
        <v>6330</v>
      </c>
      <c r="V436" s="86" t="s">
        <v>1096</v>
      </c>
      <c r="W436" s="86" t="s">
        <v>3514</v>
      </c>
      <c r="X436" s="86" t="s">
        <v>2727</v>
      </c>
      <c r="Y436" s="86" t="s">
        <v>376</v>
      </c>
      <c r="Z436" s="86" t="str">
        <f t="shared" si="49"/>
        <v>Oberer Stadtplatz 17; 6330 Kufstein</v>
      </c>
      <c r="AB436" s="85" t="s">
        <v>3980</v>
      </c>
      <c r="AC436" s="85" t="str">
        <f t="shared" si="50"/>
        <v>AT41</v>
      </c>
      <c r="AD436" s="85" t="str">
        <f t="shared" si="51"/>
        <v>5700</v>
      </c>
      <c r="AE436" s="85" t="str">
        <f t="shared" si="52"/>
        <v>0002</v>
      </c>
      <c r="AF436" s="85" t="str">
        <f t="shared" si="53"/>
        <v>5000</v>
      </c>
      <c r="AG436" s="85" t="str">
        <f t="shared" si="54"/>
        <v>3007</v>
      </c>
      <c r="AH436" s="85" t="str">
        <f t="shared" si="55"/>
        <v>AT41 5700 0002 5000 3007</v>
      </c>
    </row>
    <row r="437" spans="1:34" x14ac:dyDescent="0.25">
      <c r="A437" s="86">
        <v>705052</v>
      </c>
      <c r="B437" s="86" t="s">
        <v>366</v>
      </c>
      <c r="C437" s="86" t="str">
        <f t="shared" si="48"/>
        <v>Unterweidau 6; 6343 Mühlgraben</v>
      </c>
      <c r="D437" s="86" t="s">
        <v>1919</v>
      </c>
      <c r="E437" s="86" t="s">
        <v>1919</v>
      </c>
      <c r="F437" s="86">
        <v>70510</v>
      </c>
      <c r="G437" s="86">
        <v>6343</v>
      </c>
      <c r="H437" s="86" t="s">
        <v>4010</v>
      </c>
      <c r="I437" s="86" t="s">
        <v>4011</v>
      </c>
      <c r="J437" s="86" t="s">
        <v>2647</v>
      </c>
      <c r="K437" s="86" t="s">
        <v>3906</v>
      </c>
      <c r="L437" s="86" t="s">
        <v>1</v>
      </c>
      <c r="M437" s="86" t="s">
        <v>4012</v>
      </c>
      <c r="N437" s="86" t="s">
        <v>4013</v>
      </c>
      <c r="O437" s="86" t="s">
        <v>2194</v>
      </c>
      <c r="P437" s="87">
        <v>36770</v>
      </c>
      <c r="Q437" s="87">
        <v>401768</v>
      </c>
      <c r="R437" s="86" t="s">
        <v>2416</v>
      </c>
      <c r="S437" s="86" t="s">
        <v>1824</v>
      </c>
      <c r="T437" s="86">
        <v>405131</v>
      </c>
      <c r="U437" s="86">
        <v>6343</v>
      </c>
      <c r="V437" s="86" t="s">
        <v>4010</v>
      </c>
      <c r="W437" s="86" t="s">
        <v>4011</v>
      </c>
      <c r="X437" s="86" t="s">
        <v>2647</v>
      </c>
      <c r="Y437" s="86" t="s">
        <v>367</v>
      </c>
      <c r="Z437" s="86" t="str">
        <f t="shared" si="49"/>
        <v>Unterweidau 6; 6343 Mühlgraben</v>
      </c>
      <c r="AB437" s="85" t="s">
        <v>4014</v>
      </c>
      <c r="AC437" s="85" t="str">
        <f t="shared" si="50"/>
        <v>AT12</v>
      </c>
      <c r="AD437" s="85" t="str">
        <f t="shared" si="51"/>
        <v>3622</v>
      </c>
      <c r="AE437" s="85" t="str">
        <f t="shared" si="52"/>
        <v>3000</v>
      </c>
      <c r="AF437" s="85" t="str">
        <f t="shared" si="53"/>
        <v>0003</v>
      </c>
      <c r="AG437" s="85" t="str">
        <f t="shared" si="54"/>
        <v>6467</v>
      </c>
      <c r="AH437" s="85" t="str">
        <f t="shared" si="55"/>
        <v>AT12 3622 3000 0003 6467</v>
      </c>
    </row>
    <row r="438" spans="1:34" x14ac:dyDescent="0.25">
      <c r="A438" s="86">
        <v>705096</v>
      </c>
      <c r="B438" s="86" t="s">
        <v>1387</v>
      </c>
      <c r="C438" s="86" t="str">
        <f t="shared" si="48"/>
        <v>Einfangstraße 4; 6330 Endach</v>
      </c>
      <c r="D438" s="86" t="s">
        <v>1920</v>
      </c>
      <c r="E438" s="86" t="s">
        <v>1920</v>
      </c>
      <c r="F438" s="86">
        <v>70513</v>
      </c>
      <c r="G438" s="86">
        <v>6330</v>
      </c>
      <c r="H438" s="86" t="s">
        <v>3999</v>
      </c>
      <c r="I438" s="86" t="s">
        <v>4015</v>
      </c>
      <c r="J438" s="86" t="s">
        <v>2576</v>
      </c>
      <c r="K438" s="86" t="s">
        <v>3906</v>
      </c>
      <c r="L438" s="86" t="s">
        <v>3</v>
      </c>
      <c r="M438" s="86" t="s">
        <v>4016</v>
      </c>
      <c r="N438" s="86" t="s">
        <v>4017</v>
      </c>
      <c r="O438" s="86" t="s">
        <v>2197</v>
      </c>
      <c r="P438" s="87">
        <v>36770</v>
      </c>
      <c r="Q438" s="87">
        <v>401768</v>
      </c>
      <c r="R438" s="86" t="s">
        <v>2416</v>
      </c>
      <c r="S438" s="86" t="s">
        <v>375</v>
      </c>
      <c r="T438" s="86">
        <v>970513</v>
      </c>
      <c r="U438" s="86">
        <v>6330</v>
      </c>
      <c r="V438" s="86" t="s">
        <v>1096</v>
      </c>
      <c r="W438" s="86" t="s">
        <v>3514</v>
      </c>
      <c r="X438" s="86" t="s">
        <v>2727</v>
      </c>
      <c r="Y438" s="86" t="s">
        <v>376</v>
      </c>
      <c r="Z438" s="86" t="str">
        <f t="shared" si="49"/>
        <v>Oberer Stadtplatz 17; 6330 Kufstein</v>
      </c>
      <c r="AB438" s="85" t="s">
        <v>3980</v>
      </c>
      <c r="AC438" s="85" t="str">
        <f t="shared" si="50"/>
        <v>AT41</v>
      </c>
      <c r="AD438" s="85" t="str">
        <f t="shared" si="51"/>
        <v>5700</v>
      </c>
      <c r="AE438" s="85" t="str">
        <f t="shared" si="52"/>
        <v>0002</v>
      </c>
      <c r="AF438" s="85" t="str">
        <f t="shared" si="53"/>
        <v>5000</v>
      </c>
      <c r="AG438" s="85" t="str">
        <f t="shared" si="54"/>
        <v>3007</v>
      </c>
      <c r="AH438" s="85" t="str">
        <f t="shared" si="55"/>
        <v>AT41 5700 0002 5000 3007</v>
      </c>
    </row>
    <row r="439" spans="1:34" x14ac:dyDescent="0.25">
      <c r="A439" s="86">
        <v>705036</v>
      </c>
      <c r="B439" s="86" t="s">
        <v>1622</v>
      </c>
      <c r="C439" s="86" t="str">
        <f t="shared" si="48"/>
        <v>Pfarrgasse 1; 6322 Kirchbichl</v>
      </c>
      <c r="D439" s="86" t="s">
        <v>1920</v>
      </c>
      <c r="E439" s="86" t="s">
        <v>1920</v>
      </c>
      <c r="F439" s="86">
        <v>70511</v>
      </c>
      <c r="G439" s="86">
        <v>6322</v>
      </c>
      <c r="H439" s="86" t="s">
        <v>1094</v>
      </c>
      <c r="I439" s="86" t="s">
        <v>2993</v>
      </c>
      <c r="J439" s="86" t="s">
        <v>2480</v>
      </c>
      <c r="K439" s="86" t="s">
        <v>3906</v>
      </c>
      <c r="L439" s="86" t="s">
        <v>3</v>
      </c>
      <c r="M439" s="86" t="s">
        <v>4018</v>
      </c>
      <c r="N439" s="86" t="s">
        <v>4019</v>
      </c>
      <c r="O439" s="86" t="s">
        <v>2184</v>
      </c>
      <c r="P439" s="87">
        <v>36770</v>
      </c>
      <c r="Q439" s="87">
        <v>401768</v>
      </c>
      <c r="R439" s="86" t="s">
        <v>2416</v>
      </c>
      <c r="S439" s="86" t="s">
        <v>362</v>
      </c>
      <c r="T439" s="86">
        <v>970511</v>
      </c>
      <c r="U439" s="86">
        <v>6322</v>
      </c>
      <c r="V439" s="86" t="s">
        <v>1094</v>
      </c>
      <c r="W439" s="86" t="s">
        <v>4021</v>
      </c>
      <c r="X439" s="86" t="s">
        <v>2480</v>
      </c>
      <c r="Y439" s="86" t="s">
        <v>1383</v>
      </c>
      <c r="Z439" s="86" t="str">
        <f t="shared" si="49"/>
        <v>Oberndorferstraße 1; 6322 Kirchbichl</v>
      </c>
      <c r="AB439" s="85" t="s">
        <v>4020</v>
      </c>
      <c r="AC439" s="85" t="str">
        <f t="shared" si="50"/>
        <v>AT15</v>
      </c>
      <c r="AD439" s="85" t="str">
        <f t="shared" si="51"/>
        <v>3635</v>
      </c>
      <c r="AE439" s="85" t="str">
        <f t="shared" si="52"/>
        <v>8000</v>
      </c>
      <c r="AF439" s="85" t="str">
        <f t="shared" si="53"/>
        <v>0190</v>
      </c>
      <c r="AG439" s="85" t="str">
        <f t="shared" si="54"/>
        <v>7062</v>
      </c>
      <c r="AH439" s="85" t="str">
        <f t="shared" si="55"/>
        <v>AT15 3635 8000 0190 7062</v>
      </c>
    </row>
    <row r="440" spans="1:34" x14ac:dyDescent="0.25">
      <c r="A440" s="86">
        <v>705410</v>
      </c>
      <c r="B440" s="86" t="s">
        <v>1232</v>
      </c>
      <c r="C440" s="86" t="str">
        <f t="shared" si="48"/>
        <v>Gilmstraße 11; 6330 Kufstein</v>
      </c>
      <c r="D440" s="86" t="s">
        <v>1920</v>
      </c>
      <c r="E440" s="86" t="s">
        <v>1920</v>
      </c>
      <c r="F440" s="86">
        <v>70513</v>
      </c>
      <c r="G440" s="86">
        <v>6330</v>
      </c>
      <c r="H440" s="86" t="s">
        <v>1096</v>
      </c>
      <c r="I440" s="86" t="s">
        <v>4004</v>
      </c>
      <c r="J440" s="86" t="s">
        <v>2580</v>
      </c>
      <c r="K440" s="86" t="s">
        <v>3906</v>
      </c>
      <c r="L440" s="86" t="s">
        <v>1</v>
      </c>
      <c r="M440" s="86" t="s">
        <v>4022</v>
      </c>
      <c r="N440" s="86" t="s">
        <v>4002</v>
      </c>
      <c r="O440" s="86" t="s">
        <v>2187</v>
      </c>
      <c r="P440" s="87">
        <v>36770</v>
      </c>
      <c r="Q440" s="87">
        <v>401768</v>
      </c>
      <c r="R440" s="86" t="s">
        <v>2416</v>
      </c>
      <c r="S440" s="86" t="s">
        <v>1445</v>
      </c>
      <c r="T440" s="86">
        <v>400190</v>
      </c>
      <c r="U440" s="86">
        <v>6330</v>
      </c>
      <c r="V440" s="86" t="s">
        <v>1096</v>
      </c>
      <c r="W440" s="86" t="s">
        <v>4004</v>
      </c>
      <c r="X440" s="86" t="s">
        <v>4005</v>
      </c>
      <c r="Y440" s="86" t="s">
        <v>913</v>
      </c>
      <c r="Z440" s="86" t="str">
        <f t="shared" si="49"/>
        <v>Gilmstraße 11/11a; 6330 Kufstein</v>
      </c>
      <c r="AB440" s="85" t="s">
        <v>4003</v>
      </c>
      <c r="AC440" s="85" t="str">
        <f t="shared" si="50"/>
        <v>AT93</v>
      </c>
      <c r="AD440" s="85" t="str">
        <f t="shared" si="51"/>
        <v>2050</v>
      </c>
      <c r="AE440" s="85" t="str">
        <f t="shared" si="52"/>
        <v>6000</v>
      </c>
      <c r="AF440" s="85" t="str">
        <f t="shared" si="53"/>
        <v>0002</v>
      </c>
      <c r="AG440" s="85" t="str">
        <f t="shared" si="54"/>
        <v>4257</v>
      </c>
      <c r="AH440" s="85" t="str">
        <f t="shared" si="55"/>
        <v>AT93 2050 6000 0002 4257</v>
      </c>
    </row>
    <row r="441" spans="1:34" x14ac:dyDescent="0.25">
      <c r="A441" s="86">
        <v>705037</v>
      </c>
      <c r="B441" s="86" t="s">
        <v>1706</v>
      </c>
      <c r="C441" s="86" t="str">
        <f t="shared" si="48"/>
        <v>Gilmstraße 11; 6330 Kufstein</v>
      </c>
      <c r="D441" s="86" t="s">
        <v>1919</v>
      </c>
      <c r="E441" s="86" t="s">
        <v>1919</v>
      </c>
      <c r="F441" s="86">
        <v>70513</v>
      </c>
      <c r="G441" s="86">
        <v>6330</v>
      </c>
      <c r="H441" s="86" t="s">
        <v>1096</v>
      </c>
      <c r="I441" s="86" t="s">
        <v>4004</v>
      </c>
      <c r="J441" s="86" t="s">
        <v>2580</v>
      </c>
      <c r="K441" s="86" t="s">
        <v>3906</v>
      </c>
      <c r="L441" s="86" t="s">
        <v>1</v>
      </c>
      <c r="M441" s="86" t="s">
        <v>4023</v>
      </c>
      <c r="N441" s="86" t="s">
        <v>4002</v>
      </c>
      <c r="O441" s="86" t="s">
        <v>2187</v>
      </c>
      <c r="P441" s="87">
        <v>36770</v>
      </c>
      <c r="Q441" s="87">
        <v>401768</v>
      </c>
      <c r="R441" s="86" t="s">
        <v>2416</v>
      </c>
      <c r="S441" s="86" t="s">
        <v>1445</v>
      </c>
      <c r="T441" s="86">
        <v>400190</v>
      </c>
      <c r="U441" s="86">
        <v>6330</v>
      </c>
      <c r="V441" s="86" t="s">
        <v>1096</v>
      </c>
      <c r="W441" s="86" t="s">
        <v>4004</v>
      </c>
      <c r="X441" s="86" t="s">
        <v>4005</v>
      </c>
      <c r="Y441" s="86" t="s">
        <v>913</v>
      </c>
      <c r="Z441" s="86" t="str">
        <f t="shared" si="49"/>
        <v>Gilmstraße 11/11a; 6330 Kufstein</v>
      </c>
      <c r="AB441" s="85" t="s">
        <v>4003</v>
      </c>
      <c r="AC441" s="85" t="str">
        <f t="shared" si="50"/>
        <v>AT93</v>
      </c>
      <c r="AD441" s="85" t="str">
        <f t="shared" si="51"/>
        <v>2050</v>
      </c>
      <c r="AE441" s="85" t="str">
        <f t="shared" si="52"/>
        <v>6000</v>
      </c>
      <c r="AF441" s="85" t="str">
        <f t="shared" si="53"/>
        <v>0002</v>
      </c>
      <c r="AG441" s="85" t="str">
        <f t="shared" si="54"/>
        <v>4257</v>
      </c>
      <c r="AH441" s="85" t="str">
        <f t="shared" si="55"/>
        <v>AT93 2050 6000 0002 4257</v>
      </c>
    </row>
    <row r="442" spans="1:34" x14ac:dyDescent="0.25">
      <c r="A442" s="86">
        <v>705030</v>
      </c>
      <c r="B442" s="86" t="s">
        <v>361</v>
      </c>
      <c r="C442" s="86" t="str">
        <f t="shared" si="48"/>
        <v>Lofererstraße 105; 6322 Kirchbichl</v>
      </c>
      <c r="D442" s="86" t="s">
        <v>1920</v>
      </c>
      <c r="E442" s="86" t="s">
        <v>1920</v>
      </c>
      <c r="F442" s="86">
        <v>70511</v>
      </c>
      <c r="G442" s="86">
        <v>6322</v>
      </c>
      <c r="H442" s="86" t="s">
        <v>1094</v>
      </c>
      <c r="I442" s="86" t="s">
        <v>4024</v>
      </c>
      <c r="J442" s="86" t="s">
        <v>3680</v>
      </c>
      <c r="K442" s="86" t="s">
        <v>3906</v>
      </c>
      <c r="L442" s="86" t="s">
        <v>3</v>
      </c>
      <c r="M442" s="86" t="s">
        <v>4025</v>
      </c>
      <c r="N442" s="86" t="s">
        <v>4026</v>
      </c>
      <c r="O442" s="86" t="s">
        <v>2184</v>
      </c>
      <c r="P442" s="87">
        <v>36770</v>
      </c>
      <c r="Q442" s="87">
        <v>401768</v>
      </c>
      <c r="R442" s="86" t="s">
        <v>2416</v>
      </c>
      <c r="S442" s="86" t="s">
        <v>362</v>
      </c>
      <c r="T442" s="86">
        <v>970511</v>
      </c>
      <c r="U442" s="86">
        <v>6322</v>
      </c>
      <c r="V442" s="86" t="s">
        <v>1094</v>
      </c>
      <c r="W442" s="86" t="s">
        <v>4021</v>
      </c>
      <c r="X442" s="86" t="s">
        <v>2480</v>
      </c>
      <c r="Y442" s="86" t="s">
        <v>1383</v>
      </c>
      <c r="Z442" s="86" t="str">
        <f t="shared" si="49"/>
        <v>Oberndorferstraße 1; 6322 Kirchbichl</v>
      </c>
      <c r="AB442" s="85" t="s">
        <v>4020</v>
      </c>
      <c r="AC442" s="85" t="str">
        <f t="shared" si="50"/>
        <v>AT15</v>
      </c>
      <c r="AD442" s="85" t="str">
        <f t="shared" si="51"/>
        <v>3635</v>
      </c>
      <c r="AE442" s="85" t="str">
        <f t="shared" si="52"/>
        <v>8000</v>
      </c>
      <c r="AF442" s="85" t="str">
        <f t="shared" si="53"/>
        <v>0190</v>
      </c>
      <c r="AG442" s="85" t="str">
        <f t="shared" si="54"/>
        <v>7062</v>
      </c>
      <c r="AH442" s="85" t="str">
        <f t="shared" si="55"/>
        <v>AT15 3635 8000 0190 7062</v>
      </c>
    </row>
    <row r="443" spans="1:34" x14ac:dyDescent="0.25">
      <c r="A443" s="86">
        <v>705035</v>
      </c>
      <c r="B443" s="86" t="s">
        <v>384</v>
      </c>
      <c r="C443" s="86" t="str">
        <f t="shared" si="48"/>
        <v>Schubertstraße 6; 6330 Zell</v>
      </c>
      <c r="D443" s="86" t="s">
        <v>1919</v>
      </c>
      <c r="E443" s="86" t="s">
        <v>1919</v>
      </c>
      <c r="F443" s="86">
        <v>70513</v>
      </c>
      <c r="G443" s="86">
        <v>6330</v>
      </c>
      <c r="H443" s="86" t="s">
        <v>4027</v>
      </c>
      <c r="I443" s="86" t="s">
        <v>4028</v>
      </c>
      <c r="J443" s="86" t="s">
        <v>2647</v>
      </c>
      <c r="K443" s="86" t="s">
        <v>3906</v>
      </c>
      <c r="L443" s="86" t="s">
        <v>1</v>
      </c>
      <c r="M443" s="86" t="s">
        <v>4029</v>
      </c>
      <c r="N443" s="86" t="s">
        <v>4030</v>
      </c>
      <c r="O443" s="86" t="s">
        <v>2186</v>
      </c>
      <c r="P443" s="87">
        <v>36770</v>
      </c>
      <c r="Q443" s="87">
        <v>401768</v>
      </c>
      <c r="R443" s="86" t="s">
        <v>2416</v>
      </c>
      <c r="S443" s="86" t="s">
        <v>1821</v>
      </c>
      <c r="T443" s="86">
        <v>405423</v>
      </c>
      <c r="U443" s="86">
        <v>6330</v>
      </c>
      <c r="V443" s="86" t="s">
        <v>1096</v>
      </c>
      <c r="W443" s="86" t="s">
        <v>3550</v>
      </c>
      <c r="X443" s="86" t="s">
        <v>4032</v>
      </c>
      <c r="Y443" s="86" t="s">
        <v>385</v>
      </c>
      <c r="Z443" s="86" t="str">
        <f t="shared" si="49"/>
        <v>Unterer Stadtplatz 11/62; 6330 Kufstein</v>
      </c>
      <c r="AB443" s="85" t="s">
        <v>4031</v>
      </c>
      <c r="AC443" s="85" t="str">
        <f t="shared" si="50"/>
        <v>AT23</v>
      </c>
      <c r="AD443" s="85" t="str">
        <f t="shared" si="51"/>
        <v>2050</v>
      </c>
      <c r="AE443" s="85" t="str">
        <f t="shared" si="52"/>
        <v>6077</v>
      </c>
      <c r="AF443" s="85" t="str">
        <f t="shared" si="53"/>
        <v>0002</v>
      </c>
      <c r="AG443" s="85" t="str">
        <f t="shared" si="54"/>
        <v>5294</v>
      </c>
      <c r="AH443" s="85" t="str">
        <f t="shared" si="55"/>
        <v>AT23 2050 6077 0002 5294</v>
      </c>
    </row>
    <row r="444" spans="1:34" x14ac:dyDescent="0.25">
      <c r="A444" s="86">
        <v>705396</v>
      </c>
      <c r="B444" s="86" t="s">
        <v>849</v>
      </c>
      <c r="C444" s="86" t="str">
        <f t="shared" si="48"/>
        <v>Dr. Franz-Stumpf-Straße 16; 6250 Kundl</v>
      </c>
      <c r="D444" s="86" t="s">
        <v>1919</v>
      </c>
      <c r="E444" s="86" t="s">
        <v>1919</v>
      </c>
      <c r="F444" s="86">
        <v>70514</v>
      </c>
      <c r="G444" s="86">
        <v>6250</v>
      </c>
      <c r="H444" s="86" t="s">
        <v>1086</v>
      </c>
      <c r="I444" s="86" t="s">
        <v>4033</v>
      </c>
      <c r="J444" s="86" t="s">
        <v>2565</v>
      </c>
      <c r="K444" s="86" t="s">
        <v>3906</v>
      </c>
      <c r="L444" s="86" t="s">
        <v>1</v>
      </c>
      <c r="M444" s="86" t="s">
        <v>4034</v>
      </c>
      <c r="N444" s="86" t="s">
        <v>4035</v>
      </c>
      <c r="O444" s="86" t="s">
        <v>2173</v>
      </c>
      <c r="P444" s="87">
        <v>36770</v>
      </c>
      <c r="Q444" s="87">
        <v>401768</v>
      </c>
      <c r="R444" s="86" t="s">
        <v>2416</v>
      </c>
      <c r="S444" s="86" t="s">
        <v>931</v>
      </c>
      <c r="T444" s="86">
        <v>400018</v>
      </c>
      <c r="U444" s="86">
        <v>6250</v>
      </c>
      <c r="V444" s="86" t="s">
        <v>1086</v>
      </c>
      <c r="W444" s="86" t="s">
        <v>4033</v>
      </c>
      <c r="X444" s="86" t="s">
        <v>2435</v>
      </c>
      <c r="Y444" s="86" t="s">
        <v>378</v>
      </c>
      <c r="Z444" s="86" t="str">
        <f t="shared" si="49"/>
        <v>Dr. Franz-Stumpf-Straße 20; 6250 Kundl</v>
      </c>
      <c r="AB444" s="85" t="s">
        <v>4036</v>
      </c>
      <c r="AC444" s="85" t="str">
        <f t="shared" si="50"/>
        <v>AT84</v>
      </c>
      <c r="AD444" s="85" t="str">
        <f t="shared" si="51"/>
        <v>3626</v>
      </c>
      <c r="AE444" s="85" t="str">
        <f t="shared" si="52"/>
        <v>7000</v>
      </c>
      <c r="AF444" s="85" t="str">
        <f t="shared" si="53"/>
        <v>0005</v>
      </c>
      <c r="AG444" s="85" t="str">
        <f t="shared" si="54"/>
        <v>1441</v>
      </c>
      <c r="AH444" s="85" t="str">
        <f t="shared" si="55"/>
        <v>AT84 3626 7000 0005 1441</v>
      </c>
    </row>
    <row r="445" spans="1:34" x14ac:dyDescent="0.25">
      <c r="A445" s="86">
        <v>705106</v>
      </c>
      <c r="B445" s="86" t="s">
        <v>864</v>
      </c>
      <c r="C445" s="86" t="str">
        <f t="shared" si="48"/>
        <v>Dr. Franz-Stumpf-Straße 18; 6250 Kundl</v>
      </c>
      <c r="D445" s="86" t="s">
        <v>1920</v>
      </c>
      <c r="E445" s="86" t="s">
        <v>1920</v>
      </c>
      <c r="F445" s="86">
        <v>70514</v>
      </c>
      <c r="G445" s="86">
        <v>6250</v>
      </c>
      <c r="H445" s="86" t="s">
        <v>1086</v>
      </c>
      <c r="I445" s="86" t="s">
        <v>4033</v>
      </c>
      <c r="J445" s="86" t="s">
        <v>2421</v>
      </c>
      <c r="K445" s="86" t="s">
        <v>3906</v>
      </c>
      <c r="L445" s="86" t="s">
        <v>3</v>
      </c>
      <c r="M445" s="86" t="s">
        <v>4037</v>
      </c>
      <c r="N445" s="86" t="s">
        <v>4038</v>
      </c>
      <c r="O445" s="86" t="s">
        <v>2201</v>
      </c>
      <c r="P445" s="87">
        <v>36770</v>
      </c>
      <c r="Q445" s="87">
        <v>401768</v>
      </c>
      <c r="R445" s="86" t="s">
        <v>2416</v>
      </c>
      <c r="S445" s="86" t="s">
        <v>865</v>
      </c>
      <c r="T445" s="86">
        <v>970514</v>
      </c>
      <c r="U445" s="86">
        <v>6250</v>
      </c>
      <c r="V445" s="86" t="s">
        <v>1086</v>
      </c>
      <c r="W445" s="86" t="s">
        <v>2849</v>
      </c>
      <c r="X445" s="86" t="s">
        <v>2580</v>
      </c>
      <c r="Y445" s="86" t="s">
        <v>863</v>
      </c>
      <c r="Z445" s="86" t="str">
        <f t="shared" si="49"/>
        <v>Dorfstraße 11; 6250 Kundl</v>
      </c>
      <c r="AB445" s="85" t="s">
        <v>4039</v>
      </c>
      <c r="AC445" s="85" t="str">
        <f t="shared" si="50"/>
        <v>AT76</v>
      </c>
      <c r="AD445" s="85" t="str">
        <f t="shared" si="51"/>
        <v>3626</v>
      </c>
      <c r="AE445" s="85" t="str">
        <f t="shared" si="52"/>
        <v>7000</v>
      </c>
      <c r="AF445" s="85" t="str">
        <f t="shared" si="53"/>
        <v>0002</v>
      </c>
      <c r="AG445" s="85" t="str">
        <f t="shared" si="54"/>
        <v>0933</v>
      </c>
      <c r="AH445" s="85" t="str">
        <f t="shared" si="55"/>
        <v>AT76 3626 7000 0002 0933</v>
      </c>
    </row>
    <row r="446" spans="1:34" x14ac:dyDescent="0.25">
      <c r="A446" s="86">
        <v>705306</v>
      </c>
      <c r="B446" s="86" t="s">
        <v>388</v>
      </c>
      <c r="C446" s="86" t="str">
        <f t="shared" si="48"/>
        <v>Dorf 90; 6232 Münster</v>
      </c>
      <c r="D446" s="86" t="s">
        <v>1920</v>
      </c>
      <c r="E446" s="86" t="s">
        <v>1920</v>
      </c>
      <c r="F446" s="86">
        <v>70517</v>
      </c>
      <c r="G446" s="86">
        <v>6232</v>
      </c>
      <c r="H446" s="86" t="s">
        <v>1099</v>
      </c>
      <c r="I446" s="86" t="s">
        <v>3140</v>
      </c>
      <c r="J446" s="86" t="s">
        <v>4040</v>
      </c>
      <c r="K446" s="86" t="s">
        <v>3906</v>
      </c>
      <c r="L446" s="86" t="s">
        <v>3</v>
      </c>
      <c r="M446" s="86" t="s">
        <v>4041</v>
      </c>
      <c r="N446" s="86" t="s">
        <v>4042</v>
      </c>
      <c r="O446" s="86" t="s">
        <v>2192</v>
      </c>
      <c r="P446" s="87">
        <v>36770</v>
      </c>
      <c r="Q446" s="87">
        <v>401768</v>
      </c>
      <c r="R446" s="86" t="s">
        <v>2416</v>
      </c>
      <c r="S446" s="86" t="s">
        <v>389</v>
      </c>
      <c r="T446" s="86">
        <v>970517</v>
      </c>
      <c r="U446" s="86">
        <v>6232</v>
      </c>
      <c r="V446" s="86" t="s">
        <v>1099</v>
      </c>
      <c r="W446" s="86" t="s">
        <v>3140</v>
      </c>
      <c r="X446" s="86" t="s">
        <v>4040</v>
      </c>
      <c r="Y446" s="86" t="s">
        <v>390</v>
      </c>
      <c r="Z446" s="86" t="str">
        <f t="shared" si="49"/>
        <v>Dorf 90; 6232 Münster</v>
      </c>
      <c r="AB446" s="85" t="s">
        <v>4043</v>
      </c>
      <c r="AC446" s="85" t="str">
        <f t="shared" si="50"/>
        <v>AT86</v>
      </c>
      <c r="AD446" s="85" t="str">
        <f t="shared" si="51"/>
        <v>3627</v>
      </c>
      <c r="AE446" s="85" t="str">
        <f t="shared" si="52"/>
        <v>9000</v>
      </c>
      <c r="AF446" s="85" t="str">
        <f t="shared" si="53"/>
        <v>0002</v>
      </c>
      <c r="AG446" s="85" t="str">
        <f t="shared" si="54"/>
        <v>0305</v>
      </c>
      <c r="AH446" s="85" t="str">
        <f t="shared" si="55"/>
        <v>AT86 3627 9000 0002 0305</v>
      </c>
    </row>
    <row r="447" spans="1:34" x14ac:dyDescent="0.25">
      <c r="A447" s="86">
        <v>705043</v>
      </c>
      <c r="B447" s="86" t="s">
        <v>1643</v>
      </c>
      <c r="C447" s="86" t="str">
        <f t="shared" si="48"/>
        <v>Stuttgarter Straße 17; 6330 Kufstein</v>
      </c>
      <c r="D447" s="86" t="s">
        <v>1919</v>
      </c>
      <c r="E447" s="86" t="s">
        <v>1919</v>
      </c>
      <c r="F447" s="86">
        <v>70513</v>
      </c>
      <c r="G447" s="86">
        <v>6330</v>
      </c>
      <c r="H447" s="86" t="s">
        <v>1096</v>
      </c>
      <c r="I447" s="86" t="s">
        <v>4044</v>
      </c>
      <c r="J447" s="86" t="s">
        <v>2727</v>
      </c>
      <c r="K447" s="86" t="s">
        <v>3906</v>
      </c>
      <c r="L447" s="86" t="s">
        <v>1</v>
      </c>
      <c r="M447" s="86" t="s">
        <v>4045</v>
      </c>
      <c r="N447" s="86" t="s">
        <v>4046</v>
      </c>
      <c r="O447" s="86" t="s">
        <v>2189</v>
      </c>
      <c r="P447" s="87">
        <v>36770</v>
      </c>
      <c r="Q447" s="87">
        <v>401768</v>
      </c>
      <c r="R447" s="86" t="s">
        <v>2416</v>
      </c>
      <c r="S447" s="86" t="s">
        <v>387</v>
      </c>
      <c r="T447" s="86">
        <v>400410</v>
      </c>
      <c r="U447" s="86">
        <v>6330</v>
      </c>
      <c r="V447" s="86" t="s">
        <v>1096</v>
      </c>
      <c r="W447" s="86" t="s">
        <v>4048</v>
      </c>
      <c r="X447" s="86" t="s">
        <v>4049</v>
      </c>
      <c r="Y447" s="86" t="s">
        <v>1384</v>
      </c>
      <c r="Z447" s="86" t="str">
        <f t="shared" si="49"/>
        <v>Stuttgarterstraße 17 und 21; 6330 Kufstein</v>
      </c>
      <c r="AB447" s="85" t="s">
        <v>4047</v>
      </c>
      <c r="AC447" s="85" t="str">
        <f t="shared" si="50"/>
        <v>AT02</v>
      </c>
      <c r="AD447" s="85" t="str">
        <f t="shared" si="51"/>
        <v>3635</v>
      </c>
      <c r="AE447" s="85" t="str">
        <f t="shared" si="52"/>
        <v>8000</v>
      </c>
      <c r="AF447" s="85" t="str">
        <f t="shared" si="53"/>
        <v>0860</v>
      </c>
      <c r="AG447" s="85" t="str">
        <f t="shared" si="54"/>
        <v>8929</v>
      </c>
      <c r="AH447" s="85" t="str">
        <f t="shared" si="55"/>
        <v>AT02 3635 8000 0860 8929</v>
      </c>
    </row>
    <row r="448" spans="1:34" x14ac:dyDescent="0.25">
      <c r="A448" s="86">
        <v>705366</v>
      </c>
      <c r="B448" s="86" t="s">
        <v>1653</v>
      </c>
      <c r="C448" s="86" t="str">
        <f t="shared" si="48"/>
        <v>Stuttgarter Straße 21; 6330 Kufstein</v>
      </c>
      <c r="D448" s="86" t="s">
        <v>1920</v>
      </c>
      <c r="E448" s="86" t="s">
        <v>1920</v>
      </c>
      <c r="F448" s="86">
        <v>70513</v>
      </c>
      <c r="G448" s="86">
        <v>6330</v>
      </c>
      <c r="H448" s="86" t="s">
        <v>1096</v>
      </c>
      <c r="I448" s="86" t="s">
        <v>4044</v>
      </c>
      <c r="J448" s="86" t="s">
        <v>3062</v>
      </c>
      <c r="K448" s="86" t="s">
        <v>3906</v>
      </c>
      <c r="L448" s="86" t="s">
        <v>1</v>
      </c>
      <c r="M448" s="86" t="s">
        <v>4050</v>
      </c>
      <c r="N448" s="86" t="s">
        <v>4051</v>
      </c>
      <c r="O448" s="86" t="s">
        <v>2189</v>
      </c>
      <c r="P448" s="87">
        <v>36770</v>
      </c>
      <c r="Q448" s="87">
        <v>401768</v>
      </c>
      <c r="R448" s="86" t="s">
        <v>2416</v>
      </c>
      <c r="S448" s="86" t="s">
        <v>387</v>
      </c>
      <c r="T448" s="86">
        <v>400410</v>
      </c>
      <c r="U448" s="86">
        <v>6330</v>
      </c>
      <c r="V448" s="86" t="s">
        <v>1096</v>
      </c>
      <c r="W448" s="86" t="s">
        <v>4048</v>
      </c>
      <c r="X448" s="86" t="s">
        <v>4049</v>
      </c>
      <c r="Y448" s="86" t="s">
        <v>1384</v>
      </c>
      <c r="Z448" s="86" t="str">
        <f t="shared" si="49"/>
        <v>Stuttgarterstraße 17 und 21; 6330 Kufstein</v>
      </c>
      <c r="AB448" s="85" t="s">
        <v>4047</v>
      </c>
      <c r="AC448" s="85" t="str">
        <f t="shared" si="50"/>
        <v>AT02</v>
      </c>
      <c r="AD448" s="85" t="str">
        <f t="shared" si="51"/>
        <v>3635</v>
      </c>
      <c r="AE448" s="85" t="str">
        <f t="shared" si="52"/>
        <v>8000</v>
      </c>
      <c r="AF448" s="85" t="str">
        <f t="shared" si="53"/>
        <v>0860</v>
      </c>
      <c r="AG448" s="85" t="str">
        <f t="shared" si="54"/>
        <v>8929</v>
      </c>
      <c r="AH448" s="85" t="str">
        <f t="shared" si="55"/>
        <v>AT02 3635 8000 0860 8929</v>
      </c>
    </row>
    <row r="449" spans="1:34" x14ac:dyDescent="0.25">
      <c r="A449" s="86">
        <v>705056</v>
      </c>
      <c r="B449" s="86" t="s">
        <v>847</v>
      </c>
      <c r="C449" s="86" t="str">
        <f t="shared" si="48"/>
        <v>Langkampfner Straße 21; 6330 Zell</v>
      </c>
      <c r="D449" s="86" t="s">
        <v>1920</v>
      </c>
      <c r="E449" s="86" t="s">
        <v>1920</v>
      </c>
      <c r="F449" s="86">
        <v>70513</v>
      </c>
      <c r="G449" s="86">
        <v>6330</v>
      </c>
      <c r="H449" s="86" t="s">
        <v>4027</v>
      </c>
      <c r="I449" s="86" t="s">
        <v>4052</v>
      </c>
      <c r="J449" s="86" t="s">
        <v>3062</v>
      </c>
      <c r="K449" s="86" t="s">
        <v>3906</v>
      </c>
      <c r="L449" s="86" t="s">
        <v>3</v>
      </c>
      <c r="M449" s="86" t="s">
        <v>4053</v>
      </c>
      <c r="N449" s="86" t="s">
        <v>4054</v>
      </c>
      <c r="O449" s="86" t="s">
        <v>2197</v>
      </c>
      <c r="P449" s="87">
        <v>36770</v>
      </c>
      <c r="Q449" s="87">
        <v>401768</v>
      </c>
      <c r="R449" s="86" t="s">
        <v>2416</v>
      </c>
      <c r="S449" s="86" t="s">
        <v>375</v>
      </c>
      <c r="T449" s="86">
        <v>970513</v>
      </c>
      <c r="U449" s="86">
        <v>6330</v>
      </c>
      <c r="V449" s="86" t="s">
        <v>1096</v>
      </c>
      <c r="W449" s="86" t="s">
        <v>3514</v>
      </c>
      <c r="X449" s="86" t="s">
        <v>2727</v>
      </c>
      <c r="Y449" s="86" t="s">
        <v>376</v>
      </c>
      <c r="Z449" s="86" t="str">
        <f t="shared" si="49"/>
        <v>Oberer Stadtplatz 17; 6330 Kufstein</v>
      </c>
      <c r="AB449" s="85" t="s">
        <v>3980</v>
      </c>
      <c r="AC449" s="85" t="str">
        <f t="shared" si="50"/>
        <v>AT41</v>
      </c>
      <c r="AD449" s="85" t="str">
        <f t="shared" si="51"/>
        <v>5700</v>
      </c>
      <c r="AE449" s="85" t="str">
        <f t="shared" si="52"/>
        <v>0002</v>
      </c>
      <c r="AF449" s="85" t="str">
        <f t="shared" si="53"/>
        <v>5000</v>
      </c>
      <c r="AG449" s="85" t="str">
        <f t="shared" si="54"/>
        <v>3007</v>
      </c>
      <c r="AH449" s="85" t="str">
        <f t="shared" si="55"/>
        <v>AT41 5700 0002 5000 3007</v>
      </c>
    </row>
    <row r="450" spans="1:34" x14ac:dyDescent="0.25">
      <c r="A450" s="86">
        <v>705086</v>
      </c>
      <c r="B450" s="86" t="s">
        <v>1902</v>
      </c>
      <c r="C450" s="86" t="str">
        <f t="shared" si="48"/>
        <v>Toblacher Straße 2; 6330 Kufstein</v>
      </c>
      <c r="D450" s="86" t="s">
        <v>1920</v>
      </c>
      <c r="E450" s="86" t="s">
        <v>1920</v>
      </c>
      <c r="F450" s="86">
        <v>70513</v>
      </c>
      <c r="G450" s="86">
        <v>6330</v>
      </c>
      <c r="H450" s="86" t="s">
        <v>1096</v>
      </c>
      <c r="I450" s="86" t="s">
        <v>4055</v>
      </c>
      <c r="J450" s="86" t="s">
        <v>2499</v>
      </c>
      <c r="K450" s="86" t="s">
        <v>3906</v>
      </c>
      <c r="L450" s="86" t="s">
        <v>3</v>
      </c>
      <c r="M450" s="86" t="s">
        <v>4056</v>
      </c>
      <c r="N450" s="86" t="s">
        <v>4057</v>
      </c>
      <c r="O450" s="86" t="s">
        <v>2197</v>
      </c>
      <c r="P450" s="87">
        <v>36770</v>
      </c>
      <c r="Q450" s="87">
        <v>401768</v>
      </c>
      <c r="R450" s="86" t="s">
        <v>2416</v>
      </c>
      <c r="S450" s="86" t="s">
        <v>375</v>
      </c>
      <c r="T450" s="86">
        <v>970513</v>
      </c>
      <c r="U450" s="86">
        <v>6330</v>
      </c>
      <c r="V450" s="86" t="s">
        <v>1096</v>
      </c>
      <c r="W450" s="86" t="s">
        <v>3514</v>
      </c>
      <c r="X450" s="86" t="s">
        <v>2727</v>
      </c>
      <c r="Y450" s="86" t="s">
        <v>376</v>
      </c>
      <c r="Z450" s="86" t="str">
        <f t="shared" si="49"/>
        <v>Oberer Stadtplatz 17; 6330 Kufstein</v>
      </c>
      <c r="AB450" s="85" t="s">
        <v>3980</v>
      </c>
      <c r="AC450" s="85" t="str">
        <f t="shared" si="50"/>
        <v>AT41</v>
      </c>
      <c r="AD450" s="85" t="str">
        <f t="shared" si="51"/>
        <v>5700</v>
      </c>
      <c r="AE450" s="85" t="str">
        <f t="shared" si="52"/>
        <v>0002</v>
      </c>
      <c r="AF450" s="85" t="str">
        <f t="shared" si="53"/>
        <v>5000</v>
      </c>
      <c r="AG450" s="85" t="str">
        <f t="shared" si="54"/>
        <v>3007</v>
      </c>
      <c r="AH450" s="85" t="str">
        <f t="shared" si="55"/>
        <v>AT41 5700 0002 5000 3007</v>
      </c>
    </row>
    <row r="451" spans="1:34" x14ac:dyDescent="0.25">
      <c r="A451" s="86">
        <v>705406</v>
      </c>
      <c r="B451" s="86" t="s">
        <v>755</v>
      </c>
      <c r="C451" s="86" t="str">
        <f t="shared" si="48"/>
        <v>Trautweinstraße 7; 6330 Kufstein</v>
      </c>
      <c r="D451" s="86" t="s">
        <v>1919</v>
      </c>
      <c r="E451" s="86" t="s">
        <v>1919</v>
      </c>
      <c r="F451" s="86">
        <v>70513</v>
      </c>
      <c r="G451" s="86">
        <v>6330</v>
      </c>
      <c r="H451" s="86" t="s">
        <v>1096</v>
      </c>
      <c r="I451" s="86" t="s">
        <v>4058</v>
      </c>
      <c r="J451" s="86" t="s">
        <v>2509</v>
      </c>
      <c r="K451" s="86" t="s">
        <v>3906</v>
      </c>
      <c r="L451" s="86" t="s">
        <v>1</v>
      </c>
      <c r="M451" s="86" t="s">
        <v>4059</v>
      </c>
      <c r="N451" s="86" t="s">
        <v>4060</v>
      </c>
      <c r="O451" s="86" t="s">
        <v>2185</v>
      </c>
      <c r="P451" s="87">
        <v>36770</v>
      </c>
      <c r="Q451" s="87">
        <v>401768</v>
      </c>
      <c r="R451" s="86" t="s">
        <v>2416</v>
      </c>
      <c r="S451" s="86" t="s">
        <v>1820</v>
      </c>
      <c r="T451" s="86">
        <v>400411</v>
      </c>
      <c r="U451" s="86">
        <v>6330</v>
      </c>
      <c r="V451" s="86" t="s">
        <v>1096</v>
      </c>
      <c r="W451" s="86" t="s">
        <v>4058</v>
      </c>
      <c r="X451" s="86" t="s">
        <v>2509</v>
      </c>
      <c r="Y451" s="86" t="s">
        <v>413</v>
      </c>
      <c r="Z451" s="86" t="str">
        <f t="shared" si="49"/>
        <v>Trautweinstraße 7; 6330 Kufstein</v>
      </c>
      <c r="AB451" s="85" t="s">
        <v>4061</v>
      </c>
      <c r="AC451" s="85" t="str">
        <f t="shared" si="50"/>
        <v>AT66</v>
      </c>
      <c r="AD451" s="85" t="str">
        <f t="shared" si="51"/>
        <v>4239</v>
      </c>
      <c r="AE451" s="85" t="str">
        <f t="shared" si="52"/>
        <v>0000</v>
      </c>
      <c r="AF451" s="85" t="str">
        <f t="shared" si="53"/>
        <v>9004</v>
      </c>
      <c r="AG451" s="85" t="str">
        <f t="shared" si="54"/>
        <v>1127</v>
      </c>
      <c r="AH451" s="85" t="str">
        <f t="shared" si="55"/>
        <v>AT66 4239 0000 9004 1127</v>
      </c>
    </row>
    <row r="452" spans="1:34" x14ac:dyDescent="0.25">
      <c r="A452" s="86">
        <v>705107</v>
      </c>
      <c r="B452" s="86" t="s">
        <v>1714</v>
      </c>
      <c r="C452" s="86" t="str">
        <f t="shared" ref="C452:C515" si="56">CONCATENATE(I452," ",J452,";"," ",G452," ",H452)</f>
        <v>Kirchweg 16; 6336 Unterlangkampfen</v>
      </c>
      <c r="D452" s="86" t="s">
        <v>1919</v>
      </c>
      <c r="E452" s="86" t="s">
        <v>1919</v>
      </c>
      <c r="F452" s="86">
        <v>70515</v>
      </c>
      <c r="G452" s="86">
        <v>6336</v>
      </c>
      <c r="H452" s="86" t="s">
        <v>4062</v>
      </c>
      <c r="I452" s="86" t="s">
        <v>3850</v>
      </c>
      <c r="J452" s="86" t="s">
        <v>2565</v>
      </c>
      <c r="K452" s="86" t="s">
        <v>3906</v>
      </c>
      <c r="L452" s="86" t="s">
        <v>1</v>
      </c>
      <c r="M452" s="86" t="s">
        <v>4063</v>
      </c>
      <c r="N452" s="86" t="s">
        <v>4064</v>
      </c>
      <c r="O452" s="86" t="s">
        <v>2202</v>
      </c>
      <c r="P452" s="87">
        <v>36770</v>
      </c>
      <c r="Q452" s="87">
        <v>401768</v>
      </c>
      <c r="R452" s="86" t="s">
        <v>2416</v>
      </c>
      <c r="S452" s="86" t="s">
        <v>1822</v>
      </c>
      <c r="T452" s="86">
        <v>404471</v>
      </c>
      <c r="U452" s="86">
        <v>6336</v>
      </c>
      <c r="V452" s="86" t="s">
        <v>1213</v>
      </c>
      <c r="W452" s="86" t="s">
        <v>4066</v>
      </c>
      <c r="X452" s="86" t="s">
        <v>2576</v>
      </c>
      <c r="Y452" s="86" t="s">
        <v>1864</v>
      </c>
      <c r="Z452" s="86" t="str">
        <f t="shared" ref="Z452:Z515" si="57">CONCATENATE(W452," ",X452,";"," ",U452," ",V452)</f>
        <v>Eichenweg 4; 6336 Langkampfen</v>
      </c>
      <c r="AB452" s="85" t="s">
        <v>4065</v>
      </c>
      <c r="AC452" s="85" t="str">
        <f t="shared" ref="AC452:AC515" si="58">LEFT(AB452,4)</f>
        <v>AT97</v>
      </c>
      <c r="AD452" s="85" t="str">
        <f t="shared" ref="AD452:AD515" si="59">MID(AB452,5,4)</f>
        <v>3626</v>
      </c>
      <c r="AE452" s="85" t="str">
        <f t="shared" ref="AE452:AE515" si="60">MID(AB452,9,4)</f>
        <v>9000</v>
      </c>
      <c r="AF452" s="85" t="str">
        <f t="shared" ref="AF452:AF515" si="61">MID(AB452,13,4)</f>
        <v>0012</v>
      </c>
      <c r="AG452" s="85" t="str">
        <f t="shared" ref="AG452:AG515" si="62">MID(AB452,17,4)</f>
        <v>9379</v>
      </c>
      <c r="AH452" s="85" t="str">
        <f t="shared" ref="AH452:AH515" si="63">AC452&amp;" "&amp;AD452&amp;" "&amp;AE452&amp;" "&amp;AF452&amp;" "&amp;AG452</f>
        <v>AT97 3626 9000 0012 9379</v>
      </c>
    </row>
    <row r="453" spans="1:34" x14ac:dyDescent="0.25">
      <c r="A453" s="86">
        <v>705059</v>
      </c>
      <c r="B453" s="86" t="s">
        <v>1708</v>
      </c>
      <c r="C453" s="86" t="str">
        <f t="shared" si="56"/>
        <v>Biochemiestraße 10; 6250 Kundl</v>
      </c>
      <c r="D453" s="86" t="s">
        <v>1920</v>
      </c>
      <c r="E453" s="86" t="s">
        <v>1920</v>
      </c>
      <c r="F453" s="86">
        <v>70514</v>
      </c>
      <c r="G453" s="86">
        <v>6250</v>
      </c>
      <c r="H453" s="86" t="s">
        <v>1086</v>
      </c>
      <c r="I453" s="86" t="s">
        <v>4067</v>
      </c>
      <c r="J453" s="86" t="s">
        <v>2617</v>
      </c>
      <c r="K453" s="86" t="s">
        <v>3906</v>
      </c>
      <c r="L453" s="86" t="s">
        <v>1</v>
      </c>
      <c r="M453" s="86" t="s">
        <v>4068</v>
      </c>
      <c r="N453" s="86" t="s">
        <v>4069</v>
      </c>
      <c r="O453" s="86" t="s">
        <v>2173</v>
      </c>
      <c r="P453" s="87">
        <v>36770</v>
      </c>
      <c r="Q453" s="87">
        <v>401768</v>
      </c>
      <c r="R453" s="86" t="s">
        <v>2416</v>
      </c>
      <c r="S453" s="86" t="s">
        <v>931</v>
      </c>
      <c r="T453" s="86">
        <v>400018</v>
      </c>
      <c r="U453" s="86">
        <v>6250</v>
      </c>
      <c r="V453" s="86" t="s">
        <v>1086</v>
      </c>
      <c r="W453" s="86" t="s">
        <v>4033</v>
      </c>
      <c r="X453" s="86" t="s">
        <v>2435</v>
      </c>
      <c r="Y453" s="86" t="s">
        <v>378</v>
      </c>
      <c r="Z453" s="86" t="str">
        <f t="shared" si="57"/>
        <v>Dr. Franz-Stumpf-Straße 20; 6250 Kundl</v>
      </c>
      <c r="AB453" s="85" t="s">
        <v>4036</v>
      </c>
      <c r="AC453" s="85" t="str">
        <f t="shared" si="58"/>
        <v>AT84</v>
      </c>
      <c r="AD453" s="85" t="str">
        <f t="shared" si="59"/>
        <v>3626</v>
      </c>
      <c r="AE453" s="85" t="str">
        <f t="shared" si="60"/>
        <v>7000</v>
      </c>
      <c r="AF453" s="85" t="str">
        <f t="shared" si="61"/>
        <v>0005</v>
      </c>
      <c r="AG453" s="85" t="str">
        <f t="shared" si="62"/>
        <v>1441</v>
      </c>
      <c r="AH453" s="85" t="str">
        <f t="shared" si="63"/>
        <v>AT84 3626 7000 0005 1441</v>
      </c>
    </row>
    <row r="454" spans="1:34" x14ac:dyDescent="0.25">
      <c r="A454" s="86">
        <v>705058</v>
      </c>
      <c r="B454" s="86" t="s">
        <v>1707</v>
      </c>
      <c r="C454" s="86" t="str">
        <f t="shared" si="56"/>
        <v>Biochemiestraße 10; 6250 Kundl</v>
      </c>
      <c r="D454" s="86" t="s">
        <v>1919</v>
      </c>
      <c r="E454" s="86" t="s">
        <v>1919</v>
      </c>
      <c r="F454" s="86">
        <v>70514</v>
      </c>
      <c r="G454" s="86">
        <v>6250</v>
      </c>
      <c r="H454" s="86" t="s">
        <v>1086</v>
      </c>
      <c r="I454" s="86" t="s">
        <v>4067</v>
      </c>
      <c r="J454" s="86" t="s">
        <v>2617</v>
      </c>
      <c r="K454" s="86" t="s">
        <v>3906</v>
      </c>
      <c r="L454" s="86" t="s">
        <v>1</v>
      </c>
      <c r="M454" s="86" t="s">
        <v>4070</v>
      </c>
      <c r="N454" s="86" t="s">
        <v>4071</v>
      </c>
      <c r="O454" s="86" t="s">
        <v>2173</v>
      </c>
      <c r="P454" s="87">
        <v>36770</v>
      </c>
      <c r="Q454" s="87">
        <v>401768</v>
      </c>
      <c r="R454" s="86" t="s">
        <v>2416</v>
      </c>
      <c r="S454" s="86" t="s">
        <v>931</v>
      </c>
      <c r="T454" s="86">
        <v>400018</v>
      </c>
      <c r="U454" s="86">
        <v>6250</v>
      </c>
      <c r="V454" s="86" t="s">
        <v>1086</v>
      </c>
      <c r="W454" s="86" t="s">
        <v>4033</v>
      </c>
      <c r="X454" s="86" t="s">
        <v>2435</v>
      </c>
      <c r="Y454" s="86" t="s">
        <v>378</v>
      </c>
      <c r="Z454" s="86" t="str">
        <f t="shared" si="57"/>
        <v>Dr. Franz-Stumpf-Straße 20; 6250 Kundl</v>
      </c>
      <c r="AB454" s="85" t="s">
        <v>4036</v>
      </c>
      <c r="AC454" s="85" t="str">
        <f t="shared" si="58"/>
        <v>AT84</v>
      </c>
      <c r="AD454" s="85" t="str">
        <f t="shared" si="59"/>
        <v>3626</v>
      </c>
      <c r="AE454" s="85" t="str">
        <f t="shared" si="60"/>
        <v>7000</v>
      </c>
      <c r="AF454" s="85" t="str">
        <f t="shared" si="61"/>
        <v>0005</v>
      </c>
      <c r="AG454" s="85" t="str">
        <f t="shared" si="62"/>
        <v>1441</v>
      </c>
      <c r="AH454" s="85" t="str">
        <f t="shared" si="63"/>
        <v>AT84 3626 7000 0005 1441</v>
      </c>
    </row>
    <row r="455" spans="1:34" x14ac:dyDescent="0.25">
      <c r="A455" s="86">
        <v>705034</v>
      </c>
      <c r="B455" s="86" t="s">
        <v>4072</v>
      </c>
      <c r="C455" s="86" t="str">
        <f t="shared" si="56"/>
        <v>Mozartstraße 4; 6330 Zell</v>
      </c>
      <c r="D455" s="86" t="s">
        <v>1919</v>
      </c>
      <c r="E455" s="86" t="s">
        <v>1919</v>
      </c>
      <c r="F455" s="86">
        <v>70513</v>
      </c>
      <c r="G455" s="86">
        <v>6330</v>
      </c>
      <c r="H455" s="86" t="s">
        <v>4027</v>
      </c>
      <c r="I455" s="86" t="s">
        <v>4073</v>
      </c>
      <c r="J455" s="86" t="s">
        <v>2576</v>
      </c>
      <c r="K455" s="86" t="s">
        <v>3906</v>
      </c>
      <c r="L455" s="86" t="s">
        <v>1</v>
      </c>
      <c r="M455" s="86" t="s">
        <v>4074</v>
      </c>
      <c r="N455" s="86" t="s">
        <v>4075</v>
      </c>
      <c r="O455" s="86" t="s">
        <v>5747</v>
      </c>
      <c r="P455" s="87">
        <v>44197</v>
      </c>
      <c r="Q455" s="87">
        <v>401768</v>
      </c>
      <c r="R455" s="86" t="s">
        <v>2416</v>
      </c>
      <c r="S455" s="86" t="s">
        <v>4077</v>
      </c>
      <c r="T455" s="86">
        <v>600000</v>
      </c>
      <c r="U455" s="86">
        <v>6330</v>
      </c>
      <c r="V455" s="86" t="s">
        <v>1096</v>
      </c>
      <c r="W455" s="86" t="s">
        <v>4073</v>
      </c>
      <c r="X455" s="86" t="s">
        <v>2576</v>
      </c>
      <c r="Y455" s="86"/>
      <c r="Z455" s="86" t="str">
        <f t="shared" si="57"/>
        <v>Mozartstraße 4; 6330 Kufstein</v>
      </c>
      <c r="AB455" s="85" t="s">
        <v>4076</v>
      </c>
      <c r="AC455" s="85" t="str">
        <f t="shared" si="58"/>
        <v>AT10</v>
      </c>
      <c r="AD455" s="85" t="str">
        <f t="shared" si="59"/>
        <v>3635</v>
      </c>
      <c r="AE455" s="85" t="str">
        <f t="shared" si="60"/>
        <v>8000</v>
      </c>
      <c r="AF455" s="85" t="str">
        <f t="shared" si="61"/>
        <v>0021</v>
      </c>
      <c r="AG455" s="85" t="str">
        <f t="shared" si="62"/>
        <v>4114</v>
      </c>
      <c r="AH455" s="85" t="str">
        <f t="shared" si="63"/>
        <v>AT10 3635 8000 0021 4114</v>
      </c>
    </row>
    <row r="456" spans="1:34" x14ac:dyDescent="0.25">
      <c r="A456" s="86">
        <v>705386</v>
      </c>
      <c r="B456" s="86" t="s">
        <v>368</v>
      </c>
      <c r="C456" s="86" t="str">
        <f t="shared" si="56"/>
        <v>Mariastein 25; 6324 Mariastein</v>
      </c>
      <c r="D456" s="86" t="s">
        <v>1920</v>
      </c>
      <c r="E456" s="86" t="s">
        <v>1920</v>
      </c>
      <c r="F456" s="86">
        <v>70516</v>
      </c>
      <c r="G456" s="86">
        <v>6324</v>
      </c>
      <c r="H456" s="86" t="s">
        <v>1106</v>
      </c>
      <c r="I456" s="86" t="s">
        <v>1106</v>
      </c>
      <c r="J456" s="86" t="s">
        <v>2668</v>
      </c>
      <c r="K456" s="86" t="s">
        <v>3906</v>
      </c>
      <c r="L456" s="86" t="s">
        <v>3</v>
      </c>
      <c r="M456" s="86" t="s">
        <v>4078</v>
      </c>
      <c r="N456" s="86" t="s">
        <v>4079</v>
      </c>
      <c r="O456" s="86" t="s">
        <v>2227</v>
      </c>
      <c r="P456" s="87">
        <v>36770</v>
      </c>
      <c r="Q456" s="87">
        <v>401768</v>
      </c>
      <c r="R456" s="86" t="s">
        <v>2416</v>
      </c>
      <c r="S456" s="86" t="s">
        <v>369</v>
      </c>
      <c r="T456" s="86">
        <v>970516</v>
      </c>
      <c r="U456" s="86">
        <v>6324</v>
      </c>
      <c r="V456" s="86" t="s">
        <v>1106</v>
      </c>
      <c r="W456" s="86" t="s">
        <v>1106</v>
      </c>
      <c r="X456" s="86" t="s">
        <v>2485</v>
      </c>
      <c r="Y456" s="86" t="s">
        <v>370</v>
      </c>
      <c r="Z456" s="86" t="str">
        <f t="shared" si="57"/>
        <v>Mariastein 29; 6324 Mariastein</v>
      </c>
      <c r="AB456" s="85" t="s">
        <v>4080</v>
      </c>
      <c r="AC456" s="85" t="str">
        <f t="shared" si="58"/>
        <v>AT71</v>
      </c>
      <c r="AD456" s="85" t="str">
        <f t="shared" si="59"/>
        <v>2050</v>
      </c>
      <c r="AE456" s="85" t="str">
        <f t="shared" si="60"/>
        <v>6001</v>
      </c>
      <c r="AF456" s="85" t="str">
        <f t="shared" si="61"/>
        <v>0000</v>
      </c>
      <c r="AG456" s="85" t="str">
        <f t="shared" si="62"/>
        <v>9828</v>
      </c>
      <c r="AH456" s="85" t="str">
        <f t="shared" si="63"/>
        <v>AT71 2050 6001 0000 9828</v>
      </c>
    </row>
    <row r="457" spans="1:34" x14ac:dyDescent="0.25">
      <c r="A457" s="86">
        <v>705166</v>
      </c>
      <c r="B457" s="86" t="s">
        <v>380</v>
      </c>
      <c r="C457" s="86" t="str">
        <f t="shared" si="56"/>
        <v>Kirchfeld 1; 6241 Radfeld</v>
      </c>
      <c r="D457" s="86" t="s">
        <v>1920</v>
      </c>
      <c r="E457" s="86" t="s">
        <v>1920</v>
      </c>
      <c r="F457" s="86">
        <v>70520</v>
      </c>
      <c r="G457" s="86">
        <v>6241</v>
      </c>
      <c r="H457" s="86" t="s">
        <v>1091</v>
      </c>
      <c r="I457" s="86" t="s">
        <v>4081</v>
      </c>
      <c r="J457" s="86" t="s">
        <v>2480</v>
      </c>
      <c r="K457" s="86" t="s">
        <v>3906</v>
      </c>
      <c r="L457" s="86" t="s">
        <v>3</v>
      </c>
      <c r="M457" s="86" t="s">
        <v>4082</v>
      </c>
      <c r="N457" s="86" t="s">
        <v>4083</v>
      </c>
      <c r="O457" s="86" t="s">
        <v>2209</v>
      </c>
      <c r="P457" s="87">
        <v>36770</v>
      </c>
      <c r="Q457" s="87">
        <v>401768</v>
      </c>
      <c r="R457" s="86" t="s">
        <v>2416</v>
      </c>
      <c r="S457" s="86" t="s">
        <v>381</v>
      </c>
      <c r="T457" s="86">
        <v>970520</v>
      </c>
      <c r="U457" s="86">
        <v>6241</v>
      </c>
      <c r="V457" s="86" t="s">
        <v>1091</v>
      </c>
      <c r="W457" s="86" t="s">
        <v>2849</v>
      </c>
      <c r="X457" s="86" t="s">
        <v>4085</v>
      </c>
      <c r="Y457" s="86" t="s">
        <v>382</v>
      </c>
      <c r="Z457" s="86" t="str">
        <f t="shared" si="57"/>
        <v>Dorfstraße 57; 6241 Radfeld</v>
      </c>
      <c r="AB457" s="85" t="s">
        <v>4084</v>
      </c>
      <c r="AC457" s="85" t="str">
        <f t="shared" si="58"/>
        <v>AT04</v>
      </c>
      <c r="AD457" s="85" t="str">
        <f t="shared" si="59"/>
        <v>3635</v>
      </c>
      <c r="AE457" s="85" t="str">
        <f t="shared" si="60"/>
        <v>8000</v>
      </c>
      <c r="AF457" s="85" t="str">
        <f t="shared" si="61"/>
        <v>0902</v>
      </c>
      <c r="AG457" s="85" t="str">
        <f t="shared" si="62"/>
        <v>0173</v>
      </c>
      <c r="AH457" s="85" t="str">
        <f t="shared" si="63"/>
        <v>AT04 3635 8000 0902 0173</v>
      </c>
    </row>
    <row r="458" spans="1:34" x14ac:dyDescent="0.25">
      <c r="A458" s="86">
        <v>705042</v>
      </c>
      <c r="B458" s="86" t="s">
        <v>1480</v>
      </c>
      <c r="C458" s="86" t="str">
        <f t="shared" si="56"/>
        <v>Walchseestraße 17; 6342 Niederndorf</v>
      </c>
      <c r="D458" s="86" t="s">
        <v>1919</v>
      </c>
      <c r="E458" s="86" t="s">
        <v>1919</v>
      </c>
      <c r="F458" s="86">
        <v>70518</v>
      </c>
      <c r="G458" s="86">
        <v>6342</v>
      </c>
      <c r="H458" s="86" t="s">
        <v>1087</v>
      </c>
      <c r="I458" s="86" t="s">
        <v>4086</v>
      </c>
      <c r="J458" s="86" t="s">
        <v>2727</v>
      </c>
      <c r="K458" s="86" t="s">
        <v>3906</v>
      </c>
      <c r="L458" s="86" t="s">
        <v>1</v>
      </c>
      <c r="M458" s="86" t="s">
        <v>4087</v>
      </c>
      <c r="N458" s="86" t="s">
        <v>4088</v>
      </c>
      <c r="O458" s="86" t="s">
        <v>2178</v>
      </c>
      <c r="P458" s="87">
        <v>36770</v>
      </c>
      <c r="Q458" s="87">
        <v>401768</v>
      </c>
      <c r="R458" s="86" t="s">
        <v>2416</v>
      </c>
      <c r="S458" s="86" t="s">
        <v>1815</v>
      </c>
      <c r="T458" s="86">
        <v>404128</v>
      </c>
      <c r="U458" s="86">
        <v>6341</v>
      </c>
      <c r="V458" s="86" t="s">
        <v>1090</v>
      </c>
      <c r="W458" s="86" t="s">
        <v>3948</v>
      </c>
      <c r="X458" s="86" t="s">
        <v>3899</v>
      </c>
      <c r="Y458" s="86" t="s">
        <v>347</v>
      </c>
      <c r="Z458" s="86" t="str">
        <f t="shared" si="57"/>
        <v>Wildbichler Straße 32; 6341 Ebbs</v>
      </c>
      <c r="AB458" s="85" t="s">
        <v>3947</v>
      </c>
      <c r="AC458" s="85" t="str">
        <f t="shared" si="58"/>
        <v>AT12</v>
      </c>
      <c r="AD458" s="85" t="str">
        <f t="shared" si="59"/>
        <v>2050</v>
      </c>
      <c r="AE458" s="85" t="str">
        <f t="shared" si="60"/>
        <v>6077</v>
      </c>
      <c r="AF458" s="85" t="str">
        <f t="shared" si="61"/>
        <v>0003</v>
      </c>
      <c r="AG458" s="85" t="str">
        <f t="shared" si="62"/>
        <v>1797</v>
      </c>
      <c r="AH458" s="85" t="str">
        <f t="shared" si="63"/>
        <v>AT12 2050 6077 0003 1797</v>
      </c>
    </row>
    <row r="459" spans="1:34" x14ac:dyDescent="0.25">
      <c r="A459" s="86">
        <v>705136</v>
      </c>
      <c r="B459" s="86" t="s">
        <v>391</v>
      </c>
      <c r="C459" s="86" t="str">
        <f t="shared" si="56"/>
        <v>Dorf 2; 6235 Reith/Alpbachtal</v>
      </c>
      <c r="D459" s="86" t="s">
        <v>1920</v>
      </c>
      <c r="E459" s="86" t="s">
        <v>1920</v>
      </c>
      <c r="F459" s="86">
        <v>70522</v>
      </c>
      <c r="G459" s="86">
        <v>6235</v>
      </c>
      <c r="H459" s="86" t="s">
        <v>4089</v>
      </c>
      <c r="I459" s="86" t="s">
        <v>3140</v>
      </c>
      <c r="J459" s="86" t="s">
        <v>2499</v>
      </c>
      <c r="K459" s="86" t="s">
        <v>3906</v>
      </c>
      <c r="L459" s="86" t="s">
        <v>3</v>
      </c>
      <c r="M459" s="86" t="s">
        <v>4090</v>
      </c>
      <c r="N459" s="86" t="s">
        <v>4091</v>
      </c>
      <c r="O459" s="86" t="s">
        <v>2181</v>
      </c>
      <c r="P459" s="87">
        <v>36770</v>
      </c>
      <c r="Q459" s="87">
        <v>401768</v>
      </c>
      <c r="R459" s="86" t="s">
        <v>2416</v>
      </c>
      <c r="S459" s="86" t="s">
        <v>1818</v>
      </c>
      <c r="T459" s="86">
        <v>970522</v>
      </c>
      <c r="U459" s="86">
        <v>6235</v>
      </c>
      <c r="V459" s="86" t="s">
        <v>4093</v>
      </c>
      <c r="W459" s="86" t="s">
        <v>3140</v>
      </c>
      <c r="X459" s="86" t="s">
        <v>2480</v>
      </c>
      <c r="Y459" s="86" t="s">
        <v>393</v>
      </c>
      <c r="Z459" s="86" t="str">
        <f t="shared" si="57"/>
        <v>Dorf 1; 6235 Reith im Alpbachtal</v>
      </c>
      <c r="AB459" s="85" t="s">
        <v>4092</v>
      </c>
      <c r="AC459" s="85" t="str">
        <f t="shared" si="58"/>
        <v>AT07</v>
      </c>
      <c r="AD459" s="85" t="str">
        <f t="shared" si="59"/>
        <v>3620</v>
      </c>
      <c r="AE459" s="85" t="str">
        <f t="shared" si="60"/>
        <v>3000</v>
      </c>
      <c r="AF459" s="85" t="str">
        <f t="shared" si="61"/>
        <v>0202</v>
      </c>
      <c r="AG459" s="85" t="str">
        <f t="shared" si="62"/>
        <v>0501</v>
      </c>
      <c r="AH459" s="85" t="str">
        <f t="shared" si="63"/>
        <v>AT07 3620 3000 0202 0501</v>
      </c>
    </row>
    <row r="460" spans="1:34" x14ac:dyDescent="0.25">
      <c r="A460" s="86">
        <v>705069</v>
      </c>
      <c r="B460" s="86" t="s">
        <v>1712</v>
      </c>
      <c r="C460" s="86" t="str">
        <f t="shared" si="56"/>
        <v>Rettenschöss 66; 6347 Rettenschöss</v>
      </c>
      <c r="D460" s="86" t="s">
        <v>1919</v>
      </c>
      <c r="E460" s="86" t="s">
        <v>1919</v>
      </c>
      <c r="F460" s="86">
        <v>70523</v>
      </c>
      <c r="G460" s="86">
        <v>6347</v>
      </c>
      <c r="H460" s="86" t="s">
        <v>1085</v>
      </c>
      <c r="I460" s="86" t="s">
        <v>1085</v>
      </c>
      <c r="J460" s="86" t="s">
        <v>2835</v>
      </c>
      <c r="K460" s="86" t="s">
        <v>3906</v>
      </c>
      <c r="L460" s="86" t="s">
        <v>1</v>
      </c>
      <c r="M460" s="86" t="s">
        <v>4094</v>
      </c>
      <c r="N460" s="86" t="s">
        <v>4095</v>
      </c>
      <c r="O460" s="86" t="s">
        <v>2194</v>
      </c>
      <c r="P460" s="87">
        <v>36770</v>
      </c>
      <c r="Q460" s="87">
        <v>401768</v>
      </c>
      <c r="R460" s="86" t="s">
        <v>2416</v>
      </c>
      <c r="S460" s="86" t="s">
        <v>1824</v>
      </c>
      <c r="T460" s="86">
        <v>405131</v>
      </c>
      <c r="U460" s="86">
        <v>6343</v>
      </c>
      <c r="V460" s="86" t="s">
        <v>4010</v>
      </c>
      <c r="W460" s="86" t="s">
        <v>4011</v>
      </c>
      <c r="X460" s="86" t="s">
        <v>2647</v>
      </c>
      <c r="Y460" s="86" t="s">
        <v>367</v>
      </c>
      <c r="Z460" s="86" t="str">
        <f t="shared" si="57"/>
        <v>Unterweidau 6; 6343 Mühlgraben</v>
      </c>
      <c r="AB460" s="85" t="s">
        <v>4014</v>
      </c>
      <c r="AC460" s="85" t="str">
        <f t="shared" si="58"/>
        <v>AT12</v>
      </c>
      <c r="AD460" s="85" t="str">
        <f t="shared" si="59"/>
        <v>3622</v>
      </c>
      <c r="AE460" s="85" t="str">
        <f t="shared" si="60"/>
        <v>3000</v>
      </c>
      <c r="AF460" s="85" t="str">
        <f t="shared" si="61"/>
        <v>0003</v>
      </c>
      <c r="AG460" s="85" t="str">
        <f t="shared" si="62"/>
        <v>6467</v>
      </c>
      <c r="AH460" s="85" t="str">
        <f t="shared" si="63"/>
        <v>AT12 3622 3000 0003 6467</v>
      </c>
    </row>
    <row r="461" spans="1:34" x14ac:dyDescent="0.25">
      <c r="A461" s="86">
        <v>705001</v>
      </c>
      <c r="B461" s="86" t="s">
        <v>786</v>
      </c>
      <c r="C461" s="86" t="str">
        <f t="shared" si="56"/>
        <v>Rettenschöss 66; 6347 Rettenschöss</v>
      </c>
      <c r="D461" s="86" t="s">
        <v>1920</v>
      </c>
      <c r="E461" s="86" t="s">
        <v>1920</v>
      </c>
      <c r="F461" s="86">
        <v>70523</v>
      </c>
      <c r="G461" s="86">
        <v>6347</v>
      </c>
      <c r="H461" s="86" t="s">
        <v>1085</v>
      </c>
      <c r="I461" s="86" t="s">
        <v>1085</v>
      </c>
      <c r="J461" s="86" t="s">
        <v>2835</v>
      </c>
      <c r="K461" s="86" t="s">
        <v>3906</v>
      </c>
      <c r="L461" s="86" t="s">
        <v>3</v>
      </c>
      <c r="M461" s="86" t="s">
        <v>4096</v>
      </c>
      <c r="N461" s="86" t="s">
        <v>4097</v>
      </c>
      <c r="O461" s="86" t="s">
        <v>2170</v>
      </c>
      <c r="P461" s="87">
        <v>36770</v>
      </c>
      <c r="Q461" s="87">
        <v>401768</v>
      </c>
      <c r="R461" s="86" t="s">
        <v>2416</v>
      </c>
      <c r="S461" s="86" t="s">
        <v>1953</v>
      </c>
      <c r="T461" s="86">
        <v>970523</v>
      </c>
      <c r="U461" s="86">
        <v>6347</v>
      </c>
      <c r="V461" s="86" t="s">
        <v>1085</v>
      </c>
      <c r="W461" s="86" t="s">
        <v>1085</v>
      </c>
      <c r="X461" s="86" t="s">
        <v>2835</v>
      </c>
      <c r="Y461" s="86" t="s">
        <v>787</v>
      </c>
      <c r="Z461" s="86" t="str">
        <f t="shared" si="57"/>
        <v>Rettenschöss 66; 6347 Rettenschöss</v>
      </c>
      <c r="AB461" s="85" t="s">
        <v>4098</v>
      </c>
      <c r="AC461" s="85" t="str">
        <f t="shared" si="58"/>
        <v>AT55</v>
      </c>
      <c r="AD461" s="85" t="str">
        <f t="shared" si="59"/>
        <v>3635</v>
      </c>
      <c r="AE461" s="85" t="str">
        <f t="shared" si="60"/>
        <v>8000</v>
      </c>
      <c r="AF461" s="85" t="str">
        <f t="shared" si="61"/>
        <v>0322</v>
      </c>
      <c r="AG461" s="85" t="str">
        <f t="shared" si="62"/>
        <v>0498</v>
      </c>
      <c r="AH461" s="85" t="str">
        <f t="shared" si="63"/>
        <v>AT55 3635 8000 0322 0498</v>
      </c>
    </row>
    <row r="462" spans="1:34" x14ac:dyDescent="0.25">
      <c r="A462" s="86">
        <v>705022</v>
      </c>
      <c r="B462" s="86" t="s">
        <v>392</v>
      </c>
      <c r="C462" s="86" t="str">
        <f t="shared" si="56"/>
        <v>Dorf 41; 6235 Reith/Alpbachtal</v>
      </c>
      <c r="D462" s="86" t="s">
        <v>1919</v>
      </c>
      <c r="E462" s="86" t="s">
        <v>1919</v>
      </c>
      <c r="F462" s="86">
        <v>70522</v>
      </c>
      <c r="G462" s="86">
        <v>6235</v>
      </c>
      <c r="H462" s="86" t="s">
        <v>4089</v>
      </c>
      <c r="I462" s="86" t="s">
        <v>3140</v>
      </c>
      <c r="J462" s="86" t="s">
        <v>4099</v>
      </c>
      <c r="K462" s="86" t="s">
        <v>3906</v>
      </c>
      <c r="L462" s="86" t="s">
        <v>3</v>
      </c>
      <c r="M462" s="86" t="s">
        <v>4100</v>
      </c>
      <c r="N462" s="86" t="s">
        <v>4101</v>
      </c>
      <c r="O462" s="86" t="s">
        <v>2181</v>
      </c>
      <c r="P462" s="87">
        <v>36770</v>
      </c>
      <c r="Q462" s="87">
        <v>401768</v>
      </c>
      <c r="R462" s="86" t="s">
        <v>2416</v>
      </c>
      <c r="S462" s="86" t="s">
        <v>1818</v>
      </c>
      <c r="T462" s="86">
        <v>970522</v>
      </c>
      <c r="U462" s="86">
        <v>6235</v>
      </c>
      <c r="V462" s="86" t="s">
        <v>4093</v>
      </c>
      <c r="W462" s="86" t="s">
        <v>3140</v>
      </c>
      <c r="X462" s="86" t="s">
        <v>2480</v>
      </c>
      <c r="Y462" s="86" t="s">
        <v>393</v>
      </c>
      <c r="Z462" s="86" t="str">
        <f t="shared" si="57"/>
        <v>Dorf 1; 6235 Reith im Alpbachtal</v>
      </c>
      <c r="AB462" s="85" t="s">
        <v>4092</v>
      </c>
      <c r="AC462" s="85" t="str">
        <f t="shared" si="58"/>
        <v>AT07</v>
      </c>
      <c r="AD462" s="85" t="str">
        <f t="shared" si="59"/>
        <v>3620</v>
      </c>
      <c r="AE462" s="85" t="str">
        <f t="shared" si="60"/>
        <v>3000</v>
      </c>
      <c r="AF462" s="85" t="str">
        <f t="shared" si="61"/>
        <v>0202</v>
      </c>
      <c r="AG462" s="85" t="str">
        <f t="shared" si="62"/>
        <v>0501</v>
      </c>
      <c r="AH462" s="85" t="str">
        <f t="shared" si="63"/>
        <v>AT07 3620 3000 0202 0501</v>
      </c>
    </row>
    <row r="463" spans="1:34" x14ac:dyDescent="0.25">
      <c r="A463" s="86">
        <v>705068</v>
      </c>
      <c r="B463" s="86" t="s">
        <v>1386</v>
      </c>
      <c r="C463" s="86" t="str">
        <f t="shared" si="56"/>
        <v>Grünsbach 262; 6232 Münster</v>
      </c>
      <c r="D463" s="86" t="s">
        <v>1920</v>
      </c>
      <c r="E463" s="86" t="s">
        <v>1944</v>
      </c>
      <c r="F463" s="86">
        <v>70517</v>
      </c>
      <c r="G463" s="86">
        <v>6232</v>
      </c>
      <c r="H463" s="86" t="s">
        <v>1099</v>
      </c>
      <c r="I463" s="86" t="s">
        <v>4102</v>
      </c>
      <c r="J463" s="86" t="s">
        <v>4103</v>
      </c>
      <c r="K463" s="86" t="s">
        <v>3906</v>
      </c>
      <c r="L463" s="86" t="s">
        <v>3</v>
      </c>
      <c r="M463" s="86" t="s">
        <v>4104</v>
      </c>
      <c r="N463" s="86" t="s">
        <v>4105</v>
      </c>
      <c r="O463" s="86" t="s">
        <v>2192</v>
      </c>
      <c r="P463" s="87">
        <v>36770</v>
      </c>
      <c r="Q463" s="87">
        <v>401768</v>
      </c>
      <c r="R463" s="86" t="s">
        <v>2416</v>
      </c>
      <c r="S463" s="86" t="s">
        <v>389</v>
      </c>
      <c r="T463" s="86">
        <v>970517</v>
      </c>
      <c r="U463" s="86">
        <v>6232</v>
      </c>
      <c r="V463" s="86" t="s">
        <v>1099</v>
      </c>
      <c r="W463" s="86" t="s">
        <v>3140</v>
      </c>
      <c r="X463" s="86" t="s">
        <v>4040</v>
      </c>
      <c r="Y463" s="86" t="s">
        <v>390</v>
      </c>
      <c r="Z463" s="86" t="str">
        <f t="shared" si="57"/>
        <v>Dorf 90; 6232 Münster</v>
      </c>
      <c r="AB463" s="85" t="s">
        <v>4043</v>
      </c>
      <c r="AC463" s="85" t="str">
        <f t="shared" si="58"/>
        <v>AT86</v>
      </c>
      <c r="AD463" s="85" t="str">
        <f t="shared" si="59"/>
        <v>3627</v>
      </c>
      <c r="AE463" s="85" t="str">
        <f t="shared" si="60"/>
        <v>9000</v>
      </c>
      <c r="AF463" s="85" t="str">
        <f t="shared" si="61"/>
        <v>0002</v>
      </c>
      <c r="AG463" s="85" t="str">
        <f t="shared" si="62"/>
        <v>0305</v>
      </c>
      <c r="AH463" s="85" t="str">
        <f t="shared" si="63"/>
        <v>AT86 3627 9000 0002 0305</v>
      </c>
    </row>
    <row r="464" spans="1:34" x14ac:dyDescent="0.25">
      <c r="A464" s="86">
        <v>705196</v>
      </c>
      <c r="B464" s="86" t="s">
        <v>415</v>
      </c>
      <c r="C464" s="86" t="str">
        <f t="shared" si="56"/>
        <v>Dorf 41; 6351 Scheffau/Wilden Kaiser</v>
      </c>
      <c r="D464" s="86" t="s">
        <v>1920</v>
      </c>
      <c r="E464" s="86" t="s">
        <v>1920</v>
      </c>
      <c r="F464" s="86">
        <v>70524</v>
      </c>
      <c r="G464" s="86">
        <v>6351</v>
      </c>
      <c r="H464" s="86" t="s">
        <v>4106</v>
      </c>
      <c r="I464" s="86" t="s">
        <v>3140</v>
      </c>
      <c r="J464" s="86" t="s">
        <v>4099</v>
      </c>
      <c r="K464" s="86" t="s">
        <v>3906</v>
      </c>
      <c r="L464" s="86" t="s">
        <v>3</v>
      </c>
      <c r="M464" s="86" t="s">
        <v>4107</v>
      </c>
      <c r="N464" s="86" t="s">
        <v>4108</v>
      </c>
      <c r="O464" s="86" t="s">
        <v>2212</v>
      </c>
      <c r="P464" s="87">
        <v>36770</v>
      </c>
      <c r="Q464" s="87">
        <v>401768</v>
      </c>
      <c r="R464" s="86" t="s">
        <v>2416</v>
      </c>
      <c r="S464" s="86" t="s">
        <v>416</v>
      </c>
      <c r="T464" s="86">
        <v>970524</v>
      </c>
      <c r="U464" s="86">
        <v>6351</v>
      </c>
      <c r="V464" s="86" t="s">
        <v>1293</v>
      </c>
      <c r="W464" s="86" t="s">
        <v>3140</v>
      </c>
      <c r="X464" s="86" t="s">
        <v>4110</v>
      </c>
      <c r="Y464" s="86" t="s">
        <v>417</v>
      </c>
      <c r="Z464" s="86" t="str">
        <f t="shared" si="57"/>
        <v>Dorf 45; 6351 Scheffau a.W.K.</v>
      </c>
      <c r="AB464" s="85" t="s">
        <v>4109</v>
      </c>
      <c r="AC464" s="85" t="str">
        <f t="shared" si="58"/>
        <v>AT70</v>
      </c>
      <c r="AD464" s="85" t="str">
        <f t="shared" si="59"/>
        <v>3631</v>
      </c>
      <c r="AE464" s="85" t="str">
        <f t="shared" si="60"/>
        <v>8000</v>
      </c>
      <c r="AF464" s="85" t="str">
        <f t="shared" si="61"/>
        <v>0126</v>
      </c>
      <c r="AG464" s="85" t="str">
        <f t="shared" si="62"/>
        <v>0058</v>
      </c>
      <c r="AH464" s="85" t="str">
        <f t="shared" si="63"/>
        <v>AT70 3631 8000 0126 0058</v>
      </c>
    </row>
    <row r="465" spans="1:34" x14ac:dyDescent="0.25">
      <c r="A465" s="86">
        <v>705023</v>
      </c>
      <c r="B465" s="86" t="s">
        <v>418</v>
      </c>
      <c r="C465" s="86" t="str">
        <f t="shared" si="56"/>
        <v>Dorf 41; 6351 Scheffau/Wilden Kaiser</v>
      </c>
      <c r="D465" s="86" t="s">
        <v>1919</v>
      </c>
      <c r="E465" s="86" t="s">
        <v>1919</v>
      </c>
      <c r="F465" s="86">
        <v>70524</v>
      </c>
      <c r="G465" s="86">
        <v>6351</v>
      </c>
      <c r="H465" s="86" t="s">
        <v>4106</v>
      </c>
      <c r="I465" s="86" t="s">
        <v>3140</v>
      </c>
      <c r="J465" s="86" t="s">
        <v>4099</v>
      </c>
      <c r="K465" s="86" t="s">
        <v>3906</v>
      </c>
      <c r="L465" s="86" t="s">
        <v>1</v>
      </c>
      <c r="M465" s="86" t="s">
        <v>4111</v>
      </c>
      <c r="N465" s="86" t="s">
        <v>4112</v>
      </c>
      <c r="O465" s="86" t="s">
        <v>2149</v>
      </c>
      <c r="P465" s="87">
        <v>36770</v>
      </c>
      <c r="Q465" s="87">
        <v>401768</v>
      </c>
      <c r="R465" s="86" t="s">
        <v>2416</v>
      </c>
      <c r="S465" s="86" t="s">
        <v>1803</v>
      </c>
      <c r="T465" s="86">
        <v>401239</v>
      </c>
      <c r="U465" s="86">
        <v>6352</v>
      </c>
      <c r="V465" s="86" t="s">
        <v>1095</v>
      </c>
      <c r="W465" s="86" t="s">
        <v>3140</v>
      </c>
      <c r="X465" s="86" t="s">
        <v>2492</v>
      </c>
      <c r="Y465" s="86" t="s">
        <v>3769</v>
      </c>
      <c r="Z465" s="86" t="str">
        <f t="shared" si="57"/>
        <v>Dorf 40; 6352 Ellmau</v>
      </c>
      <c r="AB465" s="85" t="s">
        <v>3768</v>
      </c>
      <c r="AC465" s="85" t="str">
        <f t="shared" si="58"/>
        <v>AT68</v>
      </c>
      <c r="AD465" s="85" t="str">
        <f t="shared" si="59"/>
        <v>2050</v>
      </c>
      <c r="AE465" s="85" t="str">
        <f t="shared" si="60"/>
        <v>6004</v>
      </c>
      <c r="AF465" s="85" t="str">
        <f t="shared" si="61"/>
        <v>0000</v>
      </c>
      <c r="AG465" s="85" t="str">
        <f t="shared" si="62"/>
        <v>5468</v>
      </c>
      <c r="AH465" s="85" t="str">
        <f t="shared" si="63"/>
        <v>AT68 2050 6004 0000 5468</v>
      </c>
    </row>
    <row r="466" spans="1:34" x14ac:dyDescent="0.25">
      <c r="A466" s="86">
        <v>705024</v>
      </c>
      <c r="B466" s="86" t="s">
        <v>395</v>
      </c>
      <c r="C466" s="86" t="str">
        <f t="shared" si="56"/>
        <v>Dorf 41; 6351 Scheffau/Wilden Kaiser</v>
      </c>
      <c r="D466" s="86" t="s">
        <v>1922</v>
      </c>
      <c r="E466" s="86" t="s">
        <v>1922</v>
      </c>
      <c r="F466" s="86">
        <v>70524</v>
      </c>
      <c r="G466" s="86">
        <v>6351</v>
      </c>
      <c r="H466" s="86" t="s">
        <v>4106</v>
      </c>
      <c r="I466" s="86" t="s">
        <v>3140</v>
      </c>
      <c r="J466" s="86" t="s">
        <v>4099</v>
      </c>
      <c r="K466" s="86" t="s">
        <v>3906</v>
      </c>
      <c r="L466" s="86" t="s">
        <v>1</v>
      </c>
      <c r="M466" s="86" t="s">
        <v>4113</v>
      </c>
      <c r="N466" s="86" t="s">
        <v>4114</v>
      </c>
      <c r="O466" s="86" t="s">
        <v>2149</v>
      </c>
      <c r="P466" s="87">
        <v>36770</v>
      </c>
      <c r="Q466" s="87">
        <v>401768</v>
      </c>
      <c r="R466" s="86" t="s">
        <v>2416</v>
      </c>
      <c r="S466" s="86" t="s">
        <v>1803</v>
      </c>
      <c r="T466" s="86">
        <v>401239</v>
      </c>
      <c r="U466" s="86">
        <v>6352</v>
      </c>
      <c r="V466" s="86" t="s">
        <v>1095</v>
      </c>
      <c r="W466" s="86" t="s">
        <v>3140</v>
      </c>
      <c r="X466" s="86" t="s">
        <v>2492</v>
      </c>
      <c r="Y466" s="86" t="s">
        <v>3769</v>
      </c>
      <c r="Z466" s="86" t="str">
        <f t="shared" si="57"/>
        <v>Dorf 40; 6352 Ellmau</v>
      </c>
      <c r="AB466" s="85" t="s">
        <v>3768</v>
      </c>
      <c r="AC466" s="85" t="str">
        <f t="shared" si="58"/>
        <v>AT68</v>
      </c>
      <c r="AD466" s="85" t="str">
        <f t="shared" si="59"/>
        <v>2050</v>
      </c>
      <c r="AE466" s="85" t="str">
        <f t="shared" si="60"/>
        <v>6004</v>
      </c>
      <c r="AF466" s="85" t="str">
        <f t="shared" si="61"/>
        <v>0000</v>
      </c>
      <c r="AG466" s="85" t="str">
        <f t="shared" si="62"/>
        <v>5468</v>
      </c>
      <c r="AH466" s="85" t="str">
        <f t="shared" si="63"/>
        <v>AT68 2050 6004 0000 5468</v>
      </c>
    </row>
    <row r="467" spans="1:34" x14ac:dyDescent="0.25">
      <c r="A467" s="86">
        <v>705126</v>
      </c>
      <c r="B467" s="86" t="s">
        <v>1716</v>
      </c>
      <c r="C467" s="86" t="str">
        <f t="shared" si="56"/>
        <v>Siedlung 119; 6241 Radfeld</v>
      </c>
      <c r="D467" s="86" t="s">
        <v>1920</v>
      </c>
      <c r="E467" s="86" t="s">
        <v>1920</v>
      </c>
      <c r="F467" s="86">
        <v>70520</v>
      </c>
      <c r="G467" s="86">
        <v>6241</v>
      </c>
      <c r="H467" s="86" t="s">
        <v>1091</v>
      </c>
      <c r="I467" s="86" t="s">
        <v>4115</v>
      </c>
      <c r="J467" s="86" t="s">
        <v>4116</v>
      </c>
      <c r="K467" s="86" t="s">
        <v>3906</v>
      </c>
      <c r="L467" s="86" t="s">
        <v>1</v>
      </c>
      <c r="M467" s="86" t="s">
        <v>4117</v>
      </c>
      <c r="N467" s="86" t="s">
        <v>4118</v>
      </c>
      <c r="O467" s="86" t="s">
        <v>2205</v>
      </c>
      <c r="P467" s="87">
        <v>36770</v>
      </c>
      <c r="Q467" s="87">
        <v>401768</v>
      </c>
      <c r="R467" s="86" t="s">
        <v>2416</v>
      </c>
      <c r="S467" s="86" t="s">
        <v>1828</v>
      </c>
      <c r="T467" s="86">
        <v>400403</v>
      </c>
      <c r="U467" s="86">
        <v>6241</v>
      </c>
      <c r="V467" s="86" t="s">
        <v>1091</v>
      </c>
      <c r="W467" s="86" t="s">
        <v>4115</v>
      </c>
      <c r="X467" s="86" t="s">
        <v>4116</v>
      </c>
      <c r="Y467" s="86" t="s">
        <v>1413</v>
      </c>
      <c r="Z467" s="86" t="str">
        <f t="shared" si="57"/>
        <v>Siedlung 119; 6241 Radfeld</v>
      </c>
      <c r="AB467" s="85" t="s">
        <v>4119</v>
      </c>
      <c r="AC467" s="85" t="str">
        <f t="shared" si="58"/>
        <v>AT32</v>
      </c>
      <c r="AD467" s="85" t="str">
        <f t="shared" si="59"/>
        <v>2050</v>
      </c>
      <c r="AE467" s="85" t="str">
        <f t="shared" si="60"/>
        <v>8000</v>
      </c>
      <c r="AF467" s="85" t="str">
        <f t="shared" si="61"/>
        <v>0000</v>
      </c>
      <c r="AG467" s="85" t="str">
        <f t="shared" si="62"/>
        <v>2162</v>
      </c>
      <c r="AH467" s="85" t="str">
        <f t="shared" si="63"/>
        <v>AT32 2050 8000 0000 2162</v>
      </c>
    </row>
    <row r="468" spans="1:34" x14ac:dyDescent="0.25">
      <c r="A468" s="86">
        <v>705021</v>
      </c>
      <c r="B468" s="86" t="s">
        <v>1486</v>
      </c>
      <c r="C468" s="86" t="str">
        <f t="shared" si="56"/>
        <v>Siedlung 119; 6241 Radfeld</v>
      </c>
      <c r="D468" s="86" t="s">
        <v>1920</v>
      </c>
      <c r="E468" s="86" t="s">
        <v>1920</v>
      </c>
      <c r="F468" s="86">
        <v>70520</v>
      </c>
      <c r="G468" s="86">
        <v>6241</v>
      </c>
      <c r="H468" s="86" t="s">
        <v>1091</v>
      </c>
      <c r="I468" s="86" t="s">
        <v>4115</v>
      </c>
      <c r="J468" s="86" t="s">
        <v>4116</v>
      </c>
      <c r="K468" s="86" t="s">
        <v>3906</v>
      </c>
      <c r="L468" s="86" t="s">
        <v>1</v>
      </c>
      <c r="M468" s="86" t="s">
        <v>4120</v>
      </c>
      <c r="N468" s="86" t="s">
        <v>4121</v>
      </c>
      <c r="O468" s="86" t="s">
        <v>2180</v>
      </c>
      <c r="P468" s="87">
        <v>36770</v>
      </c>
      <c r="Q468" s="87">
        <v>401768</v>
      </c>
      <c r="R468" s="86" t="s">
        <v>2416</v>
      </c>
      <c r="S468" s="86" t="s">
        <v>1817</v>
      </c>
      <c r="T468" s="86">
        <v>401204</v>
      </c>
      <c r="U468" s="86">
        <v>6241</v>
      </c>
      <c r="V468" s="86" t="s">
        <v>1091</v>
      </c>
      <c r="W468" s="86" t="s">
        <v>4115</v>
      </c>
      <c r="X468" s="86" t="s">
        <v>4123</v>
      </c>
      <c r="Y468" s="86" t="s">
        <v>414</v>
      </c>
      <c r="Z468" s="86" t="str">
        <f t="shared" si="57"/>
        <v>Siedlung 128b; 6241 Radfeld</v>
      </c>
      <c r="AB468" s="85" t="s">
        <v>4122</v>
      </c>
      <c r="AC468" s="85" t="str">
        <f t="shared" si="58"/>
        <v>AT78</v>
      </c>
      <c r="AD468" s="85" t="str">
        <f t="shared" si="59"/>
        <v>3635</v>
      </c>
      <c r="AE468" s="85" t="str">
        <f t="shared" si="60"/>
        <v>8000</v>
      </c>
      <c r="AF468" s="85" t="str">
        <f t="shared" si="61"/>
        <v>0902</v>
      </c>
      <c r="AG468" s="85" t="str">
        <f t="shared" si="62"/>
        <v>9802</v>
      </c>
      <c r="AH468" s="85" t="str">
        <f t="shared" si="63"/>
        <v>AT78 3635 8000 0902 9802</v>
      </c>
    </row>
    <row r="469" spans="1:34" x14ac:dyDescent="0.25">
      <c r="A469" s="86">
        <v>705038</v>
      </c>
      <c r="B469" s="86" t="s">
        <v>1543</v>
      </c>
      <c r="C469" s="86" t="str">
        <f t="shared" si="56"/>
        <v>Siedlung 128 b; 6241 Radfeld</v>
      </c>
      <c r="D469" s="86" t="s">
        <v>1919</v>
      </c>
      <c r="E469" s="86" t="s">
        <v>1919</v>
      </c>
      <c r="F469" s="86">
        <v>70520</v>
      </c>
      <c r="G469" s="86">
        <v>6241</v>
      </c>
      <c r="H469" s="86" t="s">
        <v>1091</v>
      </c>
      <c r="I469" s="86" t="s">
        <v>4115</v>
      </c>
      <c r="J469" s="86" t="s">
        <v>4124</v>
      </c>
      <c r="K469" s="86" t="s">
        <v>3906</v>
      </c>
      <c r="L469" s="86" t="s">
        <v>1</v>
      </c>
      <c r="M469" s="86" t="s">
        <v>4125</v>
      </c>
      <c r="N469" s="86" t="s">
        <v>4121</v>
      </c>
      <c r="O469" s="86" t="s">
        <v>2180</v>
      </c>
      <c r="P469" s="87">
        <v>36770</v>
      </c>
      <c r="Q469" s="87">
        <v>401768</v>
      </c>
      <c r="R469" s="86" t="s">
        <v>2416</v>
      </c>
      <c r="S469" s="86" t="s">
        <v>1817</v>
      </c>
      <c r="T469" s="86">
        <v>401204</v>
      </c>
      <c r="U469" s="86">
        <v>6241</v>
      </c>
      <c r="V469" s="86" t="s">
        <v>1091</v>
      </c>
      <c r="W469" s="86" t="s">
        <v>4115</v>
      </c>
      <c r="X469" s="86" t="s">
        <v>4123</v>
      </c>
      <c r="Y469" s="86" t="s">
        <v>414</v>
      </c>
      <c r="Z469" s="86" t="str">
        <f t="shared" si="57"/>
        <v>Siedlung 128b; 6241 Radfeld</v>
      </c>
      <c r="AB469" s="85" t="s">
        <v>4122</v>
      </c>
      <c r="AC469" s="85" t="str">
        <f t="shared" si="58"/>
        <v>AT78</v>
      </c>
      <c r="AD469" s="85" t="str">
        <f t="shared" si="59"/>
        <v>3635</v>
      </c>
      <c r="AE469" s="85" t="str">
        <f t="shared" si="60"/>
        <v>8000</v>
      </c>
      <c r="AF469" s="85" t="str">
        <f t="shared" si="61"/>
        <v>0902</v>
      </c>
      <c r="AG469" s="85" t="str">
        <f t="shared" si="62"/>
        <v>9802</v>
      </c>
      <c r="AH469" s="85" t="str">
        <f t="shared" si="63"/>
        <v>AT78 3635 8000 0902 9802</v>
      </c>
    </row>
    <row r="470" spans="1:34" x14ac:dyDescent="0.25">
      <c r="A470" s="86">
        <v>705316</v>
      </c>
      <c r="B470" s="86" t="s">
        <v>422</v>
      </c>
      <c r="C470" s="86" t="str">
        <f t="shared" si="56"/>
        <v>Kirchdorf 32 a; 6335 Vorderthiersee</v>
      </c>
      <c r="D470" s="86" t="s">
        <v>1920</v>
      </c>
      <c r="E470" s="86" t="s">
        <v>1920</v>
      </c>
      <c r="F470" s="86">
        <v>70527</v>
      </c>
      <c r="G470" s="86">
        <v>6335</v>
      </c>
      <c r="H470" s="86" t="s">
        <v>4126</v>
      </c>
      <c r="I470" s="86" t="s">
        <v>4127</v>
      </c>
      <c r="J470" s="86" t="s">
        <v>2796</v>
      </c>
      <c r="K470" s="86" t="s">
        <v>3906</v>
      </c>
      <c r="L470" s="86" t="s">
        <v>3</v>
      </c>
      <c r="M470" s="86" t="s">
        <v>4128</v>
      </c>
      <c r="N470" s="86" t="s">
        <v>4129</v>
      </c>
      <c r="O470" s="86" t="s">
        <v>2188</v>
      </c>
      <c r="P470" s="87">
        <v>36770</v>
      </c>
      <c r="Q470" s="87">
        <v>401768</v>
      </c>
      <c r="R470" s="86" t="s">
        <v>2416</v>
      </c>
      <c r="S470" s="86" t="s">
        <v>423</v>
      </c>
      <c r="T470" s="86">
        <v>970527</v>
      </c>
      <c r="U470" s="86">
        <v>6335</v>
      </c>
      <c r="V470" s="86" t="s">
        <v>1209</v>
      </c>
      <c r="W470" s="86" t="s">
        <v>4126</v>
      </c>
      <c r="X470" s="86" t="s">
        <v>4131</v>
      </c>
      <c r="Y470" s="86" t="s">
        <v>424</v>
      </c>
      <c r="Z470" s="86" t="str">
        <f t="shared" si="57"/>
        <v>Vorderthiersee 44; 6335 Thiersee</v>
      </c>
      <c r="AB470" s="85" t="s">
        <v>4130</v>
      </c>
      <c r="AC470" s="85" t="str">
        <f t="shared" si="58"/>
        <v>AT05</v>
      </c>
      <c r="AD470" s="85" t="str">
        <f t="shared" si="59"/>
        <v>3633</v>
      </c>
      <c r="AE470" s="85" t="str">
        <f t="shared" si="60"/>
        <v>9000</v>
      </c>
      <c r="AF470" s="85" t="str">
        <f t="shared" si="61"/>
        <v>0002</v>
      </c>
      <c r="AG470" s="85" t="str">
        <f t="shared" si="62"/>
        <v>0008</v>
      </c>
      <c r="AH470" s="85" t="str">
        <f t="shared" si="63"/>
        <v>AT05 3633 9000 0002 0008</v>
      </c>
    </row>
    <row r="471" spans="1:34" x14ac:dyDescent="0.25">
      <c r="A471" s="86">
        <v>705247</v>
      </c>
      <c r="B471" s="86" t="s">
        <v>1503</v>
      </c>
      <c r="C471" s="86" t="str">
        <f t="shared" si="56"/>
        <v>Linden 1; 6320 Angerberg</v>
      </c>
      <c r="D471" s="86" t="s">
        <v>1919</v>
      </c>
      <c r="E471" s="86" t="s">
        <v>1919</v>
      </c>
      <c r="F471" s="86">
        <v>70528</v>
      </c>
      <c r="G471" s="86">
        <v>6320</v>
      </c>
      <c r="H471" s="86" t="s">
        <v>1102</v>
      </c>
      <c r="I471" s="86" t="s">
        <v>4132</v>
      </c>
      <c r="J471" s="86" t="s">
        <v>2480</v>
      </c>
      <c r="K471" s="86" t="s">
        <v>3906</v>
      </c>
      <c r="L471" s="86" t="s">
        <v>1</v>
      </c>
      <c r="M471" s="86" t="s">
        <v>4133</v>
      </c>
      <c r="N471" s="86" t="s">
        <v>4134</v>
      </c>
      <c r="O471" s="86" t="s">
        <v>2219</v>
      </c>
      <c r="P471" s="87">
        <v>36770</v>
      </c>
      <c r="Q471" s="87">
        <v>401768</v>
      </c>
      <c r="R471" s="86" t="s">
        <v>2416</v>
      </c>
      <c r="S471" s="86" t="s">
        <v>1830</v>
      </c>
      <c r="T471" s="86">
        <v>405548</v>
      </c>
      <c r="U471" s="86">
        <v>6320</v>
      </c>
      <c r="V471" s="86" t="s">
        <v>1102</v>
      </c>
      <c r="W471" s="86" t="s">
        <v>4132</v>
      </c>
      <c r="X471" s="86" t="s">
        <v>2480</v>
      </c>
      <c r="Y471" s="86" t="s">
        <v>428</v>
      </c>
      <c r="Z471" s="86" t="str">
        <f t="shared" si="57"/>
        <v>Linden 1; 6320 Angerberg</v>
      </c>
      <c r="AB471" s="85" t="s">
        <v>4135</v>
      </c>
      <c r="AC471" s="85" t="str">
        <f t="shared" si="58"/>
        <v>AT06</v>
      </c>
      <c r="AD471" s="85" t="str">
        <f t="shared" si="59"/>
        <v>3635</v>
      </c>
      <c r="AE471" s="85" t="str">
        <f t="shared" si="60"/>
        <v>8000</v>
      </c>
      <c r="AF471" s="85" t="str">
        <f t="shared" si="61"/>
        <v>0313</v>
      </c>
      <c r="AG471" s="85" t="str">
        <f t="shared" si="62"/>
        <v>1364</v>
      </c>
      <c r="AH471" s="85" t="str">
        <f t="shared" si="63"/>
        <v>AT06 3635 8000 0313 1364</v>
      </c>
    </row>
    <row r="472" spans="1:34" x14ac:dyDescent="0.25">
      <c r="A472" s="86">
        <v>705246</v>
      </c>
      <c r="B472" s="86" t="s">
        <v>429</v>
      </c>
      <c r="C472" s="86" t="str">
        <f t="shared" si="56"/>
        <v>Linden 3; 6320 Angerberg</v>
      </c>
      <c r="D472" s="86" t="s">
        <v>1920</v>
      </c>
      <c r="E472" s="86" t="s">
        <v>1920</v>
      </c>
      <c r="F472" s="86">
        <v>70528</v>
      </c>
      <c r="G472" s="86">
        <v>6320</v>
      </c>
      <c r="H472" s="86" t="s">
        <v>1102</v>
      </c>
      <c r="I472" s="86" t="s">
        <v>4132</v>
      </c>
      <c r="J472" s="86" t="s">
        <v>2470</v>
      </c>
      <c r="K472" s="86" t="s">
        <v>3906</v>
      </c>
      <c r="L472" s="86" t="s">
        <v>3</v>
      </c>
      <c r="M472" s="86" t="s">
        <v>4136</v>
      </c>
      <c r="N472" s="86" t="s">
        <v>4137</v>
      </c>
      <c r="O472" s="86" t="s">
        <v>2218</v>
      </c>
      <c r="P472" s="87">
        <v>36770</v>
      </c>
      <c r="Q472" s="87">
        <v>401768</v>
      </c>
      <c r="R472" s="86" t="s">
        <v>2416</v>
      </c>
      <c r="S472" s="86" t="s">
        <v>430</v>
      </c>
      <c r="T472" s="86">
        <v>970528</v>
      </c>
      <c r="U472" s="86">
        <v>6320</v>
      </c>
      <c r="V472" s="86" t="s">
        <v>1102</v>
      </c>
      <c r="W472" s="86" t="s">
        <v>4132</v>
      </c>
      <c r="X472" s="86" t="s">
        <v>2428</v>
      </c>
      <c r="Y472" s="86" t="s">
        <v>1452</v>
      </c>
      <c r="Z472" s="86" t="str">
        <f t="shared" si="57"/>
        <v>Linden 5; 6320 Angerberg</v>
      </c>
      <c r="AB472" s="85" t="s">
        <v>4138</v>
      </c>
      <c r="AC472" s="85" t="str">
        <f t="shared" si="58"/>
        <v>AT17</v>
      </c>
      <c r="AD472" s="85" t="str">
        <f t="shared" si="59"/>
        <v>3635</v>
      </c>
      <c r="AE472" s="85" t="str">
        <f t="shared" si="60"/>
        <v>8000</v>
      </c>
      <c r="AF472" s="85" t="str">
        <f t="shared" si="61"/>
        <v>0312</v>
      </c>
      <c r="AG472" s="85" t="str">
        <f t="shared" si="62"/>
        <v>0011</v>
      </c>
      <c r="AH472" s="85" t="str">
        <f t="shared" si="63"/>
        <v>AT17 3635 8000 0312 0011</v>
      </c>
    </row>
    <row r="473" spans="1:34" x14ac:dyDescent="0.25">
      <c r="A473" s="86">
        <v>705004</v>
      </c>
      <c r="B473" s="86" t="s">
        <v>1234</v>
      </c>
      <c r="C473" s="86" t="str">
        <f t="shared" si="56"/>
        <v>Egerbach 11; 6334 Schwoich</v>
      </c>
      <c r="D473" s="86" t="s">
        <v>1920</v>
      </c>
      <c r="E473" s="86" t="s">
        <v>1944</v>
      </c>
      <c r="F473" s="86">
        <v>70525</v>
      </c>
      <c r="G473" s="86">
        <v>6334</v>
      </c>
      <c r="H473" s="86" t="s">
        <v>1101</v>
      </c>
      <c r="I473" s="86" t="s">
        <v>4139</v>
      </c>
      <c r="J473" s="86" t="s">
        <v>2580</v>
      </c>
      <c r="K473" s="86" t="s">
        <v>3906</v>
      </c>
      <c r="L473" s="86" t="s">
        <v>1</v>
      </c>
      <c r="M473" s="86" t="s">
        <v>4140</v>
      </c>
      <c r="N473" s="86" t="s">
        <v>4141</v>
      </c>
      <c r="O473" s="86" t="s">
        <v>2172</v>
      </c>
      <c r="P473" s="87">
        <v>36770</v>
      </c>
      <c r="Q473" s="87">
        <v>401768</v>
      </c>
      <c r="R473" s="86" t="s">
        <v>2416</v>
      </c>
      <c r="S473" s="86" t="s">
        <v>1813</v>
      </c>
      <c r="T473" s="86">
        <v>405865</v>
      </c>
      <c r="U473" s="86">
        <v>6334</v>
      </c>
      <c r="V473" s="86" t="s">
        <v>1101</v>
      </c>
      <c r="W473" s="86" t="s">
        <v>4139</v>
      </c>
      <c r="X473" s="86" t="s">
        <v>2580</v>
      </c>
      <c r="Y473" s="86" t="s">
        <v>785</v>
      </c>
      <c r="Z473" s="86" t="str">
        <f t="shared" si="57"/>
        <v>Egerbach 11; 6334 Schwoich</v>
      </c>
      <c r="AB473" s="85" t="s">
        <v>4142</v>
      </c>
      <c r="AC473" s="85" t="str">
        <f t="shared" si="58"/>
        <v>AT67</v>
      </c>
      <c r="AD473" s="85" t="str">
        <f t="shared" si="59"/>
        <v>4239</v>
      </c>
      <c r="AE473" s="85" t="str">
        <f t="shared" si="60"/>
        <v>0000</v>
      </c>
      <c r="AF473" s="85" t="str">
        <f t="shared" si="61"/>
        <v>2001</v>
      </c>
      <c r="AG473" s="85" t="str">
        <f t="shared" si="62"/>
        <v>7391</v>
      </c>
      <c r="AH473" s="85" t="str">
        <f t="shared" si="63"/>
        <v>AT67 4239 0000 2001 7391</v>
      </c>
    </row>
    <row r="474" spans="1:34" x14ac:dyDescent="0.25">
      <c r="A474" s="86">
        <v>705063</v>
      </c>
      <c r="B474" s="86" t="s">
        <v>1594</v>
      </c>
      <c r="C474" s="86" t="str">
        <f t="shared" si="56"/>
        <v>Egerbach 11; 6334 Schwoich</v>
      </c>
      <c r="D474" s="86" t="s">
        <v>1919</v>
      </c>
      <c r="E474" s="86" t="s">
        <v>1947</v>
      </c>
      <c r="F474" s="86">
        <v>70525</v>
      </c>
      <c r="G474" s="86">
        <v>6334</v>
      </c>
      <c r="H474" s="86" t="s">
        <v>1101</v>
      </c>
      <c r="I474" s="86" t="s">
        <v>4139</v>
      </c>
      <c r="J474" s="86" t="s">
        <v>2580</v>
      </c>
      <c r="K474" s="86" t="s">
        <v>3906</v>
      </c>
      <c r="L474" s="86" t="s">
        <v>1</v>
      </c>
      <c r="M474" s="86" t="s">
        <v>4143</v>
      </c>
      <c r="N474" s="86" t="s">
        <v>4144</v>
      </c>
      <c r="O474" s="86" t="s">
        <v>2172</v>
      </c>
      <c r="P474" s="87">
        <v>36770</v>
      </c>
      <c r="Q474" s="87">
        <v>401768</v>
      </c>
      <c r="R474" s="86" t="s">
        <v>2416</v>
      </c>
      <c r="S474" s="86" t="s">
        <v>1813</v>
      </c>
      <c r="T474" s="86">
        <v>405865</v>
      </c>
      <c r="U474" s="86">
        <v>6334</v>
      </c>
      <c r="V474" s="86" t="s">
        <v>1101</v>
      </c>
      <c r="W474" s="86" t="s">
        <v>4139</v>
      </c>
      <c r="X474" s="86" t="s">
        <v>2580</v>
      </c>
      <c r="Y474" s="86" t="s">
        <v>785</v>
      </c>
      <c r="Z474" s="86" t="str">
        <f t="shared" si="57"/>
        <v>Egerbach 11; 6334 Schwoich</v>
      </c>
      <c r="AB474" s="85" t="s">
        <v>4142</v>
      </c>
      <c r="AC474" s="85" t="str">
        <f t="shared" si="58"/>
        <v>AT67</v>
      </c>
      <c r="AD474" s="85" t="str">
        <f t="shared" si="59"/>
        <v>4239</v>
      </c>
      <c r="AE474" s="85" t="str">
        <f t="shared" si="60"/>
        <v>0000</v>
      </c>
      <c r="AF474" s="85" t="str">
        <f t="shared" si="61"/>
        <v>2001</v>
      </c>
      <c r="AG474" s="85" t="str">
        <f t="shared" si="62"/>
        <v>7391</v>
      </c>
      <c r="AH474" s="85" t="str">
        <f t="shared" si="63"/>
        <v>AT67 4239 0000 2001 7391</v>
      </c>
    </row>
    <row r="475" spans="1:34" x14ac:dyDescent="0.25">
      <c r="A475" s="86">
        <v>705076</v>
      </c>
      <c r="B475" s="86" t="s">
        <v>439</v>
      </c>
      <c r="C475" s="86" t="str">
        <f t="shared" si="56"/>
        <v>Hinterthiersee 78; 6335 Hinterthiersee</v>
      </c>
      <c r="D475" s="86" t="s">
        <v>1920</v>
      </c>
      <c r="E475" s="86" t="s">
        <v>1920</v>
      </c>
      <c r="F475" s="86">
        <v>70527</v>
      </c>
      <c r="G475" s="86">
        <v>6335</v>
      </c>
      <c r="H475" s="86" t="s">
        <v>4145</v>
      </c>
      <c r="I475" s="86" t="s">
        <v>4145</v>
      </c>
      <c r="J475" s="86" t="s">
        <v>2975</v>
      </c>
      <c r="K475" s="86" t="s">
        <v>3906</v>
      </c>
      <c r="L475" s="86" t="s">
        <v>3</v>
      </c>
      <c r="M475" s="86" t="s">
        <v>4146</v>
      </c>
      <c r="N475" s="86" t="s">
        <v>4147</v>
      </c>
      <c r="O475" s="86" t="s">
        <v>2188</v>
      </c>
      <c r="P475" s="87">
        <v>36770</v>
      </c>
      <c r="Q475" s="87">
        <v>401768</v>
      </c>
      <c r="R475" s="86" t="s">
        <v>2416</v>
      </c>
      <c r="S475" s="86" t="s">
        <v>423</v>
      </c>
      <c r="T475" s="86">
        <v>970527</v>
      </c>
      <c r="U475" s="86">
        <v>6335</v>
      </c>
      <c r="V475" s="86" t="s">
        <v>1209</v>
      </c>
      <c r="W475" s="86" t="s">
        <v>4126</v>
      </c>
      <c r="X475" s="86" t="s">
        <v>4131</v>
      </c>
      <c r="Y475" s="86" t="s">
        <v>424</v>
      </c>
      <c r="Z475" s="86" t="str">
        <f t="shared" si="57"/>
        <v>Vorderthiersee 44; 6335 Thiersee</v>
      </c>
      <c r="AB475" s="85" t="s">
        <v>4130</v>
      </c>
      <c r="AC475" s="85" t="str">
        <f t="shared" si="58"/>
        <v>AT05</v>
      </c>
      <c r="AD475" s="85" t="str">
        <f t="shared" si="59"/>
        <v>3633</v>
      </c>
      <c r="AE475" s="85" t="str">
        <f t="shared" si="60"/>
        <v>9000</v>
      </c>
      <c r="AF475" s="85" t="str">
        <f t="shared" si="61"/>
        <v>0002</v>
      </c>
      <c r="AG475" s="85" t="str">
        <f t="shared" si="62"/>
        <v>0008</v>
      </c>
      <c r="AH475" s="85" t="str">
        <f t="shared" si="63"/>
        <v>AT05 3633 9000 0002 0008</v>
      </c>
    </row>
    <row r="476" spans="1:34" x14ac:dyDescent="0.25">
      <c r="A476" s="86">
        <v>705003</v>
      </c>
      <c r="B476" s="86" t="s">
        <v>1954</v>
      </c>
      <c r="C476" s="86" t="str">
        <f t="shared" si="56"/>
        <v>Höhe 50; 6334 Schwoich</v>
      </c>
      <c r="D476" s="86" t="s">
        <v>1919</v>
      </c>
      <c r="E476" s="86" t="s">
        <v>1947</v>
      </c>
      <c r="F476" s="86">
        <v>70525</v>
      </c>
      <c r="G476" s="86">
        <v>6334</v>
      </c>
      <c r="H476" s="86" t="s">
        <v>1101</v>
      </c>
      <c r="I476" s="86" t="s">
        <v>4148</v>
      </c>
      <c r="J476" s="86" t="s">
        <v>4149</v>
      </c>
      <c r="K476" s="86" t="s">
        <v>3906</v>
      </c>
      <c r="L476" s="86" t="s">
        <v>1</v>
      </c>
      <c r="M476" s="86" t="s">
        <v>4150</v>
      </c>
      <c r="N476" s="86" t="s">
        <v>4151</v>
      </c>
      <c r="O476" s="86" t="s">
        <v>2171</v>
      </c>
      <c r="P476" s="87">
        <v>43922</v>
      </c>
      <c r="Q476" s="87">
        <v>401768</v>
      </c>
      <c r="R476" s="86" t="s">
        <v>2416</v>
      </c>
      <c r="S476" s="86" t="s">
        <v>1955</v>
      </c>
      <c r="T476" s="86">
        <v>405865</v>
      </c>
      <c r="U476" s="86">
        <v>6334</v>
      </c>
      <c r="V476" s="86" t="s">
        <v>1101</v>
      </c>
      <c r="W476" s="86" t="s">
        <v>4148</v>
      </c>
      <c r="X476" s="86" t="s">
        <v>4149</v>
      </c>
      <c r="Y476" s="86" t="s">
        <v>1956</v>
      </c>
      <c r="Z476" s="86" t="str">
        <f t="shared" si="57"/>
        <v>Höhe 50; 6334 Schwoich</v>
      </c>
      <c r="AB476" s="85" t="s">
        <v>4152</v>
      </c>
      <c r="AC476" s="85" t="str">
        <f t="shared" si="58"/>
        <v>AT78</v>
      </c>
      <c r="AD476" s="85" t="str">
        <f t="shared" si="59"/>
        <v>3635</v>
      </c>
      <c r="AE476" s="85" t="str">
        <f t="shared" si="60"/>
        <v>8000</v>
      </c>
      <c r="AF476" s="85" t="str">
        <f t="shared" si="61"/>
        <v>0019</v>
      </c>
      <c r="AG476" s="85" t="str">
        <f t="shared" si="62"/>
        <v>6691</v>
      </c>
      <c r="AH476" s="85" t="str">
        <f t="shared" si="63"/>
        <v>AT78 3635 8000 0019 6691</v>
      </c>
    </row>
    <row r="477" spans="1:34" x14ac:dyDescent="0.25">
      <c r="A477" s="86">
        <v>705217</v>
      </c>
      <c r="B477" s="86" t="s">
        <v>404</v>
      </c>
      <c r="C477" s="86" t="str">
        <f t="shared" si="56"/>
        <v>Dorf 2; 6334 Schwoich</v>
      </c>
      <c r="D477" s="86" t="s">
        <v>1919</v>
      </c>
      <c r="E477" s="86" t="s">
        <v>1919</v>
      </c>
      <c r="F477" s="86">
        <v>70525</v>
      </c>
      <c r="G477" s="86">
        <v>6334</v>
      </c>
      <c r="H477" s="86" t="s">
        <v>1101</v>
      </c>
      <c r="I477" s="86" t="s">
        <v>3140</v>
      </c>
      <c r="J477" s="86" t="s">
        <v>2499</v>
      </c>
      <c r="K477" s="86" t="s">
        <v>3906</v>
      </c>
      <c r="L477" s="86" t="s">
        <v>1</v>
      </c>
      <c r="M477" s="86" t="s">
        <v>4154</v>
      </c>
      <c r="N477" s="86" t="s">
        <v>4155</v>
      </c>
      <c r="O477" s="86" t="s">
        <v>2215</v>
      </c>
      <c r="P477" s="87">
        <v>36770</v>
      </c>
      <c r="Q477" s="87">
        <v>401768</v>
      </c>
      <c r="R477" s="86" t="s">
        <v>2416</v>
      </c>
      <c r="S477" s="86" t="s">
        <v>405</v>
      </c>
      <c r="T477" s="86">
        <v>405340</v>
      </c>
      <c r="U477" s="86">
        <v>6334</v>
      </c>
      <c r="V477" s="86" t="s">
        <v>1101</v>
      </c>
      <c r="W477" s="86" t="s">
        <v>3140</v>
      </c>
      <c r="X477" s="86" t="s">
        <v>2499</v>
      </c>
      <c r="Y477" s="86" t="s">
        <v>406</v>
      </c>
      <c r="Z477" s="86" t="str">
        <f t="shared" si="57"/>
        <v>Dorf 2; 6334 Schwoich</v>
      </c>
      <c r="AB477" s="85" t="s">
        <v>4156</v>
      </c>
      <c r="AC477" s="85" t="str">
        <f t="shared" si="58"/>
        <v>AT41</v>
      </c>
      <c r="AD477" s="85" t="str">
        <f t="shared" si="59"/>
        <v>3635</v>
      </c>
      <c r="AE477" s="85" t="str">
        <f t="shared" si="60"/>
        <v>8000</v>
      </c>
      <c r="AF477" s="85" t="str">
        <f t="shared" si="61"/>
        <v>0253</v>
      </c>
      <c r="AG477" s="85" t="str">
        <f t="shared" si="62"/>
        <v>4766</v>
      </c>
      <c r="AH477" s="85" t="str">
        <f t="shared" si="63"/>
        <v>AT41 3635 8000 0253 4766</v>
      </c>
    </row>
    <row r="478" spans="1:34" x14ac:dyDescent="0.25">
      <c r="A478" s="86">
        <v>705053</v>
      </c>
      <c r="B478" s="86" t="s">
        <v>401</v>
      </c>
      <c r="C478" s="86" t="str">
        <f t="shared" si="56"/>
        <v>Hausbergstraße 15; 6344 Walchsee</v>
      </c>
      <c r="D478" s="86" t="s">
        <v>1919</v>
      </c>
      <c r="E478" s="86" t="s">
        <v>1919</v>
      </c>
      <c r="F478" s="86">
        <v>70529</v>
      </c>
      <c r="G478" s="86">
        <v>6344</v>
      </c>
      <c r="H478" s="86" t="s">
        <v>1103</v>
      </c>
      <c r="I478" s="86" t="s">
        <v>4157</v>
      </c>
      <c r="J478" s="86" t="s">
        <v>2588</v>
      </c>
      <c r="K478" s="86" t="s">
        <v>3906</v>
      </c>
      <c r="L478" s="86" t="s">
        <v>1</v>
      </c>
      <c r="M478" s="86" t="s">
        <v>4158</v>
      </c>
      <c r="N478" s="86" t="s">
        <v>4159</v>
      </c>
      <c r="O478" s="86" t="s">
        <v>2195</v>
      </c>
      <c r="P478" s="87">
        <v>36770</v>
      </c>
      <c r="Q478" s="87">
        <v>401768</v>
      </c>
      <c r="R478" s="86" t="s">
        <v>2416</v>
      </c>
      <c r="S478" s="86" t="s">
        <v>1825</v>
      </c>
      <c r="T478" s="86">
        <v>404955</v>
      </c>
      <c r="U478" s="86">
        <v>6344</v>
      </c>
      <c r="V478" s="86" t="s">
        <v>4161</v>
      </c>
      <c r="W478" s="86" t="s">
        <v>4162</v>
      </c>
      <c r="X478" s="86" t="s">
        <v>2617</v>
      </c>
      <c r="Y478" s="86" t="s">
        <v>1415</v>
      </c>
      <c r="Z478" s="86" t="str">
        <f t="shared" si="57"/>
        <v>Kaiserweg 10; 6344 Durchholzen</v>
      </c>
      <c r="AB478" s="85" t="s">
        <v>4160</v>
      </c>
      <c r="AC478" s="85" t="str">
        <f t="shared" si="58"/>
        <v>AT69</v>
      </c>
      <c r="AD478" s="85" t="str">
        <f t="shared" si="59"/>
        <v>2050</v>
      </c>
      <c r="AE478" s="85" t="str">
        <f t="shared" si="60"/>
        <v>6077</v>
      </c>
      <c r="AF478" s="85" t="str">
        <f t="shared" si="61"/>
        <v>0010</v>
      </c>
      <c r="AG478" s="85" t="str">
        <f t="shared" si="62"/>
        <v>7498</v>
      </c>
      <c r="AH478" s="85" t="str">
        <f t="shared" si="63"/>
        <v>AT69 2050 6077 0010 7498</v>
      </c>
    </row>
    <row r="479" spans="1:34" x14ac:dyDescent="0.25">
      <c r="A479" s="86">
        <v>705079</v>
      </c>
      <c r="B479" s="86" t="s">
        <v>1901</v>
      </c>
      <c r="C479" s="86" t="str">
        <f t="shared" si="56"/>
        <v>Hausbergstraße 15; 6344 Walchsee</v>
      </c>
      <c r="D479" s="86" t="s">
        <v>1922</v>
      </c>
      <c r="E479" s="86" t="s">
        <v>1922</v>
      </c>
      <c r="F479" s="86">
        <v>70529</v>
      </c>
      <c r="G479" s="86">
        <v>6344</v>
      </c>
      <c r="H479" s="86" t="s">
        <v>1103</v>
      </c>
      <c r="I479" s="86" t="s">
        <v>4157</v>
      </c>
      <c r="J479" s="86" t="s">
        <v>2588</v>
      </c>
      <c r="K479" s="86" t="s">
        <v>3906</v>
      </c>
      <c r="L479" s="86" t="s">
        <v>1</v>
      </c>
      <c r="M479" s="86" t="s">
        <v>4163</v>
      </c>
      <c r="N479" s="86" t="s">
        <v>4164</v>
      </c>
      <c r="O479" s="86" t="s">
        <v>2195</v>
      </c>
      <c r="P479" s="87">
        <v>43710</v>
      </c>
      <c r="Q479" s="87">
        <v>401768</v>
      </c>
      <c r="R479" s="86" t="s">
        <v>2416</v>
      </c>
      <c r="S479" s="86" t="s">
        <v>1825</v>
      </c>
      <c r="T479" s="86">
        <v>404955</v>
      </c>
      <c r="U479" s="86">
        <v>6344</v>
      </c>
      <c r="V479" s="86" t="s">
        <v>4161</v>
      </c>
      <c r="W479" s="86" t="s">
        <v>4162</v>
      </c>
      <c r="X479" s="86" t="s">
        <v>2617</v>
      </c>
      <c r="Y479" s="86" t="s">
        <v>1415</v>
      </c>
      <c r="Z479" s="86" t="str">
        <f t="shared" si="57"/>
        <v>Kaiserweg 10; 6344 Durchholzen</v>
      </c>
      <c r="AB479" s="85" t="s">
        <v>4160</v>
      </c>
      <c r="AC479" s="85" t="str">
        <f t="shared" si="58"/>
        <v>AT69</v>
      </c>
      <c r="AD479" s="85" t="str">
        <f t="shared" si="59"/>
        <v>2050</v>
      </c>
      <c r="AE479" s="85" t="str">
        <f t="shared" si="60"/>
        <v>6077</v>
      </c>
      <c r="AF479" s="85" t="str">
        <f t="shared" si="61"/>
        <v>0010</v>
      </c>
      <c r="AG479" s="85" t="str">
        <f t="shared" si="62"/>
        <v>7498</v>
      </c>
      <c r="AH479" s="85" t="str">
        <f t="shared" si="63"/>
        <v>AT69 2050 6077 0010 7498</v>
      </c>
    </row>
    <row r="480" spans="1:34" x14ac:dyDescent="0.25">
      <c r="A480" s="86">
        <v>705039</v>
      </c>
      <c r="B480" s="86" t="s">
        <v>882</v>
      </c>
      <c r="C480" s="86" t="str">
        <f t="shared" si="56"/>
        <v>Landl 52; 6335 Landl</v>
      </c>
      <c r="D480" s="86" t="s">
        <v>1920</v>
      </c>
      <c r="E480" s="86" t="s">
        <v>1920</v>
      </c>
      <c r="F480" s="86">
        <v>70527</v>
      </c>
      <c r="G480" s="86">
        <v>6335</v>
      </c>
      <c r="H480" s="86" t="s">
        <v>4165</v>
      </c>
      <c r="I480" s="86" t="s">
        <v>4165</v>
      </c>
      <c r="J480" s="86" t="s">
        <v>4166</v>
      </c>
      <c r="K480" s="86" t="s">
        <v>3906</v>
      </c>
      <c r="L480" s="86" t="s">
        <v>3</v>
      </c>
      <c r="M480" s="86" t="s">
        <v>4167</v>
      </c>
      <c r="N480" s="86" t="s">
        <v>4168</v>
      </c>
      <c r="O480" s="86" t="s">
        <v>2188</v>
      </c>
      <c r="P480" s="87">
        <v>36770</v>
      </c>
      <c r="Q480" s="87">
        <v>401768</v>
      </c>
      <c r="R480" s="86" t="s">
        <v>2416</v>
      </c>
      <c r="S480" s="86" t="s">
        <v>423</v>
      </c>
      <c r="T480" s="86">
        <v>970527</v>
      </c>
      <c r="U480" s="86">
        <v>6335</v>
      </c>
      <c r="V480" s="86" t="s">
        <v>1209</v>
      </c>
      <c r="W480" s="86" t="s">
        <v>4126</v>
      </c>
      <c r="X480" s="86" t="s">
        <v>4131</v>
      </c>
      <c r="Y480" s="86" t="s">
        <v>424</v>
      </c>
      <c r="Z480" s="86" t="str">
        <f t="shared" si="57"/>
        <v>Vorderthiersee 44; 6335 Thiersee</v>
      </c>
      <c r="AB480" s="85" t="s">
        <v>4130</v>
      </c>
      <c r="AC480" s="85" t="str">
        <f t="shared" si="58"/>
        <v>AT05</v>
      </c>
      <c r="AD480" s="85" t="str">
        <f t="shared" si="59"/>
        <v>3633</v>
      </c>
      <c r="AE480" s="85" t="str">
        <f t="shared" si="60"/>
        <v>9000</v>
      </c>
      <c r="AF480" s="85" t="str">
        <f t="shared" si="61"/>
        <v>0002</v>
      </c>
      <c r="AG480" s="85" t="str">
        <f t="shared" si="62"/>
        <v>0008</v>
      </c>
      <c r="AH480" s="85" t="str">
        <f t="shared" si="63"/>
        <v>AT05 3633 9000 0002 0008</v>
      </c>
    </row>
    <row r="481" spans="1:34" x14ac:dyDescent="0.25">
      <c r="A481" s="86">
        <v>705176</v>
      </c>
      <c r="B481" s="86" t="s">
        <v>398</v>
      </c>
      <c r="C481" s="86" t="str">
        <f t="shared" si="56"/>
        <v>Dorf 32; 6306 Söll</v>
      </c>
      <c r="D481" s="86" t="s">
        <v>1920</v>
      </c>
      <c r="E481" s="86" t="s">
        <v>1920</v>
      </c>
      <c r="F481" s="86">
        <v>70526</v>
      </c>
      <c r="G481" s="86">
        <v>6306</v>
      </c>
      <c r="H481" s="86" t="s">
        <v>1097</v>
      </c>
      <c r="I481" s="86" t="s">
        <v>3140</v>
      </c>
      <c r="J481" s="86" t="s">
        <v>3899</v>
      </c>
      <c r="K481" s="86" t="s">
        <v>3906</v>
      </c>
      <c r="L481" s="86" t="s">
        <v>3</v>
      </c>
      <c r="M481" s="86" t="s">
        <v>4169</v>
      </c>
      <c r="N481" s="86" t="s">
        <v>4170</v>
      </c>
      <c r="O481" s="86" t="s">
        <v>2210</v>
      </c>
      <c r="P481" s="87">
        <v>36770</v>
      </c>
      <c r="Q481" s="87">
        <v>401768</v>
      </c>
      <c r="R481" s="86" t="s">
        <v>2416</v>
      </c>
      <c r="S481" s="86" t="s">
        <v>399</v>
      </c>
      <c r="T481" s="86">
        <v>970526</v>
      </c>
      <c r="U481" s="86">
        <v>6306</v>
      </c>
      <c r="V481" s="86" t="s">
        <v>1097</v>
      </c>
      <c r="W481" s="86" t="s">
        <v>3140</v>
      </c>
      <c r="X481" s="86" t="s">
        <v>4172</v>
      </c>
      <c r="Y481" s="86" t="s">
        <v>400</v>
      </c>
      <c r="Z481" s="86" t="str">
        <f t="shared" si="57"/>
        <v>Dorf 84; 6306 Söll</v>
      </c>
      <c r="AB481" s="85" t="s">
        <v>4171</v>
      </c>
      <c r="AC481" s="85" t="str">
        <f t="shared" si="58"/>
        <v>AT36</v>
      </c>
      <c r="AD481" s="85" t="str">
        <f t="shared" si="59"/>
        <v>3631</v>
      </c>
      <c r="AE481" s="85" t="str">
        <f t="shared" si="60"/>
        <v>8000</v>
      </c>
      <c r="AF481" s="85" t="str">
        <f t="shared" si="61"/>
        <v>0026</v>
      </c>
      <c r="AG481" s="85" t="str">
        <f t="shared" si="62"/>
        <v>0018</v>
      </c>
      <c r="AH481" s="85" t="str">
        <f t="shared" si="63"/>
        <v>AT36 3631 8000 0026 0018</v>
      </c>
    </row>
    <row r="482" spans="1:34" x14ac:dyDescent="0.25">
      <c r="A482" s="86">
        <v>705045</v>
      </c>
      <c r="B482" s="86" t="s">
        <v>397</v>
      </c>
      <c r="C482" s="86" t="str">
        <f t="shared" si="56"/>
        <v>Dorf 32; 6306 Söll</v>
      </c>
      <c r="D482" s="86" t="s">
        <v>1919</v>
      </c>
      <c r="E482" s="86" t="s">
        <v>1919</v>
      </c>
      <c r="F482" s="86">
        <v>70526</v>
      </c>
      <c r="G482" s="86">
        <v>6306</v>
      </c>
      <c r="H482" s="86" t="s">
        <v>1097</v>
      </c>
      <c r="I482" s="86" t="s">
        <v>3140</v>
      </c>
      <c r="J482" s="86" t="s">
        <v>3899</v>
      </c>
      <c r="K482" s="86" t="s">
        <v>3906</v>
      </c>
      <c r="L482" s="86" t="s">
        <v>1</v>
      </c>
      <c r="M482" s="86" t="s">
        <v>4173</v>
      </c>
      <c r="N482" s="86" t="s">
        <v>4174</v>
      </c>
      <c r="O482" s="86" t="s">
        <v>2190</v>
      </c>
      <c r="P482" s="87">
        <v>36770</v>
      </c>
      <c r="Q482" s="87">
        <v>401768</v>
      </c>
      <c r="R482" s="86" t="s">
        <v>2416</v>
      </c>
      <c r="S482" s="86" t="s">
        <v>1803</v>
      </c>
      <c r="T482" s="86">
        <v>401239</v>
      </c>
      <c r="U482" s="86">
        <v>6352</v>
      </c>
      <c r="V482" s="86" t="s">
        <v>1095</v>
      </c>
      <c r="W482" s="86" t="s">
        <v>3140</v>
      </c>
      <c r="X482" s="86" t="s">
        <v>2492</v>
      </c>
      <c r="Y482" s="86" t="s">
        <v>3769</v>
      </c>
      <c r="Z482" s="86" t="str">
        <f t="shared" si="57"/>
        <v>Dorf 40; 6352 Ellmau</v>
      </c>
      <c r="AB482" s="85" t="s">
        <v>4175</v>
      </c>
      <c r="AC482" s="85" t="str">
        <f t="shared" si="58"/>
        <v>AT56</v>
      </c>
      <c r="AD482" s="85" t="str">
        <f t="shared" si="59"/>
        <v>2050</v>
      </c>
      <c r="AE482" s="85" t="str">
        <f t="shared" si="60"/>
        <v>6004</v>
      </c>
      <c r="AF482" s="85" t="str">
        <f t="shared" si="61"/>
        <v>0000</v>
      </c>
      <c r="AG482" s="85" t="str">
        <f t="shared" si="62"/>
        <v>5393</v>
      </c>
      <c r="AH482" s="85" t="str">
        <f t="shared" si="63"/>
        <v>AT56 2050 6004 0000 5393</v>
      </c>
    </row>
    <row r="483" spans="1:34" x14ac:dyDescent="0.25">
      <c r="A483" s="86">
        <v>705177</v>
      </c>
      <c r="B483" s="86" t="s">
        <v>396</v>
      </c>
      <c r="C483" s="86" t="str">
        <f t="shared" si="56"/>
        <v>Dorf 33; 6306 Söll</v>
      </c>
      <c r="D483" s="86" t="s">
        <v>1922</v>
      </c>
      <c r="E483" s="86" t="s">
        <v>1922</v>
      </c>
      <c r="F483" s="86">
        <v>70526</v>
      </c>
      <c r="G483" s="86">
        <v>6306</v>
      </c>
      <c r="H483" s="86" t="s">
        <v>1097</v>
      </c>
      <c r="I483" s="86" t="s">
        <v>3140</v>
      </c>
      <c r="J483" s="86" t="s">
        <v>3080</v>
      </c>
      <c r="K483" s="86" t="s">
        <v>3906</v>
      </c>
      <c r="L483" s="86" t="s">
        <v>1</v>
      </c>
      <c r="M483" s="86" t="s">
        <v>4176</v>
      </c>
      <c r="N483" s="86" t="s">
        <v>4177</v>
      </c>
      <c r="O483" s="86" t="s">
        <v>2190</v>
      </c>
      <c r="P483" s="87">
        <v>36770</v>
      </c>
      <c r="Q483" s="87">
        <v>401768</v>
      </c>
      <c r="R483" s="86" t="s">
        <v>2416</v>
      </c>
      <c r="S483" s="86" t="s">
        <v>1803</v>
      </c>
      <c r="T483" s="86">
        <v>401239</v>
      </c>
      <c r="U483" s="86">
        <v>6352</v>
      </c>
      <c r="V483" s="86" t="s">
        <v>1095</v>
      </c>
      <c r="W483" s="86" t="s">
        <v>3140</v>
      </c>
      <c r="X483" s="86" t="s">
        <v>2492</v>
      </c>
      <c r="Y483" s="86" t="s">
        <v>3769</v>
      </c>
      <c r="Z483" s="86" t="str">
        <f t="shared" si="57"/>
        <v>Dorf 40; 6352 Ellmau</v>
      </c>
      <c r="AB483" s="85" t="s">
        <v>4175</v>
      </c>
      <c r="AC483" s="85" t="str">
        <f t="shared" si="58"/>
        <v>AT56</v>
      </c>
      <c r="AD483" s="85" t="str">
        <f t="shared" si="59"/>
        <v>2050</v>
      </c>
      <c r="AE483" s="85" t="str">
        <f t="shared" si="60"/>
        <v>6004</v>
      </c>
      <c r="AF483" s="85" t="str">
        <f t="shared" si="61"/>
        <v>0000</v>
      </c>
      <c r="AG483" s="85" t="str">
        <f t="shared" si="62"/>
        <v>5393</v>
      </c>
      <c r="AH483" s="85" t="str">
        <f t="shared" si="63"/>
        <v>AT56 2050 6004 0000 5393</v>
      </c>
    </row>
    <row r="484" spans="1:34" x14ac:dyDescent="0.25">
      <c r="A484" s="86">
        <v>705050</v>
      </c>
      <c r="B484" s="86" t="s">
        <v>876</v>
      </c>
      <c r="C484" s="86" t="str">
        <f t="shared" si="56"/>
        <v>Vorderthiersee 27; 6335 Vorderthiersee</v>
      </c>
      <c r="D484" s="86" t="s">
        <v>1919</v>
      </c>
      <c r="E484" s="86" t="s">
        <v>1919</v>
      </c>
      <c r="F484" s="86">
        <v>70527</v>
      </c>
      <c r="G484" s="86">
        <v>6335</v>
      </c>
      <c r="H484" s="86" t="s">
        <v>4126</v>
      </c>
      <c r="I484" s="86" t="s">
        <v>4126</v>
      </c>
      <c r="J484" s="86" t="s">
        <v>2474</v>
      </c>
      <c r="K484" s="86" t="s">
        <v>3906</v>
      </c>
      <c r="L484" s="86" t="s">
        <v>1</v>
      </c>
      <c r="M484" s="86" t="s">
        <v>4178</v>
      </c>
      <c r="N484" s="86" t="s">
        <v>4179</v>
      </c>
      <c r="O484" s="86" t="s">
        <v>5748</v>
      </c>
      <c r="P484" s="87">
        <v>36770</v>
      </c>
      <c r="Q484" s="87">
        <v>401768</v>
      </c>
      <c r="R484" s="86" t="s">
        <v>2416</v>
      </c>
      <c r="S484" s="86" t="s">
        <v>1823</v>
      </c>
      <c r="T484" s="86">
        <v>404886</v>
      </c>
      <c r="U484" s="86">
        <v>6335</v>
      </c>
      <c r="V484" s="86" t="s">
        <v>4126</v>
      </c>
      <c r="W484" s="86" t="s">
        <v>4126</v>
      </c>
      <c r="X484" s="86" t="s">
        <v>2474</v>
      </c>
      <c r="Y484" s="86" t="s">
        <v>877</v>
      </c>
      <c r="Z484" s="86" t="str">
        <f t="shared" si="57"/>
        <v>Vorderthiersee 27; 6335 Vorderthiersee</v>
      </c>
      <c r="AB484" s="85" t="s">
        <v>4180</v>
      </c>
      <c r="AC484" s="85" t="str">
        <f t="shared" si="58"/>
        <v>AT33</v>
      </c>
      <c r="AD484" s="85" t="str">
        <f t="shared" si="59"/>
        <v>3635</v>
      </c>
      <c r="AE484" s="85" t="str">
        <f t="shared" si="60"/>
        <v>8000</v>
      </c>
      <c r="AF484" s="85" t="str">
        <f t="shared" si="61"/>
        <v>0021</v>
      </c>
      <c r="AG484" s="85" t="str">
        <f t="shared" si="62"/>
        <v>8065</v>
      </c>
      <c r="AH484" s="85" t="str">
        <f t="shared" si="63"/>
        <v>AT33 3635 8000 0021 8065</v>
      </c>
    </row>
    <row r="485" spans="1:34" x14ac:dyDescent="0.25">
      <c r="A485" s="86">
        <v>706456</v>
      </c>
      <c r="B485" s="86" t="s">
        <v>474</v>
      </c>
      <c r="C485" s="86" t="str">
        <f t="shared" si="56"/>
        <v>Hochgallmigg 108; 6500 Fließ</v>
      </c>
      <c r="D485" s="86" t="s">
        <v>1920</v>
      </c>
      <c r="E485" s="86" t="s">
        <v>1920</v>
      </c>
      <c r="F485" s="86">
        <v>70604</v>
      </c>
      <c r="G485" s="86">
        <v>6500</v>
      </c>
      <c r="H485" s="86" t="s">
        <v>4181</v>
      </c>
      <c r="I485" s="86" t="s">
        <v>4182</v>
      </c>
      <c r="J485" s="86" t="s">
        <v>2881</v>
      </c>
      <c r="K485" s="86" t="s">
        <v>4183</v>
      </c>
      <c r="L485" s="86" t="s">
        <v>3</v>
      </c>
      <c r="M485" s="86" t="s">
        <v>4184</v>
      </c>
      <c r="N485" s="86" t="s">
        <v>4185</v>
      </c>
      <c r="O485" s="86" t="s">
        <v>2230</v>
      </c>
      <c r="P485" s="87">
        <v>36770</v>
      </c>
      <c r="Q485" s="87">
        <v>401768</v>
      </c>
      <c r="R485" s="86" t="s">
        <v>2416</v>
      </c>
      <c r="S485" s="86" t="s">
        <v>454</v>
      </c>
      <c r="T485" s="86">
        <v>970604</v>
      </c>
      <c r="U485" s="86">
        <v>6521</v>
      </c>
      <c r="V485" s="86" t="s">
        <v>4181</v>
      </c>
      <c r="W485" s="86" t="s">
        <v>3140</v>
      </c>
      <c r="X485" s="86" t="s">
        <v>4187</v>
      </c>
      <c r="Y485" s="86" t="s">
        <v>455</v>
      </c>
      <c r="Z485" s="86" t="str">
        <f t="shared" si="57"/>
        <v>Dorf 120; 6521 Fließ</v>
      </c>
      <c r="AB485" s="85" t="s">
        <v>4186</v>
      </c>
      <c r="AC485" s="85" t="str">
        <f t="shared" si="58"/>
        <v>AT74</v>
      </c>
      <c r="AD485" s="85" t="str">
        <f t="shared" si="59"/>
        <v>3635</v>
      </c>
      <c r="AE485" s="85" t="str">
        <f t="shared" si="60"/>
        <v>9000</v>
      </c>
      <c r="AF485" s="85" t="str">
        <f t="shared" si="61"/>
        <v>0142</v>
      </c>
      <c r="AG485" s="85" t="str">
        <f t="shared" si="62"/>
        <v>0025</v>
      </c>
      <c r="AH485" s="85" t="str">
        <f t="shared" si="63"/>
        <v>AT74 3635 9000 0142 0025</v>
      </c>
    </row>
    <row r="486" spans="1:34" x14ac:dyDescent="0.25">
      <c r="A486" s="86">
        <v>705146</v>
      </c>
      <c r="B486" s="86" t="s">
        <v>1904</v>
      </c>
      <c r="C486" s="86" t="str">
        <f t="shared" si="56"/>
        <v>Josef Stelzhamer-Straße 2; 6300 Wörgl</v>
      </c>
      <c r="D486" s="86" t="s">
        <v>1920</v>
      </c>
      <c r="E486" s="86" t="s">
        <v>1920</v>
      </c>
      <c r="F486" s="86">
        <v>70531</v>
      </c>
      <c r="G486" s="86">
        <v>6300</v>
      </c>
      <c r="H486" s="86" t="s">
        <v>1093</v>
      </c>
      <c r="I486" s="86" t="s">
        <v>4188</v>
      </c>
      <c r="J486" s="86" t="s">
        <v>2499</v>
      </c>
      <c r="K486" s="86" t="s">
        <v>3906</v>
      </c>
      <c r="L486" s="86" t="s">
        <v>3</v>
      </c>
      <c r="M486" s="86" t="s">
        <v>4189</v>
      </c>
      <c r="N486" s="86" t="s">
        <v>4190</v>
      </c>
      <c r="O486" s="86" t="s">
        <v>2206</v>
      </c>
      <c r="P486" s="87">
        <v>36770</v>
      </c>
      <c r="Q486" s="87">
        <v>401768</v>
      </c>
      <c r="R486" s="86" t="s">
        <v>2416</v>
      </c>
      <c r="S486" s="86" t="s">
        <v>394</v>
      </c>
      <c r="T486" s="86">
        <v>970531</v>
      </c>
      <c r="U486" s="86">
        <v>6300</v>
      </c>
      <c r="V486" s="86" t="s">
        <v>1093</v>
      </c>
      <c r="W486" s="86" t="s">
        <v>3307</v>
      </c>
      <c r="X486" s="86" t="s">
        <v>2588</v>
      </c>
      <c r="Y486" s="86" t="s">
        <v>1389</v>
      </c>
      <c r="Z486" s="86" t="str">
        <f t="shared" si="57"/>
        <v>Bahnhofstraße 15; 6300 Wörgl</v>
      </c>
      <c r="AB486" s="85" t="s">
        <v>4191</v>
      </c>
      <c r="AC486" s="85" t="str">
        <f t="shared" si="58"/>
        <v>AT09</v>
      </c>
      <c r="AD486" s="85" t="str">
        <f t="shared" si="59"/>
        <v>3635</v>
      </c>
      <c r="AE486" s="85" t="str">
        <f t="shared" si="60"/>
        <v>8000</v>
      </c>
      <c r="AF486" s="85" t="str">
        <f t="shared" si="61"/>
        <v>0086</v>
      </c>
      <c r="AG486" s="85" t="str">
        <f t="shared" si="62"/>
        <v>3159</v>
      </c>
      <c r="AH486" s="85" t="str">
        <f t="shared" si="63"/>
        <v>AT09 3635 8000 0086 3159</v>
      </c>
    </row>
    <row r="487" spans="1:34" x14ac:dyDescent="0.25">
      <c r="A487" s="86">
        <v>705416</v>
      </c>
      <c r="B487" s="86" t="s">
        <v>1672</v>
      </c>
      <c r="C487" s="86" t="str">
        <f t="shared" si="56"/>
        <v>Anton Bruckner-Straße 10; 6300 Wörgl</v>
      </c>
      <c r="D487" s="86" t="s">
        <v>1919</v>
      </c>
      <c r="E487" s="86" t="s">
        <v>1919</v>
      </c>
      <c r="F487" s="86">
        <v>70531</v>
      </c>
      <c r="G487" s="86">
        <v>6300</v>
      </c>
      <c r="H487" s="86" t="s">
        <v>1093</v>
      </c>
      <c r="I487" s="86" t="s">
        <v>4192</v>
      </c>
      <c r="J487" s="86" t="s">
        <v>2617</v>
      </c>
      <c r="K487" s="86" t="s">
        <v>3906</v>
      </c>
      <c r="L487" s="86" t="s">
        <v>3</v>
      </c>
      <c r="M487" s="86" t="s">
        <v>4193</v>
      </c>
      <c r="N487" s="86" t="s">
        <v>4194</v>
      </c>
      <c r="O487" s="86" t="s">
        <v>2206</v>
      </c>
      <c r="P487" s="87">
        <v>36770</v>
      </c>
      <c r="Q487" s="87">
        <v>401768</v>
      </c>
      <c r="R487" s="86" t="s">
        <v>2416</v>
      </c>
      <c r="S487" s="86" t="s">
        <v>394</v>
      </c>
      <c r="T487" s="86">
        <v>970531</v>
      </c>
      <c r="U487" s="86">
        <v>6300</v>
      </c>
      <c r="V487" s="86" t="s">
        <v>1093</v>
      </c>
      <c r="W487" s="86" t="s">
        <v>3307</v>
      </c>
      <c r="X487" s="86" t="s">
        <v>2588</v>
      </c>
      <c r="Y487" s="86" t="s">
        <v>1389</v>
      </c>
      <c r="Z487" s="86" t="str">
        <f t="shared" si="57"/>
        <v>Bahnhofstraße 15; 6300 Wörgl</v>
      </c>
      <c r="AB487" s="85" t="s">
        <v>4191</v>
      </c>
      <c r="AC487" s="85" t="str">
        <f t="shared" si="58"/>
        <v>AT09</v>
      </c>
      <c r="AD487" s="85" t="str">
        <f t="shared" si="59"/>
        <v>3635</v>
      </c>
      <c r="AE487" s="85" t="str">
        <f t="shared" si="60"/>
        <v>8000</v>
      </c>
      <c r="AF487" s="85" t="str">
        <f t="shared" si="61"/>
        <v>0086</v>
      </c>
      <c r="AG487" s="85" t="str">
        <f t="shared" si="62"/>
        <v>3159</v>
      </c>
      <c r="AH487" s="85" t="str">
        <f t="shared" si="63"/>
        <v>AT09 3635 8000 0086 3159</v>
      </c>
    </row>
    <row r="488" spans="1:34" x14ac:dyDescent="0.25">
      <c r="A488" s="86">
        <v>705456</v>
      </c>
      <c r="B488" s="86" t="s">
        <v>471</v>
      </c>
      <c r="C488" s="86" t="str">
        <f t="shared" si="56"/>
        <v>Anton Bruckner-Straße 10; 6300 Wörgl</v>
      </c>
      <c r="D488" s="86" t="s">
        <v>1922</v>
      </c>
      <c r="E488" s="86" t="s">
        <v>1922</v>
      </c>
      <c r="F488" s="86">
        <v>70531</v>
      </c>
      <c r="G488" s="86">
        <v>6300</v>
      </c>
      <c r="H488" s="86" t="s">
        <v>1093</v>
      </c>
      <c r="I488" s="86" t="s">
        <v>4192</v>
      </c>
      <c r="J488" s="86" t="s">
        <v>2617</v>
      </c>
      <c r="K488" s="86" t="s">
        <v>3906</v>
      </c>
      <c r="L488" s="86" t="s">
        <v>1</v>
      </c>
      <c r="M488" s="86" t="s">
        <v>4195</v>
      </c>
      <c r="N488" s="86" t="s">
        <v>4196</v>
      </c>
      <c r="O488" s="86" t="s">
        <v>2183</v>
      </c>
      <c r="P488" s="87">
        <v>36770</v>
      </c>
      <c r="Q488" s="87">
        <v>401768</v>
      </c>
      <c r="R488" s="86" t="s">
        <v>2416</v>
      </c>
      <c r="S488" s="86" t="s">
        <v>1819</v>
      </c>
      <c r="T488" s="86">
        <v>400905</v>
      </c>
      <c r="U488" s="86">
        <v>6300</v>
      </c>
      <c r="V488" s="86" t="s">
        <v>1093</v>
      </c>
      <c r="W488" s="86" t="s">
        <v>4198</v>
      </c>
      <c r="X488" s="86" t="s">
        <v>2609</v>
      </c>
      <c r="Y488" s="86" t="s">
        <v>472</v>
      </c>
      <c r="Z488" s="86" t="str">
        <f t="shared" si="57"/>
        <v>Zauberwinklweg 9; 6300 Wörgl</v>
      </c>
      <c r="AB488" s="85" t="s">
        <v>4197</v>
      </c>
      <c r="AC488" s="85" t="str">
        <f t="shared" si="58"/>
        <v>AT53</v>
      </c>
      <c r="AD488" s="85" t="str">
        <f t="shared" si="59"/>
        <v>3635</v>
      </c>
      <c r="AE488" s="85" t="str">
        <f t="shared" si="60"/>
        <v>8000</v>
      </c>
      <c r="AF488" s="85" t="str">
        <f t="shared" si="61"/>
        <v>0069</v>
      </c>
      <c r="AG488" s="85" t="str">
        <f t="shared" si="62"/>
        <v>1550</v>
      </c>
      <c r="AH488" s="85" t="str">
        <f t="shared" si="63"/>
        <v>AT53 3635 8000 0069 1550</v>
      </c>
    </row>
    <row r="489" spans="1:34" x14ac:dyDescent="0.25">
      <c r="A489" s="86">
        <v>706326</v>
      </c>
      <c r="B489" s="86" t="s">
        <v>848</v>
      </c>
      <c r="C489" s="86" t="str">
        <f t="shared" si="56"/>
        <v>Urgen 62; 6500 Fließ</v>
      </c>
      <c r="D489" s="86" t="s">
        <v>1920</v>
      </c>
      <c r="E489" s="86" t="s">
        <v>1920</v>
      </c>
      <c r="F489" s="86">
        <v>70604</v>
      </c>
      <c r="G489" s="86">
        <v>6500</v>
      </c>
      <c r="H489" s="86" t="s">
        <v>4181</v>
      </c>
      <c r="I489" s="86" t="s">
        <v>4199</v>
      </c>
      <c r="J489" s="86" t="s">
        <v>4200</v>
      </c>
      <c r="K489" s="86" t="s">
        <v>4183</v>
      </c>
      <c r="L489" s="86" t="s">
        <v>3</v>
      </c>
      <c r="M489" s="86" t="s">
        <v>4201</v>
      </c>
      <c r="N489" s="86" t="s">
        <v>4202</v>
      </c>
      <c r="O489" s="86" t="s">
        <v>2230</v>
      </c>
      <c r="P489" s="87">
        <v>36770</v>
      </c>
      <c r="Q489" s="87">
        <v>401768</v>
      </c>
      <c r="R489" s="86" t="s">
        <v>2416</v>
      </c>
      <c r="S489" s="86" t="s">
        <v>454</v>
      </c>
      <c r="T489" s="86">
        <v>970604</v>
      </c>
      <c r="U489" s="86">
        <v>6521</v>
      </c>
      <c r="V489" s="86" t="s">
        <v>4181</v>
      </c>
      <c r="W489" s="86" t="s">
        <v>3140</v>
      </c>
      <c r="X489" s="86" t="s">
        <v>4187</v>
      </c>
      <c r="Y489" s="86" t="s">
        <v>455</v>
      </c>
      <c r="Z489" s="86" t="str">
        <f t="shared" si="57"/>
        <v>Dorf 120; 6521 Fließ</v>
      </c>
      <c r="AB489" s="85" t="s">
        <v>4186</v>
      </c>
      <c r="AC489" s="85" t="str">
        <f t="shared" si="58"/>
        <v>AT74</v>
      </c>
      <c r="AD489" s="85" t="str">
        <f t="shared" si="59"/>
        <v>3635</v>
      </c>
      <c r="AE489" s="85" t="str">
        <f t="shared" si="60"/>
        <v>9000</v>
      </c>
      <c r="AF489" s="85" t="str">
        <f t="shared" si="61"/>
        <v>0142</v>
      </c>
      <c r="AG489" s="85" t="str">
        <f t="shared" si="62"/>
        <v>0025</v>
      </c>
      <c r="AH489" s="85" t="str">
        <f t="shared" si="63"/>
        <v>AT74 3635 9000 0142 0025</v>
      </c>
    </row>
    <row r="490" spans="1:34" x14ac:dyDescent="0.25">
      <c r="A490" s="86">
        <v>705446</v>
      </c>
      <c r="B490" s="86" t="s">
        <v>886</v>
      </c>
      <c r="C490" s="86" t="str">
        <f t="shared" si="56"/>
        <v>Dorf, Auffach 173; 6313 Auffach</v>
      </c>
      <c r="D490" s="86" t="s">
        <v>1920</v>
      </c>
      <c r="E490" s="86" t="s">
        <v>1920</v>
      </c>
      <c r="F490" s="86">
        <v>70530</v>
      </c>
      <c r="G490" s="86">
        <v>6313</v>
      </c>
      <c r="H490" s="86" t="s">
        <v>4203</v>
      </c>
      <c r="I490" s="86" t="s">
        <v>4204</v>
      </c>
      <c r="J490" s="86" t="s">
        <v>4205</v>
      </c>
      <c r="K490" s="86" t="s">
        <v>3906</v>
      </c>
      <c r="L490" s="86" t="s">
        <v>3</v>
      </c>
      <c r="M490" s="86" t="s">
        <v>4206</v>
      </c>
      <c r="N490" s="86" t="s">
        <v>4207</v>
      </c>
      <c r="O490" s="86" t="s">
        <v>2213</v>
      </c>
      <c r="P490" s="87">
        <v>36770</v>
      </c>
      <c r="Q490" s="87">
        <v>401768</v>
      </c>
      <c r="R490" s="86" t="s">
        <v>2416</v>
      </c>
      <c r="S490" s="86" t="s">
        <v>432</v>
      </c>
      <c r="T490" s="86">
        <v>970530</v>
      </c>
      <c r="U490" s="86">
        <v>6311</v>
      </c>
      <c r="V490" s="86" t="s">
        <v>4209</v>
      </c>
      <c r="W490" s="86" t="s">
        <v>4210</v>
      </c>
      <c r="X490" s="86" t="s">
        <v>4211</v>
      </c>
      <c r="Y490" s="86" t="s">
        <v>433</v>
      </c>
      <c r="Z490" s="86" t="str">
        <f t="shared" si="57"/>
        <v>Kirchen, Oberau 205; 6311 Oberau</v>
      </c>
      <c r="AB490" s="85" t="s">
        <v>4208</v>
      </c>
      <c r="AC490" s="85" t="str">
        <f t="shared" si="58"/>
        <v>AT32</v>
      </c>
      <c r="AD490" s="85" t="str">
        <f t="shared" si="59"/>
        <v>3635</v>
      </c>
      <c r="AE490" s="85" t="str">
        <f t="shared" si="60"/>
        <v>7000</v>
      </c>
      <c r="AF490" s="85" t="str">
        <f t="shared" si="61"/>
        <v>0002</v>
      </c>
      <c r="AG490" s="85" t="str">
        <f t="shared" si="62"/>
        <v>0305</v>
      </c>
      <c r="AH490" s="85" t="str">
        <f t="shared" si="63"/>
        <v>AT32 3635 7000 0002 0305</v>
      </c>
    </row>
    <row r="491" spans="1:34" x14ac:dyDescent="0.25">
      <c r="A491" s="86">
        <v>705031</v>
      </c>
      <c r="B491" s="86" t="s">
        <v>473</v>
      </c>
      <c r="C491" s="86" t="str">
        <f t="shared" si="56"/>
        <v>Zauberwinklweg 9; 6300 Wörgl</v>
      </c>
      <c r="D491" s="86" t="s">
        <v>1920</v>
      </c>
      <c r="E491" s="86" t="s">
        <v>1920</v>
      </c>
      <c r="F491" s="86">
        <v>70531</v>
      </c>
      <c r="G491" s="86">
        <v>6300</v>
      </c>
      <c r="H491" s="86" t="s">
        <v>1093</v>
      </c>
      <c r="I491" s="86" t="s">
        <v>4198</v>
      </c>
      <c r="J491" s="86" t="s">
        <v>2609</v>
      </c>
      <c r="K491" s="86" t="s">
        <v>3906</v>
      </c>
      <c r="L491" s="86" t="s">
        <v>1</v>
      </c>
      <c r="M491" s="86" t="s">
        <v>4212</v>
      </c>
      <c r="N491" s="86" t="s">
        <v>4213</v>
      </c>
      <c r="O491" s="86" t="s">
        <v>2183</v>
      </c>
      <c r="P491" s="87">
        <v>36770</v>
      </c>
      <c r="Q491" s="87">
        <v>401768</v>
      </c>
      <c r="R491" s="86" t="s">
        <v>2416</v>
      </c>
      <c r="S491" s="86" t="s">
        <v>1819</v>
      </c>
      <c r="T491" s="86">
        <v>400905</v>
      </c>
      <c r="U491" s="86">
        <v>6300</v>
      </c>
      <c r="V491" s="86" t="s">
        <v>1093</v>
      </c>
      <c r="W491" s="86" t="s">
        <v>4198</v>
      </c>
      <c r="X491" s="86" t="s">
        <v>2609</v>
      </c>
      <c r="Y491" s="86" t="s">
        <v>472</v>
      </c>
      <c r="Z491" s="86" t="str">
        <f t="shared" si="57"/>
        <v>Zauberwinklweg 9; 6300 Wörgl</v>
      </c>
      <c r="AB491" s="85" t="s">
        <v>4197</v>
      </c>
      <c r="AC491" s="85" t="str">
        <f t="shared" si="58"/>
        <v>AT53</v>
      </c>
      <c r="AD491" s="85" t="str">
        <f t="shared" si="59"/>
        <v>3635</v>
      </c>
      <c r="AE491" s="85" t="str">
        <f t="shared" si="60"/>
        <v>8000</v>
      </c>
      <c r="AF491" s="85" t="str">
        <f t="shared" si="61"/>
        <v>0069</v>
      </c>
      <c r="AG491" s="85" t="str">
        <f t="shared" si="62"/>
        <v>1550</v>
      </c>
      <c r="AH491" s="85" t="str">
        <f t="shared" si="63"/>
        <v>AT53 3635 8000 0069 1550</v>
      </c>
    </row>
    <row r="492" spans="1:34" x14ac:dyDescent="0.25">
      <c r="A492" s="86">
        <v>705027</v>
      </c>
      <c r="B492" s="86" t="s">
        <v>1218</v>
      </c>
      <c r="C492" s="86" t="str">
        <f t="shared" si="56"/>
        <v>Zauberwinklweg 9; 6300 Wörgl</v>
      </c>
      <c r="D492" s="86" t="s">
        <v>1919</v>
      </c>
      <c r="E492" s="86" t="s">
        <v>1919</v>
      </c>
      <c r="F492" s="86">
        <v>70531</v>
      </c>
      <c r="G492" s="86">
        <v>6300</v>
      </c>
      <c r="H492" s="86" t="s">
        <v>1093</v>
      </c>
      <c r="I492" s="86" t="s">
        <v>4198</v>
      </c>
      <c r="J492" s="86" t="s">
        <v>2609</v>
      </c>
      <c r="K492" s="86" t="s">
        <v>3906</v>
      </c>
      <c r="L492" s="86" t="s">
        <v>1</v>
      </c>
      <c r="M492" s="86" t="s">
        <v>4214</v>
      </c>
      <c r="N492" s="86" t="s">
        <v>4215</v>
      </c>
      <c r="O492" s="86" t="s">
        <v>2183</v>
      </c>
      <c r="P492" s="87">
        <v>36770</v>
      </c>
      <c r="Q492" s="87">
        <v>401768</v>
      </c>
      <c r="R492" s="86" t="s">
        <v>2416</v>
      </c>
      <c r="S492" s="86" t="s">
        <v>1819</v>
      </c>
      <c r="T492" s="86">
        <v>400905</v>
      </c>
      <c r="U492" s="86">
        <v>6300</v>
      </c>
      <c r="V492" s="86" t="s">
        <v>1093</v>
      </c>
      <c r="W492" s="86" t="s">
        <v>4198</v>
      </c>
      <c r="X492" s="86" t="s">
        <v>2609</v>
      </c>
      <c r="Y492" s="86" t="s">
        <v>472</v>
      </c>
      <c r="Z492" s="86" t="str">
        <f t="shared" si="57"/>
        <v>Zauberwinklweg 9; 6300 Wörgl</v>
      </c>
      <c r="AB492" s="85" t="s">
        <v>4197</v>
      </c>
      <c r="AC492" s="85" t="str">
        <f t="shared" si="58"/>
        <v>AT53</v>
      </c>
      <c r="AD492" s="85" t="str">
        <f t="shared" si="59"/>
        <v>3635</v>
      </c>
      <c r="AE492" s="85" t="str">
        <f t="shared" si="60"/>
        <v>8000</v>
      </c>
      <c r="AF492" s="85" t="str">
        <f t="shared" si="61"/>
        <v>0069</v>
      </c>
      <c r="AG492" s="85" t="str">
        <f t="shared" si="62"/>
        <v>1550</v>
      </c>
      <c r="AH492" s="85" t="str">
        <f t="shared" si="63"/>
        <v>AT53 3635 8000 0069 1550</v>
      </c>
    </row>
    <row r="493" spans="1:34" x14ac:dyDescent="0.25">
      <c r="A493" s="86">
        <v>705207</v>
      </c>
      <c r="B493" s="86" t="s">
        <v>1717</v>
      </c>
      <c r="C493" s="86" t="str">
        <f t="shared" si="56"/>
        <v>Kirchen, Oberau 335; 6311 Oberau</v>
      </c>
      <c r="D493" s="86" t="s">
        <v>1922</v>
      </c>
      <c r="E493" s="86" t="s">
        <v>1922</v>
      </c>
      <c r="F493" s="86">
        <v>70530</v>
      </c>
      <c r="G493" s="86">
        <v>6311</v>
      </c>
      <c r="H493" s="86" t="s">
        <v>4209</v>
      </c>
      <c r="I493" s="86" t="s">
        <v>4210</v>
      </c>
      <c r="J493" s="86" t="s">
        <v>4216</v>
      </c>
      <c r="K493" s="86" t="s">
        <v>3906</v>
      </c>
      <c r="L493" s="86" t="s">
        <v>3</v>
      </c>
      <c r="M493" s="86" t="s">
        <v>4217</v>
      </c>
      <c r="N493" s="86" t="s">
        <v>4218</v>
      </c>
      <c r="O493" s="86" t="s">
        <v>2213</v>
      </c>
      <c r="P493" s="87">
        <v>36770</v>
      </c>
      <c r="Q493" s="87">
        <v>401768</v>
      </c>
      <c r="R493" s="86" t="s">
        <v>2416</v>
      </c>
      <c r="S493" s="86" t="s">
        <v>432</v>
      </c>
      <c r="T493" s="86">
        <v>970530</v>
      </c>
      <c r="U493" s="86">
        <v>6311</v>
      </c>
      <c r="V493" s="86" t="s">
        <v>4209</v>
      </c>
      <c r="W493" s="86" t="s">
        <v>4210</v>
      </c>
      <c r="X493" s="86" t="s">
        <v>4211</v>
      </c>
      <c r="Y493" s="86" t="s">
        <v>433</v>
      </c>
      <c r="Z493" s="86" t="str">
        <f t="shared" si="57"/>
        <v>Kirchen, Oberau 205; 6311 Oberau</v>
      </c>
      <c r="AB493" s="85" t="s">
        <v>4208</v>
      </c>
      <c r="AC493" s="85" t="str">
        <f t="shared" si="58"/>
        <v>AT32</v>
      </c>
      <c r="AD493" s="85" t="str">
        <f t="shared" si="59"/>
        <v>3635</v>
      </c>
      <c r="AE493" s="85" t="str">
        <f t="shared" si="60"/>
        <v>7000</v>
      </c>
      <c r="AF493" s="85" t="str">
        <f t="shared" si="61"/>
        <v>0002</v>
      </c>
      <c r="AG493" s="85" t="str">
        <f t="shared" si="62"/>
        <v>0305</v>
      </c>
      <c r="AH493" s="85" t="str">
        <f t="shared" si="63"/>
        <v>AT32 3635 7000 0002 0305</v>
      </c>
    </row>
    <row r="494" spans="1:34" x14ac:dyDescent="0.25">
      <c r="A494" s="86">
        <v>705376</v>
      </c>
      <c r="B494" s="86" t="s">
        <v>1652</v>
      </c>
      <c r="C494" s="86" t="str">
        <f t="shared" si="56"/>
        <v>Prof. Grömer-Weg 1; 6300 Wörgl</v>
      </c>
      <c r="D494" s="86" t="s">
        <v>1920</v>
      </c>
      <c r="E494" s="86" t="s">
        <v>1920</v>
      </c>
      <c r="F494" s="86">
        <v>70531</v>
      </c>
      <c r="G494" s="86">
        <v>6300</v>
      </c>
      <c r="H494" s="86" t="s">
        <v>1093</v>
      </c>
      <c r="I494" s="86" t="s">
        <v>4219</v>
      </c>
      <c r="J494" s="86" t="s">
        <v>2480</v>
      </c>
      <c r="K494" s="86" t="s">
        <v>3906</v>
      </c>
      <c r="L494" s="86" t="s">
        <v>3</v>
      </c>
      <c r="M494" s="86" t="s">
        <v>4220</v>
      </c>
      <c r="N494" s="86" t="s">
        <v>4221</v>
      </c>
      <c r="O494" s="86" t="s">
        <v>2206</v>
      </c>
      <c r="P494" s="87">
        <v>36770</v>
      </c>
      <c r="Q494" s="87">
        <v>401768</v>
      </c>
      <c r="R494" s="86" t="s">
        <v>2416</v>
      </c>
      <c r="S494" s="86" t="s">
        <v>394</v>
      </c>
      <c r="T494" s="86">
        <v>970531</v>
      </c>
      <c r="U494" s="86">
        <v>6300</v>
      </c>
      <c r="V494" s="86" t="s">
        <v>1093</v>
      </c>
      <c r="W494" s="86" t="s">
        <v>3307</v>
      </c>
      <c r="X494" s="86" t="s">
        <v>2588</v>
      </c>
      <c r="Y494" s="86" t="s">
        <v>1389</v>
      </c>
      <c r="Z494" s="86" t="str">
        <f t="shared" si="57"/>
        <v>Bahnhofstraße 15; 6300 Wörgl</v>
      </c>
      <c r="AB494" s="85" t="s">
        <v>4191</v>
      </c>
      <c r="AC494" s="85" t="str">
        <f t="shared" si="58"/>
        <v>AT09</v>
      </c>
      <c r="AD494" s="85" t="str">
        <f t="shared" si="59"/>
        <v>3635</v>
      </c>
      <c r="AE494" s="85" t="str">
        <f t="shared" si="60"/>
        <v>8000</v>
      </c>
      <c r="AF494" s="85" t="str">
        <f t="shared" si="61"/>
        <v>0086</v>
      </c>
      <c r="AG494" s="85" t="str">
        <f t="shared" si="62"/>
        <v>3159</v>
      </c>
      <c r="AH494" s="85" t="str">
        <f t="shared" si="63"/>
        <v>AT09 3635 8000 0086 3159</v>
      </c>
    </row>
    <row r="495" spans="1:34" x14ac:dyDescent="0.25">
      <c r="A495" s="86">
        <v>705277</v>
      </c>
      <c r="B495" s="86" t="s">
        <v>4222</v>
      </c>
      <c r="C495" s="86" t="str">
        <f t="shared" si="56"/>
        <v>Heachgasse, Oberau 437; 6311 Oberau</v>
      </c>
      <c r="D495" s="86" t="s">
        <v>2708</v>
      </c>
      <c r="E495" s="86" t="s">
        <v>2708</v>
      </c>
      <c r="F495" s="86">
        <v>70530</v>
      </c>
      <c r="G495" s="86">
        <v>6311</v>
      </c>
      <c r="H495" s="86" t="s">
        <v>4209</v>
      </c>
      <c r="I495" s="86" t="s">
        <v>4223</v>
      </c>
      <c r="J495" s="86" t="s">
        <v>4224</v>
      </c>
      <c r="K495" s="86" t="s">
        <v>3906</v>
      </c>
      <c r="L495" s="86" t="s">
        <v>1</v>
      </c>
      <c r="M495" s="86" t="s">
        <v>4225</v>
      </c>
      <c r="N495" s="86" t="s">
        <v>4226</v>
      </c>
      <c r="O495" s="86" t="s">
        <v>5749</v>
      </c>
      <c r="P495" s="87">
        <v>36770</v>
      </c>
      <c r="Q495" s="87">
        <v>44056</v>
      </c>
      <c r="R495" s="86" t="s">
        <v>2592</v>
      </c>
      <c r="S495" s="86" t="s">
        <v>4228</v>
      </c>
      <c r="T495" s="86"/>
      <c r="U495" s="86">
        <v>6311</v>
      </c>
      <c r="V495" s="86" t="s">
        <v>1210</v>
      </c>
      <c r="W495" s="86" t="s">
        <v>4229</v>
      </c>
      <c r="X495" s="86" t="s">
        <v>4224</v>
      </c>
      <c r="Y495" s="86"/>
      <c r="Z495" s="86" t="str">
        <f t="shared" si="57"/>
        <v>Oberau Heachgasse 437; 6311 Wildschönau</v>
      </c>
      <c r="AB495" s="85" t="s">
        <v>4227</v>
      </c>
      <c r="AC495" s="85" t="str">
        <f t="shared" si="58"/>
        <v>AT72</v>
      </c>
      <c r="AD495" s="85" t="str">
        <f t="shared" si="59"/>
        <v>3635</v>
      </c>
      <c r="AE495" s="85" t="str">
        <f t="shared" si="60"/>
        <v>7000</v>
      </c>
      <c r="AF495" s="85" t="str">
        <f t="shared" si="61"/>
        <v>0004</v>
      </c>
      <c r="AG495" s="85" t="str">
        <f t="shared" si="62"/>
        <v>0246</v>
      </c>
      <c r="AH495" s="85" t="str">
        <f t="shared" si="63"/>
        <v>AT72 3635 7000 0004 0246</v>
      </c>
    </row>
    <row r="496" spans="1:34" x14ac:dyDescent="0.25">
      <c r="A496" s="86">
        <v>705208</v>
      </c>
      <c r="B496" s="86" t="s">
        <v>1604</v>
      </c>
      <c r="C496" s="86" t="str">
        <f t="shared" si="56"/>
        <v>Dorf, Thierbach 22; 6311 Thierbach</v>
      </c>
      <c r="D496" s="86" t="s">
        <v>1920</v>
      </c>
      <c r="E496" s="86" t="s">
        <v>1940</v>
      </c>
      <c r="F496" s="86">
        <v>70530</v>
      </c>
      <c r="G496" s="86">
        <v>6311</v>
      </c>
      <c r="H496" s="86" t="s">
        <v>4230</v>
      </c>
      <c r="I496" s="86" t="s">
        <v>4231</v>
      </c>
      <c r="J496" s="86" t="s">
        <v>2719</v>
      </c>
      <c r="K496" s="86" t="s">
        <v>3906</v>
      </c>
      <c r="L496" s="86" t="s">
        <v>3</v>
      </c>
      <c r="M496" s="86" t="s">
        <v>4232</v>
      </c>
      <c r="N496" s="86" t="s">
        <v>4233</v>
      </c>
      <c r="O496" s="86" t="s">
        <v>2213</v>
      </c>
      <c r="P496" s="87">
        <v>36770</v>
      </c>
      <c r="Q496" s="87">
        <v>401768</v>
      </c>
      <c r="R496" s="86" t="s">
        <v>2416</v>
      </c>
      <c r="S496" s="86" t="s">
        <v>432</v>
      </c>
      <c r="T496" s="86">
        <v>970530</v>
      </c>
      <c r="U496" s="86">
        <v>6311</v>
      </c>
      <c r="V496" s="86" t="s">
        <v>4209</v>
      </c>
      <c r="W496" s="86" t="s">
        <v>4210</v>
      </c>
      <c r="X496" s="86" t="s">
        <v>4211</v>
      </c>
      <c r="Y496" s="86" t="s">
        <v>433</v>
      </c>
      <c r="Z496" s="86" t="str">
        <f t="shared" si="57"/>
        <v>Kirchen, Oberau 205; 6311 Oberau</v>
      </c>
      <c r="AB496" s="85" t="s">
        <v>4208</v>
      </c>
      <c r="AC496" s="85" t="str">
        <f t="shared" si="58"/>
        <v>AT32</v>
      </c>
      <c r="AD496" s="85" t="str">
        <f t="shared" si="59"/>
        <v>3635</v>
      </c>
      <c r="AE496" s="85" t="str">
        <f t="shared" si="60"/>
        <v>7000</v>
      </c>
      <c r="AF496" s="85" t="str">
        <f t="shared" si="61"/>
        <v>0002</v>
      </c>
      <c r="AG496" s="85" t="str">
        <f t="shared" si="62"/>
        <v>0305</v>
      </c>
      <c r="AH496" s="85" t="str">
        <f t="shared" si="63"/>
        <v>AT32 3635 7000 0002 0305</v>
      </c>
    </row>
    <row r="497" spans="1:34" x14ac:dyDescent="0.25">
      <c r="A497" s="86">
        <v>705156</v>
      </c>
      <c r="B497" s="86" t="s">
        <v>427</v>
      </c>
      <c r="C497" s="86" t="str">
        <f t="shared" si="56"/>
        <v>Peter Mitterhofer-Weg 20; 6300 Wörgl</v>
      </c>
      <c r="D497" s="86" t="s">
        <v>1920</v>
      </c>
      <c r="E497" s="86" t="s">
        <v>1920</v>
      </c>
      <c r="F497" s="86">
        <v>70531</v>
      </c>
      <c r="G497" s="86">
        <v>6300</v>
      </c>
      <c r="H497" s="86" t="s">
        <v>1093</v>
      </c>
      <c r="I497" s="86" t="s">
        <v>4234</v>
      </c>
      <c r="J497" s="86" t="s">
        <v>2435</v>
      </c>
      <c r="K497" s="86" t="s">
        <v>3906</v>
      </c>
      <c r="L497" s="86" t="s">
        <v>3</v>
      </c>
      <c r="M497" s="86" t="s">
        <v>4235</v>
      </c>
      <c r="N497" s="86" t="s">
        <v>4236</v>
      </c>
      <c r="O497" s="86" t="s">
        <v>2206</v>
      </c>
      <c r="P497" s="87">
        <v>36770</v>
      </c>
      <c r="Q497" s="87">
        <v>401768</v>
      </c>
      <c r="R497" s="86" t="s">
        <v>2416</v>
      </c>
      <c r="S497" s="86" t="s">
        <v>394</v>
      </c>
      <c r="T497" s="86">
        <v>970531</v>
      </c>
      <c r="U497" s="86">
        <v>6300</v>
      </c>
      <c r="V497" s="86" t="s">
        <v>1093</v>
      </c>
      <c r="W497" s="86" t="s">
        <v>3307</v>
      </c>
      <c r="X497" s="86" t="s">
        <v>2588</v>
      </c>
      <c r="Y497" s="86" t="s">
        <v>1389</v>
      </c>
      <c r="Z497" s="86" t="str">
        <f t="shared" si="57"/>
        <v>Bahnhofstraße 15; 6300 Wörgl</v>
      </c>
      <c r="AB497" s="85" t="s">
        <v>4191</v>
      </c>
      <c r="AC497" s="85" t="str">
        <f t="shared" si="58"/>
        <v>AT09</v>
      </c>
      <c r="AD497" s="85" t="str">
        <f t="shared" si="59"/>
        <v>3635</v>
      </c>
      <c r="AE497" s="85" t="str">
        <f t="shared" si="60"/>
        <v>8000</v>
      </c>
      <c r="AF497" s="85" t="str">
        <f t="shared" si="61"/>
        <v>0086</v>
      </c>
      <c r="AG497" s="85" t="str">
        <f t="shared" si="62"/>
        <v>3159</v>
      </c>
      <c r="AH497" s="85" t="str">
        <f t="shared" si="63"/>
        <v>AT09 3635 8000 0086 3159</v>
      </c>
    </row>
    <row r="498" spans="1:34" x14ac:dyDescent="0.25">
      <c r="A498" s="86">
        <v>706186</v>
      </c>
      <c r="B498" s="86" t="s">
        <v>870</v>
      </c>
      <c r="C498" s="86" t="str">
        <f t="shared" si="56"/>
        <v>Faggen 70; 6525 Faggen</v>
      </c>
      <c r="D498" s="86" t="s">
        <v>1920</v>
      </c>
      <c r="E498" s="86" t="s">
        <v>1940</v>
      </c>
      <c r="F498" s="86">
        <v>70601</v>
      </c>
      <c r="G498" s="86">
        <v>6525</v>
      </c>
      <c r="H498" s="86" t="s">
        <v>1118</v>
      </c>
      <c r="I498" s="86" t="s">
        <v>1118</v>
      </c>
      <c r="J498" s="86" t="s">
        <v>3209</v>
      </c>
      <c r="K498" s="86" t="s">
        <v>4183</v>
      </c>
      <c r="L498" s="86" t="s">
        <v>3</v>
      </c>
      <c r="M498" s="86" t="s">
        <v>4237</v>
      </c>
      <c r="N498" s="86" t="s">
        <v>4238</v>
      </c>
      <c r="O498" s="86" t="s">
        <v>2244</v>
      </c>
      <c r="P498" s="87">
        <v>36770</v>
      </c>
      <c r="Q498" s="87">
        <v>401768</v>
      </c>
      <c r="R498" s="86" t="s">
        <v>2416</v>
      </c>
      <c r="S498" s="86" t="s">
        <v>871</v>
      </c>
      <c r="T498" s="86">
        <v>970601</v>
      </c>
      <c r="U498" s="86">
        <v>6525</v>
      </c>
      <c r="V498" s="86" t="s">
        <v>1118</v>
      </c>
      <c r="W498" s="86" t="s">
        <v>1118</v>
      </c>
      <c r="X498" s="86" t="s">
        <v>3209</v>
      </c>
      <c r="Y498" s="86" t="s">
        <v>872</v>
      </c>
      <c r="Z498" s="86" t="str">
        <f t="shared" si="57"/>
        <v>Faggen 70; 6525 Faggen</v>
      </c>
      <c r="AB498" s="85" t="s">
        <v>4239</v>
      </c>
      <c r="AC498" s="85" t="str">
        <f t="shared" si="58"/>
        <v>AT63</v>
      </c>
      <c r="AD498" s="85" t="str">
        <f t="shared" si="59"/>
        <v>3635</v>
      </c>
      <c r="AE498" s="85" t="str">
        <f t="shared" si="60"/>
        <v>9000</v>
      </c>
      <c r="AF498" s="85" t="str">
        <f t="shared" si="61"/>
        <v>0102</v>
      </c>
      <c r="AG498" s="85" t="str">
        <f t="shared" si="62"/>
        <v>0486</v>
      </c>
      <c r="AH498" s="85" t="str">
        <f t="shared" si="63"/>
        <v>AT63 3635 9000 0102 0486</v>
      </c>
    </row>
    <row r="499" spans="1:34" x14ac:dyDescent="0.25">
      <c r="A499" s="86">
        <v>706406</v>
      </c>
      <c r="B499" s="86" t="s">
        <v>831</v>
      </c>
      <c r="C499" s="86" t="str">
        <f t="shared" si="56"/>
        <v>Fendels 40; 6528 Fendels</v>
      </c>
      <c r="D499" s="86" t="s">
        <v>1920</v>
      </c>
      <c r="E499" s="86" t="s">
        <v>1920</v>
      </c>
      <c r="F499" s="86">
        <v>70602</v>
      </c>
      <c r="G499" s="86">
        <v>6528</v>
      </c>
      <c r="H499" s="86" t="s">
        <v>1130</v>
      </c>
      <c r="I499" s="86" t="s">
        <v>1130</v>
      </c>
      <c r="J499" s="86" t="s">
        <v>2492</v>
      </c>
      <c r="K499" s="86" t="s">
        <v>4183</v>
      </c>
      <c r="L499" s="86" t="s">
        <v>3</v>
      </c>
      <c r="M499" s="86" t="s">
        <v>4240</v>
      </c>
      <c r="N499" s="86" t="s">
        <v>4241</v>
      </c>
      <c r="O499" s="86" t="s">
        <v>2258</v>
      </c>
      <c r="P499" s="87">
        <v>36770</v>
      </c>
      <c r="Q499" s="87">
        <v>401768</v>
      </c>
      <c r="R499" s="86" t="s">
        <v>2416</v>
      </c>
      <c r="S499" s="86" t="s">
        <v>832</v>
      </c>
      <c r="T499" s="86">
        <v>970602</v>
      </c>
      <c r="U499" s="86">
        <v>6528</v>
      </c>
      <c r="V499" s="86" t="s">
        <v>1130</v>
      </c>
      <c r="W499" s="86" t="s">
        <v>1130</v>
      </c>
      <c r="X499" s="86" t="s">
        <v>2492</v>
      </c>
      <c r="Y499" s="86" t="s">
        <v>833</v>
      </c>
      <c r="Z499" s="86" t="str">
        <f t="shared" si="57"/>
        <v>Fendels 40; 6528 Fendels</v>
      </c>
      <c r="AB499" s="85" t="s">
        <v>4242</v>
      </c>
      <c r="AC499" s="85" t="str">
        <f t="shared" si="58"/>
        <v>AT53</v>
      </c>
      <c r="AD499" s="85" t="str">
        <f t="shared" si="59"/>
        <v>3635</v>
      </c>
      <c r="AE499" s="85" t="str">
        <f t="shared" si="60"/>
        <v>9000</v>
      </c>
      <c r="AF499" s="85" t="str">
        <f t="shared" si="61"/>
        <v>0102</v>
      </c>
      <c r="AG499" s="85" t="str">
        <f t="shared" si="62"/>
        <v>1054</v>
      </c>
      <c r="AH499" s="85" t="str">
        <f t="shared" si="63"/>
        <v>AT53 3635 9000 0102 1054</v>
      </c>
    </row>
    <row r="500" spans="1:34" x14ac:dyDescent="0.25">
      <c r="A500" s="86">
        <v>705160</v>
      </c>
      <c r="B500" s="86" t="s">
        <v>1907</v>
      </c>
      <c r="C500" s="86" t="str">
        <f t="shared" si="56"/>
        <v>Angather Weg 14; 6300 Wörgl</v>
      </c>
      <c r="D500" s="86" t="s">
        <v>1920</v>
      </c>
      <c r="E500" s="86" t="s">
        <v>1920</v>
      </c>
      <c r="F500" s="86">
        <v>70531</v>
      </c>
      <c r="G500" s="86">
        <v>6300</v>
      </c>
      <c r="H500" s="86" t="s">
        <v>1093</v>
      </c>
      <c r="I500" s="86" t="s">
        <v>4243</v>
      </c>
      <c r="J500" s="86" t="s">
        <v>2949</v>
      </c>
      <c r="K500" s="86" t="s">
        <v>3906</v>
      </c>
      <c r="L500" s="86" t="s">
        <v>1</v>
      </c>
      <c r="M500" s="86" t="s">
        <v>4244</v>
      </c>
      <c r="N500" s="86" t="s">
        <v>4245</v>
      </c>
      <c r="O500" s="86" t="s">
        <v>2208</v>
      </c>
      <c r="P500" s="87">
        <v>43709</v>
      </c>
      <c r="Q500" s="87">
        <v>401768</v>
      </c>
      <c r="R500" s="86" t="s">
        <v>2416</v>
      </c>
      <c r="S500" s="86" t="s">
        <v>1958</v>
      </c>
      <c r="T500" s="86">
        <v>405559</v>
      </c>
      <c r="U500" s="86">
        <v>6300</v>
      </c>
      <c r="V500" s="86" t="s">
        <v>1093</v>
      </c>
      <c r="W500" s="86" t="s">
        <v>4247</v>
      </c>
      <c r="X500" s="86" t="s">
        <v>2668</v>
      </c>
      <c r="Y500" s="86" t="s">
        <v>1959</v>
      </c>
      <c r="Z500" s="86" t="str">
        <f t="shared" si="57"/>
        <v>Friedhofstraße 25; 6300 Wörgl</v>
      </c>
      <c r="AB500" s="85" t="s">
        <v>4246</v>
      </c>
      <c r="AC500" s="85" t="str">
        <f t="shared" si="58"/>
        <v>AT51</v>
      </c>
      <c r="AD500" s="85" t="str">
        <f t="shared" si="59"/>
        <v>2050</v>
      </c>
      <c r="AE500" s="85" t="str">
        <f t="shared" si="60"/>
        <v>6077</v>
      </c>
      <c r="AF500" s="85" t="str">
        <f t="shared" si="61"/>
        <v>0111</v>
      </c>
      <c r="AG500" s="85" t="str">
        <f t="shared" si="62"/>
        <v>9823</v>
      </c>
      <c r="AH500" s="85" t="str">
        <f t="shared" si="63"/>
        <v>AT51 2050 6077 0111 9823</v>
      </c>
    </row>
    <row r="501" spans="1:34" x14ac:dyDescent="0.25">
      <c r="A501" s="86">
        <v>705159</v>
      </c>
      <c r="B501" s="86" t="s">
        <v>1906</v>
      </c>
      <c r="C501" s="86" t="str">
        <f t="shared" si="56"/>
        <v>Angather Weg 14; 6300 Wörgl</v>
      </c>
      <c r="D501" s="86" t="s">
        <v>1919</v>
      </c>
      <c r="E501" s="86" t="s">
        <v>1919</v>
      </c>
      <c r="F501" s="86">
        <v>70531</v>
      </c>
      <c r="G501" s="86">
        <v>6300</v>
      </c>
      <c r="H501" s="86" t="s">
        <v>1093</v>
      </c>
      <c r="I501" s="86" t="s">
        <v>4243</v>
      </c>
      <c r="J501" s="86" t="s">
        <v>2949</v>
      </c>
      <c r="K501" s="86" t="s">
        <v>3906</v>
      </c>
      <c r="L501" s="86" t="s">
        <v>1</v>
      </c>
      <c r="M501" s="86" t="s">
        <v>4248</v>
      </c>
      <c r="N501" s="86" t="s">
        <v>4245</v>
      </c>
      <c r="O501" s="86" t="s">
        <v>2208</v>
      </c>
      <c r="P501" s="87">
        <v>43709</v>
      </c>
      <c r="Q501" s="87">
        <v>401768</v>
      </c>
      <c r="R501" s="86" t="s">
        <v>2416</v>
      </c>
      <c r="S501" s="86" t="s">
        <v>1958</v>
      </c>
      <c r="T501" s="86">
        <v>405559</v>
      </c>
      <c r="U501" s="86">
        <v>6300</v>
      </c>
      <c r="V501" s="86" t="s">
        <v>1093</v>
      </c>
      <c r="W501" s="86" t="s">
        <v>4247</v>
      </c>
      <c r="X501" s="86" t="s">
        <v>2668</v>
      </c>
      <c r="Y501" s="86" t="s">
        <v>1959</v>
      </c>
      <c r="Z501" s="86" t="str">
        <f t="shared" si="57"/>
        <v>Friedhofstraße 25; 6300 Wörgl</v>
      </c>
      <c r="AB501" s="85" t="s">
        <v>4246</v>
      </c>
      <c r="AC501" s="85" t="str">
        <f t="shared" si="58"/>
        <v>AT51</v>
      </c>
      <c r="AD501" s="85" t="str">
        <f t="shared" si="59"/>
        <v>2050</v>
      </c>
      <c r="AE501" s="85" t="str">
        <f t="shared" si="60"/>
        <v>6077</v>
      </c>
      <c r="AF501" s="85" t="str">
        <f t="shared" si="61"/>
        <v>0111</v>
      </c>
      <c r="AG501" s="85" t="str">
        <f t="shared" si="62"/>
        <v>9823</v>
      </c>
      <c r="AH501" s="85" t="str">
        <f t="shared" si="63"/>
        <v>AT51 2050 6077 0111 9823</v>
      </c>
    </row>
    <row r="502" spans="1:34" x14ac:dyDescent="0.25">
      <c r="A502" s="86">
        <v>706016</v>
      </c>
      <c r="B502" s="86" t="s">
        <v>821</v>
      </c>
      <c r="C502" s="86" t="str">
        <f t="shared" si="56"/>
        <v>Puintweg 5; 6533 Fiss</v>
      </c>
      <c r="D502" s="86" t="s">
        <v>1920</v>
      </c>
      <c r="E502" s="86" t="s">
        <v>1920</v>
      </c>
      <c r="F502" s="86">
        <v>70603</v>
      </c>
      <c r="G502" s="86">
        <v>6533</v>
      </c>
      <c r="H502" s="86" t="s">
        <v>1111</v>
      </c>
      <c r="I502" s="86" t="s">
        <v>4249</v>
      </c>
      <c r="J502" s="86" t="s">
        <v>2428</v>
      </c>
      <c r="K502" s="86" t="s">
        <v>4183</v>
      </c>
      <c r="L502" s="86" t="s">
        <v>3</v>
      </c>
      <c r="M502" s="86" t="s">
        <v>4250</v>
      </c>
      <c r="N502" s="86" t="s">
        <v>4251</v>
      </c>
      <c r="O502" s="86" t="s">
        <v>2233</v>
      </c>
      <c r="P502" s="87">
        <v>36770</v>
      </c>
      <c r="Q502" s="87">
        <v>401768</v>
      </c>
      <c r="R502" s="86" t="s">
        <v>2416</v>
      </c>
      <c r="S502" s="86" t="s">
        <v>822</v>
      </c>
      <c r="T502" s="86">
        <v>970603</v>
      </c>
      <c r="U502" s="86">
        <v>6533</v>
      </c>
      <c r="V502" s="86" t="s">
        <v>1111</v>
      </c>
      <c r="W502" s="86" t="s">
        <v>4253</v>
      </c>
      <c r="X502" s="86" t="s">
        <v>2522</v>
      </c>
      <c r="Y502" s="86" t="s">
        <v>823</v>
      </c>
      <c r="Z502" s="86" t="str">
        <f t="shared" si="57"/>
        <v>Via-Claudia-Augusta 35; 6533 Fiss</v>
      </c>
      <c r="AB502" s="85" t="s">
        <v>4252</v>
      </c>
      <c r="AC502" s="85" t="str">
        <f t="shared" si="58"/>
        <v>AT49</v>
      </c>
      <c r="AD502" s="85" t="str">
        <f t="shared" si="59"/>
        <v>3631</v>
      </c>
      <c r="AE502" s="85" t="str">
        <f t="shared" si="60"/>
        <v>5000</v>
      </c>
      <c r="AF502" s="85" t="str">
        <f t="shared" si="61"/>
        <v>0012</v>
      </c>
      <c r="AG502" s="85" t="str">
        <f t="shared" si="62"/>
        <v>0022</v>
      </c>
      <c r="AH502" s="85" t="str">
        <f t="shared" si="63"/>
        <v>AT49 3631 5000 0012 0022</v>
      </c>
    </row>
    <row r="503" spans="1:34" x14ac:dyDescent="0.25">
      <c r="A503" s="86">
        <v>705144</v>
      </c>
      <c r="B503" s="86" t="s">
        <v>1388</v>
      </c>
      <c r="C503" s="86" t="str">
        <f t="shared" si="56"/>
        <v>Bahnhofplatz 1; 6300 Wörgl</v>
      </c>
      <c r="D503" s="86" t="s">
        <v>1920</v>
      </c>
      <c r="E503" s="86" t="s">
        <v>1920</v>
      </c>
      <c r="F503" s="86">
        <v>70531</v>
      </c>
      <c r="G503" s="86">
        <v>6300</v>
      </c>
      <c r="H503" s="86" t="s">
        <v>1093</v>
      </c>
      <c r="I503" s="86" t="s">
        <v>4254</v>
      </c>
      <c r="J503" s="86" t="s">
        <v>2480</v>
      </c>
      <c r="K503" s="86" t="s">
        <v>3906</v>
      </c>
      <c r="L503" s="86" t="s">
        <v>3</v>
      </c>
      <c r="M503" s="86" t="s">
        <v>4255</v>
      </c>
      <c r="N503" s="86" t="s">
        <v>4256</v>
      </c>
      <c r="O503" s="86" t="s">
        <v>2206</v>
      </c>
      <c r="P503" s="87">
        <v>36770</v>
      </c>
      <c r="Q503" s="87">
        <v>401768</v>
      </c>
      <c r="R503" s="86" t="s">
        <v>2416</v>
      </c>
      <c r="S503" s="86" t="s">
        <v>394</v>
      </c>
      <c r="T503" s="86">
        <v>970531</v>
      </c>
      <c r="U503" s="86">
        <v>6300</v>
      </c>
      <c r="V503" s="86" t="s">
        <v>1093</v>
      </c>
      <c r="W503" s="86" t="s">
        <v>3307</v>
      </c>
      <c r="X503" s="86" t="s">
        <v>2588</v>
      </c>
      <c r="Y503" s="86" t="s">
        <v>1389</v>
      </c>
      <c r="Z503" s="86" t="str">
        <f t="shared" si="57"/>
        <v>Bahnhofstraße 15; 6300 Wörgl</v>
      </c>
      <c r="AB503" s="85" t="s">
        <v>4191</v>
      </c>
      <c r="AC503" s="85" t="str">
        <f t="shared" si="58"/>
        <v>AT09</v>
      </c>
      <c r="AD503" s="85" t="str">
        <f t="shared" si="59"/>
        <v>3635</v>
      </c>
      <c r="AE503" s="85" t="str">
        <f t="shared" si="60"/>
        <v>8000</v>
      </c>
      <c r="AF503" s="85" t="str">
        <f t="shared" si="61"/>
        <v>0086</v>
      </c>
      <c r="AG503" s="85" t="str">
        <f t="shared" si="62"/>
        <v>3159</v>
      </c>
      <c r="AH503" s="85" t="str">
        <f t="shared" si="63"/>
        <v>AT09 3635 8000 0086 3159</v>
      </c>
    </row>
    <row r="504" spans="1:34" x14ac:dyDescent="0.25">
      <c r="A504" s="86">
        <v>705145</v>
      </c>
      <c r="B504" s="86" t="s">
        <v>1390</v>
      </c>
      <c r="C504" s="86" t="str">
        <f t="shared" si="56"/>
        <v>Bahnhofstraße 15; 6300 Wörgl</v>
      </c>
      <c r="D504" s="86" t="s">
        <v>1919</v>
      </c>
      <c r="E504" s="86" t="s">
        <v>1919</v>
      </c>
      <c r="F504" s="86">
        <v>70531</v>
      </c>
      <c r="G504" s="86">
        <v>6300</v>
      </c>
      <c r="H504" s="86" t="s">
        <v>1093</v>
      </c>
      <c r="I504" s="86" t="s">
        <v>3307</v>
      </c>
      <c r="J504" s="86" t="s">
        <v>2588</v>
      </c>
      <c r="K504" s="86" t="s">
        <v>3906</v>
      </c>
      <c r="L504" s="86" t="s">
        <v>3</v>
      </c>
      <c r="M504" s="86" t="s">
        <v>4257</v>
      </c>
      <c r="N504" s="86" t="s">
        <v>4258</v>
      </c>
      <c r="O504" s="86" t="s">
        <v>2206</v>
      </c>
      <c r="P504" s="87">
        <v>36770</v>
      </c>
      <c r="Q504" s="87">
        <v>401768</v>
      </c>
      <c r="R504" s="86" t="s">
        <v>2416</v>
      </c>
      <c r="S504" s="86" t="s">
        <v>394</v>
      </c>
      <c r="T504" s="86">
        <v>970531</v>
      </c>
      <c r="U504" s="86">
        <v>6300</v>
      </c>
      <c r="V504" s="86" t="s">
        <v>1093</v>
      </c>
      <c r="W504" s="86" t="s">
        <v>3307</v>
      </c>
      <c r="X504" s="86" t="s">
        <v>2588</v>
      </c>
      <c r="Y504" s="86" t="s">
        <v>1389</v>
      </c>
      <c r="Z504" s="86" t="str">
        <f t="shared" si="57"/>
        <v>Bahnhofstraße 15; 6300 Wörgl</v>
      </c>
      <c r="AB504" s="85" t="s">
        <v>4191</v>
      </c>
      <c r="AC504" s="85" t="str">
        <f t="shared" si="58"/>
        <v>AT09</v>
      </c>
      <c r="AD504" s="85" t="str">
        <f t="shared" si="59"/>
        <v>3635</v>
      </c>
      <c r="AE504" s="85" t="str">
        <f t="shared" si="60"/>
        <v>8000</v>
      </c>
      <c r="AF504" s="85" t="str">
        <f t="shared" si="61"/>
        <v>0086</v>
      </c>
      <c r="AG504" s="85" t="str">
        <f t="shared" si="62"/>
        <v>3159</v>
      </c>
      <c r="AH504" s="85" t="str">
        <f t="shared" si="63"/>
        <v>AT09 3635 8000 0086 3159</v>
      </c>
    </row>
    <row r="505" spans="1:34" x14ac:dyDescent="0.25">
      <c r="A505" s="86">
        <v>705029</v>
      </c>
      <c r="B505" s="86" t="s">
        <v>4259</v>
      </c>
      <c r="C505" s="86" t="str">
        <f t="shared" si="56"/>
        <v>Fritz Atzl-Straße 6; 6300 Wörgl</v>
      </c>
      <c r="D505" s="86" t="s">
        <v>2746</v>
      </c>
      <c r="E505" s="86" t="s">
        <v>2746</v>
      </c>
      <c r="F505" s="86">
        <v>70531</v>
      </c>
      <c r="G505" s="86">
        <v>6300</v>
      </c>
      <c r="H505" s="86" t="s">
        <v>1093</v>
      </c>
      <c r="I505" s="86" t="s">
        <v>4260</v>
      </c>
      <c r="J505" s="86" t="s">
        <v>2647</v>
      </c>
      <c r="K505" s="86" t="s">
        <v>3906</v>
      </c>
      <c r="L505" s="86" t="s">
        <v>3</v>
      </c>
      <c r="M505" s="86" t="s">
        <v>4261</v>
      </c>
      <c r="N505" s="86" t="s">
        <v>4262</v>
      </c>
      <c r="O505" s="86" t="s">
        <v>5750</v>
      </c>
      <c r="P505" s="87">
        <v>36770</v>
      </c>
      <c r="Q505" s="87">
        <v>43708</v>
      </c>
      <c r="R505" s="86" t="s">
        <v>2592</v>
      </c>
      <c r="S505" s="86" t="s">
        <v>394</v>
      </c>
      <c r="T505" s="86">
        <v>970531</v>
      </c>
      <c r="U505" s="86">
        <v>6300</v>
      </c>
      <c r="V505" s="86" t="s">
        <v>1093</v>
      </c>
      <c r="W505" s="86" t="s">
        <v>3307</v>
      </c>
      <c r="X505" s="86" t="s">
        <v>2588</v>
      </c>
      <c r="Y505" s="86" t="s">
        <v>1389</v>
      </c>
      <c r="Z505" s="86" t="str">
        <f t="shared" si="57"/>
        <v>Bahnhofstraße 15; 6300 Wörgl</v>
      </c>
      <c r="AB505" s="85" t="s">
        <v>4263</v>
      </c>
      <c r="AC505" s="85" t="str">
        <f t="shared" si="58"/>
        <v>At09</v>
      </c>
      <c r="AD505" s="85" t="str">
        <f t="shared" si="59"/>
        <v>3635</v>
      </c>
      <c r="AE505" s="85" t="str">
        <f t="shared" si="60"/>
        <v>8000</v>
      </c>
      <c r="AF505" s="85" t="str">
        <f t="shared" si="61"/>
        <v>0086</v>
      </c>
      <c r="AG505" s="85" t="str">
        <f t="shared" si="62"/>
        <v>3159</v>
      </c>
      <c r="AH505" s="85" t="str">
        <f t="shared" si="63"/>
        <v>At09 3635 8000 0086 3159</v>
      </c>
    </row>
    <row r="506" spans="1:34" x14ac:dyDescent="0.25">
      <c r="A506" s="86">
        <v>705158</v>
      </c>
      <c r="B506" s="86" t="s">
        <v>1905</v>
      </c>
      <c r="C506" s="86" t="str">
        <f t="shared" si="56"/>
        <v>Fritz Atzl-Straße 6; 6300 Wörgl</v>
      </c>
      <c r="D506" s="86" t="s">
        <v>1919</v>
      </c>
      <c r="E506" s="86" t="s">
        <v>1919</v>
      </c>
      <c r="F506" s="86">
        <v>70531</v>
      </c>
      <c r="G506" s="86">
        <v>6300</v>
      </c>
      <c r="H506" s="86" t="s">
        <v>1093</v>
      </c>
      <c r="I506" s="86" t="s">
        <v>4260</v>
      </c>
      <c r="J506" s="86" t="s">
        <v>2647</v>
      </c>
      <c r="K506" s="86" t="s">
        <v>3906</v>
      </c>
      <c r="L506" s="86" t="s">
        <v>3</v>
      </c>
      <c r="M506" s="86" t="s">
        <v>4264</v>
      </c>
      <c r="N506" s="86" t="s">
        <v>4265</v>
      </c>
      <c r="O506" s="86" t="s">
        <v>2206</v>
      </c>
      <c r="P506" s="87">
        <v>43709</v>
      </c>
      <c r="Q506" s="87">
        <v>401768</v>
      </c>
      <c r="R506" s="86" t="s">
        <v>2416</v>
      </c>
      <c r="S506" s="86" t="s">
        <v>394</v>
      </c>
      <c r="T506" s="86">
        <v>970531</v>
      </c>
      <c r="U506" s="86">
        <v>6300</v>
      </c>
      <c r="V506" s="86" t="s">
        <v>1093</v>
      </c>
      <c r="W506" s="86" t="s">
        <v>3307</v>
      </c>
      <c r="X506" s="86" t="s">
        <v>2588</v>
      </c>
      <c r="Y506" s="86" t="s">
        <v>1389</v>
      </c>
      <c r="Z506" s="86" t="str">
        <f t="shared" si="57"/>
        <v>Bahnhofstraße 15; 6300 Wörgl</v>
      </c>
      <c r="AB506" s="85" t="s">
        <v>4191</v>
      </c>
      <c r="AC506" s="85" t="str">
        <f t="shared" si="58"/>
        <v>AT09</v>
      </c>
      <c r="AD506" s="85" t="str">
        <f t="shared" si="59"/>
        <v>3635</v>
      </c>
      <c r="AE506" s="85" t="str">
        <f t="shared" si="60"/>
        <v>8000</v>
      </c>
      <c r="AF506" s="85" t="str">
        <f t="shared" si="61"/>
        <v>0086</v>
      </c>
      <c r="AG506" s="85" t="str">
        <f t="shared" si="62"/>
        <v>3159</v>
      </c>
      <c r="AH506" s="85" t="str">
        <f t="shared" si="63"/>
        <v>AT09 3635 8000 0086 3159</v>
      </c>
    </row>
    <row r="507" spans="1:34" x14ac:dyDescent="0.25">
      <c r="A507" s="86">
        <v>706376</v>
      </c>
      <c r="B507" s="86" t="s">
        <v>459</v>
      </c>
      <c r="C507" s="86" t="str">
        <f t="shared" si="56"/>
        <v>Galtür 33; 6563 Galtür</v>
      </c>
      <c r="D507" s="86" t="s">
        <v>1920</v>
      </c>
      <c r="E507" s="86" t="s">
        <v>1920</v>
      </c>
      <c r="F507" s="86">
        <v>70606</v>
      </c>
      <c r="G507" s="86">
        <v>6563</v>
      </c>
      <c r="H507" s="86" t="s">
        <v>1128</v>
      </c>
      <c r="I507" s="86" t="s">
        <v>1128</v>
      </c>
      <c r="J507" s="86" t="s">
        <v>3080</v>
      </c>
      <c r="K507" s="86" t="s">
        <v>4183</v>
      </c>
      <c r="L507" s="86" t="s">
        <v>3</v>
      </c>
      <c r="M507" s="86" t="s">
        <v>4266</v>
      </c>
      <c r="N507" s="86" t="s">
        <v>4267</v>
      </c>
      <c r="O507" s="86" t="s">
        <v>2256</v>
      </c>
      <c r="P507" s="87">
        <v>36770</v>
      </c>
      <c r="Q507" s="87">
        <v>401768</v>
      </c>
      <c r="R507" s="86" t="s">
        <v>2416</v>
      </c>
      <c r="S507" s="86" t="s">
        <v>460</v>
      </c>
      <c r="T507" s="86">
        <v>970606</v>
      </c>
      <c r="U507" s="86">
        <v>6563</v>
      </c>
      <c r="V507" s="86" t="s">
        <v>1128</v>
      </c>
      <c r="W507" s="86" t="s">
        <v>1128</v>
      </c>
      <c r="X507" s="86" t="s">
        <v>3989</v>
      </c>
      <c r="Y507" s="86" t="s">
        <v>1416</v>
      </c>
      <c r="Z507" s="86" t="str">
        <f t="shared" si="57"/>
        <v>Galtür 39; 6563 Galtür</v>
      </c>
      <c r="AB507" s="85" t="s">
        <v>4268</v>
      </c>
      <c r="AC507" s="85" t="str">
        <f t="shared" si="58"/>
        <v>AT68</v>
      </c>
      <c r="AD507" s="85" t="str">
        <f t="shared" si="59"/>
        <v>3624</v>
      </c>
      <c r="AE507" s="85" t="str">
        <f t="shared" si="60"/>
        <v>8000</v>
      </c>
      <c r="AF507" s="85" t="str">
        <f t="shared" si="61"/>
        <v>0050</v>
      </c>
      <c r="AG507" s="85" t="str">
        <f t="shared" si="62"/>
        <v>1031</v>
      </c>
      <c r="AH507" s="85" t="str">
        <f t="shared" si="63"/>
        <v>AT68 3624 8000 0050 1031</v>
      </c>
    </row>
    <row r="508" spans="1:34" x14ac:dyDescent="0.25">
      <c r="A508" s="86">
        <v>706346</v>
      </c>
      <c r="B508" s="86" t="s">
        <v>839</v>
      </c>
      <c r="C508" s="86" t="str">
        <f t="shared" si="56"/>
        <v>Kappl 112; 6555 Kappl</v>
      </c>
      <c r="D508" s="86" t="s">
        <v>1920</v>
      </c>
      <c r="E508" s="86" t="s">
        <v>1920</v>
      </c>
      <c r="F508" s="86">
        <v>70609</v>
      </c>
      <c r="G508" s="86">
        <v>6555</v>
      </c>
      <c r="H508" s="86" t="s">
        <v>1126</v>
      </c>
      <c r="I508" s="86" t="s">
        <v>1126</v>
      </c>
      <c r="J508" s="86" t="s">
        <v>4269</v>
      </c>
      <c r="K508" s="86" t="s">
        <v>4183</v>
      </c>
      <c r="L508" s="86" t="s">
        <v>3</v>
      </c>
      <c r="M508" s="86" t="s">
        <v>4270</v>
      </c>
      <c r="N508" s="86" t="s">
        <v>4271</v>
      </c>
      <c r="O508" s="86" t="s">
        <v>2254</v>
      </c>
      <c r="P508" s="87">
        <v>36770</v>
      </c>
      <c r="Q508" s="87">
        <v>401768</v>
      </c>
      <c r="R508" s="86" t="s">
        <v>2416</v>
      </c>
      <c r="S508" s="86" t="s">
        <v>840</v>
      </c>
      <c r="T508" s="86">
        <v>970609</v>
      </c>
      <c r="U508" s="86">
        <v>6555</v>
      </c>
      <c r="V508" s="86" t="s">
        <v>1126</v>
      </c>
      <c r="W508" s="86" t="s">
        <v>1126</v>
      </c>
      <c r="X508" s="86" t="s">
        <v>4269</v>
      </c>
      <c r="Y508" s="86" t="s">
        <v>841</v>
      </c>
      <c r="Z508" s="86" t="str">
        <f t="shared" si="57"/>
        <v>Kappl 112; 6555 Kappl</v>
      </c>
      <c r="AB508" s="85" t="s">
        <v>4272</v>
      </c>
      <c r="AC508" s="85" t="str">
        <f t="shared" si="58"/>
        <v>AT51</v>
      </c>
      <c r="AD508" s="85" t="str">
        <f t="shared" si="59"/>
        <v>3624</v>
      </c>
      <c r="AE508" s="85" t="str">
        <f t="shared" si="60"/>
        <v>8000</v>
      </c>
      <c r="AF508" s="85" t="str">
        <f t="shared" si="61"/>
        <v>0032</v>
      </c>
      <c r="AG508" s="85" t="str">
        <f t="shared" si="62"/>
        <v>0044</v>
      </c>
      <c r="AH508" s="85" t="str">
        <f t="shared" si="63"/>
        <v>AT51 3624 8000 0032 0044</v>
      </c>
    </row>
    <row r="509" spans="1:34" x14ac:dyDescent="0.25">
      <c r="A509" s="86">
        <v>706345</v>
      </c>
      <c r="B509" s="86" t="s">
        <v>1911</v>
      </c>
      <c r="C509" s="86" t="str">
        <f t="shared" si="56"/>
        <v>Kappl 112; 6555 Kappl</v>
      </c>
      <c r="D509" s="86" t="s">
        <v>1919</v>
      </c>
      <c r="E509" s="86" t="s">
        <v>1919</v>
      </c>
      <c r="F509" s="86">
        <v>70609</v>
      </c>
      <c r="G509" s="86">
        <v>6555</v>
      </c>
      <c r="H509" s="86" t="s">
        <v>1126</v>
      </c>
      <c r="I509" s="86" t="s">
        <v>1126</v>
      </c>
      <c r="J509" s="86" t="s">
        <v>4269</v>
      </c>
      <c r="K509" s="86" t="s">
        <v>4183</v>
      </c>
      <c r="L509" s="86" t="s">
        <v>1</v>
      </c>
      <c r="M509" s="86" t="s">
        <v>4273</v>
      </c>
      <c r="N509" s="86" t="s">
        <v>4274</v>
      </c>
      <c r="O509" s="86" t="s">
        <v>2231</v>
      </c>
      <c r="P509" s="87">
        <v>43731</v>
      </c>
      <c r="Q509" s="87">
        <v>401768</v>
      </c>
      <c r="R509" s="86" t="s">
        <v>2416</v>
      </c>
      <c r="S509" s="86" t="s">
        <v>438</v>
      </c>
      <c r="T509" s="86">
        <v>401006</v>
      </c>
      <c r="U509" s="86">
        <v>6500</v>
      </c>
      <c r="V509" s="86" t="s">
        <v>1107</v>
      </c>
      <c r="W509" s="86" t="s">
        <v>2709</v>
      </c>
      <c r="X509" s="86" t="s">
        <v>2741</v>
      </c>
      <c r="Y509" s="86" t="s">
        <v>1962</v>
      </c>
      <c r="Z509" s="86" t="str">
        <f t="shared" si="57"/>
        <v>Herzog-Friedrich-Straße 6a; 6500 Landeck</v>
      </c>
      <c r="AB509" s="85" t="s">
        <v>4275</v>
      </c>
      <c r="AC509" s="85" t="str">
        <f t="shared" si="58"/>
        <v>AT10</v>
      </c>
      <c r="AD509" s="85" t="str">
        <f t="shared" si="59"/>
        <v>4239</v>
      </c>
      <c r="AE509" s="85" t="str">
        <f t="shared" si="60"/>
        <v>0005</v>
      </c>
      <c r="AF509" s="85" t="str">
        <f t="shared" si="61"/>
        <v>0005</v>
      </c>
      <c r="AG509" s="85" t="str">
        <f t="shared" si="62"/>
        <v>6382</v>
      </c>
      <c r="AH509" s="85" t="str">
        <f t="shared" si="63"/>
        <v>AT10 4239 0005 0005 6382</v>
      </c>
    </row>
    <row r="510" spans="1:34" x14ac:dyDescent="0.25">
      <c r="A510" s="86">
        <v>706166</v>
      </c>
      <c r="B510" s="86" t="s">
        <v>994</v>
      </c>
      <c r="C510" s="86" t="str">
        <f t="shared" si="56"/>
        <v>Dorfstraße 23; 6526 Kauns</v>
      </c>
      <c r="D510" s="86" t="s">
        <v>1920</v>
      </c>
      <c r="E510" s="86" t="s">
        <v>1920</v>
      </c>
      <c r="F510" s="86">
        <v>70612</v>
      </c>
      <c r="G510" s="86">
        <v>6526</v>
      </c>
      <c r="H510" s="86" t="s">
        <v>1116</v>
      </c>
      <c r="I510" s="86" t="s">
        <v>2849</v>
      </c>
      <c r="J510" s="86" t="s">
        <v>2665</v>
      </c>
      <c r="K510" s="86" t="s">
        <v>4183</v>
      </c>
      <c r="L510" s="86" t="s">
        <v>3</v>
      </c>
      <c r="M510" s="86" t="s">
        <v>4276</v>
      </c>
      <c r="N510" s="86" t="s">
        <v>4277</v>
      </c>
      <c r="O510" s="86" t="s">
        <v>2243</v>
      </c>
      <c r="P510" s="87">
        <v>36770</v>
      </c>
      <c r="Q510" s="87">
        <v>401768</v>
      </c>
      <c r="R510" s="86" t="s">
        <v>2416</v>
      </c>
      <c r="S510" s="86" t="s">
        <v>995</v>
      </c>
      <c r="T510" s="86">
        <v>970612</v>
      </c>
      <c r="U510" s="86">
        <v>6522</v>
      </c>
      <c r="V510" s="86" t="s">
        <v>1116</v>
      </c>
      <c r="W510" s="86" t="s">
        <v>1116</v>
      </c>
      <c r="X510" s="86" t="s">
        <v>3474</v>
      </c>
      <c r="Y510" s="86" t="s">
        <v>996</v>
      </c>
      <c r="Z510" s="86" t="str">
        <f t="shared" si="57"/>
        <v>Kauns 107; 6522 Kauns</v>
      </c>
      <c r="AB510" s="85" t="s">
        <v>4278</v>
      </c>
      <c r="AC510" s="85" t="str">
        <f t="shared" si="58"/>
        <v>AT43</v>
      </c>
      <c r="AD510" s="85" t="str">
        <f t="shared" si="59"/>
        <v>3635</v>
      </c>
      <c r="AE510" s="85" t="str">
        <f t="shared" si="60"/>
        <v>9000</v>
      </c>
      <c r="AF510" s="85" t="str">
        <f t="shared" si="61"/>
        <v>0120</v>
      </c>
      <c r="AG510" s="85" t="str">
        <f t="shared" si="62"/>
        <v>0005</v>
      </c>
      <c r="AH510" s="85" t="str">
        <f t="shared" si="63"/>
        <v>AT43 3635 9000 0120 0005</v>
      </c>
    </row>
    <row r="511" spans="1:34" x14ac:dyDescent="0.25">
      <c r="A511" s="86">
        <v>706296</v>
      </c>
      <c r="B511" s="86" t="s">
        <v>449</v>
      </c>
      <c r="C511" s="86" t="str">
        <f t="shared" si="56"/>
        <v>Unterdorf 18; 6532 Ladis</v>
      </c>
      <c r="D511" s="86" t="s">
        <v>1920</v>
      </c>
      <c r="E511" s="86" t="s">
        <v>1920</v>
      </c>
      <c r="F511" s="86">
        <v>70613</v>
      </c>
      <c r="G511" s="86">
        <v>6532</v>
      </c>
      <c r="H511" s="86" t="s">
        <v>1123</v>
      </c>
      <c r="I511" s="86" t="s">
        <v>3183</v>
      </c>
      <c r="J511" s="86" t="s">
        <v>2421</v>
      </c>
      <c r="K511" s="86" t="s">
        <v>4183</v>
      </c>
      <c r="L511" s="86" t="s">
        <v>3</v>
      </c>
      <c r="M511" s="86" t="s">
        <v>4279</v>
      </c>
      <c r="N511" s="86" t="s">
        <v>4280</v>
      </c>
      <c r="O511" s="86" t="s">
        <v>2250</v>
      </c>
      <c r="P511" s="87">
        <v>36770</v>
      </c>
      <c r="Q511" s="87">
        <v>401768</v>
      </c>
      <c r="R511" s="86" t="s">
        <v>2416</v>
      </c>
      <c r="S511" s="86" t="s">
        <v>444</v>
      </c>
      <c r="T511" s="86">
        <v>970613</v>
      </c>
      <c r="U511" s="86">
        <v>6532</v>
      </c>
      <c r="V511" s="86" t="s">
        <v>1123</v>
      </c>
      <c r="W511" s="86" t="s">
        <v>2849</v>
      </c>
      <c r="X511" s="86" t="s">
        <v>2411</v>
      </c>
      <c r="Y511" s="86" t="s">
        <v>445</v>
      </c>
      <c r="Z511" s="86" t="str">
        <f t="shared" si="57"/>
        <v>Dorfstraße 8; 6532 Ladis</v>
      </c>
      <c r="AB511" s="85" t="s">
        <v>4281</v>
      </c>
      <c r="AC511" s="85" t="str">
        <f t="shared" si="58"/>
        <v>AT71</v>
      </c>
      <c r="AD511" s="85" t="str">
        <f t="shared" si="59"/>
        <v>3635</v>
      </c>
      <c r="AE511" s="85" t="str">
        <f t="shared" si="60"/>
        <v>9000</v>
      </c>
      <c r="AF511" s="85" t="str">
        <f t="shared" si="61"/>
        <v>0132</v>
      </c>
      <c r="AG511" s="85" t="str">
        <f t="shared" si="62"/>
        <v>0266</v>
      </c>
      <c r="AH511" s="85" t="str">
        <f t="shared" si="63"/>
        <v>AT71 3635 9000 0132 0266</v>
      </c>
    </row>
    <row r="512" spans="1:34" x14ac:dyDescent="0.25">
      <c r="A512" s="86">
        <v>706297</v>
      </c>
      <c r="B512" s="86" t="s">
        <v>443</v>
      </c>
      <c r="C512" s="86" t="str">
        <f t="shared" si="56"/>
        <v>Unterdorf 18; 6532 Ladis</v>
      </c>
      <c r="D512" s="86" t="s">
        <v>1919</v>
      </c>
      <c r="E512" s="86" t="s">
        <v>1919</v>
      </c>
      <c r="F512" s="86">
        <v>70613</v>
      </c>
      <c r="G512" s="86">
        <v>6532</v>
      </c>
      <c r="H512" s="86" t="s">
        <v>1123</v>
      </c>
      <c r="I512" s="86" t="s">
        <v>3183</v>
      </c>
      <c r="J512" s="86" t="s">
        <v>2421</v>
      </c>
      <c r="K512" s="86" t="s">
        <v>4183</v>
      </c>
      <c r="L512" s="86" t="s">
        <v>3</v>
      </c>
      <c r="M512" s="86" t="s">
        <v>4282</v>
      </c>
      <c r="N512" s="86" t="s">
        <v>4283</v>
      </c>
      <c r="O512" s="86" t="s">
        <v>2250</v>
      </c>
      <c r="P512" s="87">
        <v>36770</v>
      </c>
      <c r="Q512" s="87">
        <v>401768</v>
      </c>
      <c r="R512" s="86" t="s">
        <v>2416</v>
      </c>
      <c r="S512" s="86" t="s">
        <v>444</v>
      </c>
      <c r="T512" s="86">
        <v>970613</v>
      </c>
      <c r="U512" s="86">
        <v>6532</v>
      </c>
      <c r="V512" s="86" t="s">
        <v>1123</v>
      </c>
      <c r="W512" s="86" t="s">
        <v>2849</v>
      </c>
      <c r="X512" s="86" t="s">
        <v>2411</v>
      </c>
      <c r="Y512" s="86" t="s">
        <v>445</v>
      </c>
      <c r="Z512" s="86" t="str">
        <f t="shared" si="57"/>
        <v>Dorfstraße 8; 6532 Ladis</v>
      </c>
      <c r="AB512" s="85" t="s">
        <v>4281</v>
      </c>
      <c r="AC512" s="85" t="str">
        <f t="shared" si="58"/>
        <v>AT71</v>
      </c>
      <c r="AD512" s="85" t="str">
        <f t="shared" si="59"/>
        <v>3635</v>
      </c>
      <c r="AE512" s="85" t="str">
        <f t="shared" si="60"/>
        <v>9000</v>
      </c>
      <c r="AF512" s="85" t="str">
        <f t="shared" si="61"/>
        <v>0132</v>
      </c>
      <c r="AG512" s="85" t="str">
        <f t="shared" si="62"/>
        <v>0266</v>
      </c>
      <c r="AH512" s="85" t="str">
        <f t="shared" si="63"/>
        <v>AT71 3635 9000 0132 0266</v>
      </c>
    </row>
    <row r="513" spans="1:34" x14ac:dyDescent="0.25">
      <c r="A513" s="86">
        <v>706436</v>
      </c>
      <c r="B513" s="86" t="s">
        <v>771</v>
      </c>
      <c r="C513" s="86" t="str">
        <f t="shared" si="56"/>
        <v>Piller 49; 6473 Fließ</v>
      </c>
      <c r="D513" s="86" t="s">
        <v>1920</v>
      </c>
      <c r="E513" s="86" t="s">
        <v>1940</v>
      </c>
      <c r="F513" s="86">
        <v>70604</v>
      </c>
      <c r="G513" s="86">
        <v>6473</v>
      </c>
      <c r="H513" s="86" t="s">
        <v>4181</v>
      </c>
      <c r="I513" s="86" t="s">
        <v>4284</v>
      </c>
      <c r="J513" s="86" t="s">
        <v>2877</v>
      </c>
      <c r="K513" s="86" t="s">
        <v>4183</v>
      </c>
      <c r="L513" s="86" t="s">
        <v>3</v>
      </c>
      <c r="M513" s="86" t="s">
        <v>4285</v>
      </c>
      <c r="N513" s="86" t="s">
        <v>4286</v>
      </c>
      <c r="O513" s="86" t="s">
        <v>2230</v>
      </c>
      <c r="P513" s="87">
        <v>36770</v>
      </c>
      <c r="Q513" s="87">
        <v>401768</v>
      </c>
      <c r="R513" s="86" t="s">
        <v>2416</v>
      </c>
      <c r="S513" s="86" t="s">
        <v>454</v>
      </c>
      <c r="T513" s="86">
        <v>970604</v>
      </c>
      <c r="U513" s="86">
        <v>6521</v>
      </c>
      <c r="V513" s="86" t="s">
        <v>4181</v>
      </c>
      <c r="W513" s="86" t="s">
        <v>3140</v>
      </c>
      <c r="X513" s="86" t="s">
        <v>4187</v>
      </c>
      <c r="Y513" s="86" t="s">
        <v>455</v>
      </c>
      <c r="Z513" s="86" t="str">
        <f t="shared" si="57"/>
        <v>Dorf 120; 6521 Fließ</v>
      </c>
      <c r="AB513" s="85" t="s">
        <v>4186</v>
      </c>
      <c r="AC513" s="85" t="str">
        <f t="shared" si="58"/>
        <v>AT74</v>
      </c>
      <c r="AD513" s="85" t="str">
        <f t="shared" si="59"/>
        <v>3635</v>
      </c>
      <c r="AE513" s="85" t="str">
        <f t="shared" si="60"/>
        <v>9000</v>
      </c>
      <c r="AF513" s="85" t="str">
        <f t="shared" si="61"/>
        <v>0142</v>
      </c>
      <c r="AG513" s="85" t="str">
        <f t="shared" si="62"/>
        <v>0025</v>
      </c>
      <c r="AH513" s="85" t="str">
        <f t="shared" si="63"/>
        <v>AT74 3635 9000 0142 0025</v>
      </c>
    </row>
    <row r="514" spans="1:34" x14ac:dyDescent="0.25">
      <c r="A514" s="86">
        <v>706286</v>
      </c>
      <c r="B514" s="86" t="s">
        <v>434</v>
      </c>
      <c r="C514" s="86" t="str">
        <f t="shared" si="56"/>
        <v>Grins 57; 6591 Grins</v>
      </c>
      <c r="D514" s="86" t="s">
        <v>1920</v>
      </c>
      <c r="E514" s="86" t="s">
        <v>1920</v>
      </c>
      <c r="F514" s="86">
        <v>70607</v>
      </c>
      <c r="G514" s="86">
        <v>6591</v>
      </c>
      <c r="H514" s="86" t="s">
        <v>1110</v>
      </c>
      <c r="I514" s="86" t="s">
        <v>1110</v>
      </c>
      <c r="J514" s="86" t="s">
        <v>4085</v>
      </c>
      <c r="K514" s="86" t="s">
        <v>4183</v>
      </c>
      <c r="L514" s="86" t="s">
        <v>3</v>
      </c>
      <c r="M514" s="86" t="s">
        <v>4287</v>
      </c>
      <c r="N514" s="86" t="s">
        <v>4288</v>
      </c>
      <c r="O514" s="86" t="s">
        <v>2249</v>
      </c>
      <c r="P514" s="87">
        <v>36770</v>
      </c>
      <c r="Q514" s="87">
        <v>401768</v>
      </c>
      <c r="R514" s="86" t="s">
        <v>2416</v>
      </c>
      <c r="S514" s="86" t="s">
        <v>435</v>
      </c>
      <c r="T514" s="86">
        <v>970607</v>
      </c>
      <c r="U514" s="86">
        <v>6591</v>
      </c>
      <c r="V514" s="86" t="s">
        <v>1110</v>
      </c>
      <c r="W514" s="86" t="s">
        <v>1110</v>
      </c>
      <c r="X514" s="86" t="s">
        <v>4085</v>
      </c>
      <c r="Y514" s="86" t="s">
        <v>436</v>
      </c>
      <c r="Z514" s="86" t="str">
        <f t="shared" si="57"/>
        <v>Grins 57; 6591 Grins</v>
      </c>
      <c r="AB514" s="85" t="s">
        <v>4289</v>
      </c>
      <c r="AC514" s="85" t="str">
        <f t="shared" si="58"/>
        <v>AT43</v>
      </c>
      <c r="AD514" s="85" t="str">
        <f t="shared" si="59"/>
        <v>3635</v>
      </c>
      <c r="AE514" s="85" t="str">
        <f t="shared" si="60"/>
        <v>9000</v>
      </c>
      <c r="AF514" s="85" t="str">
        <f t="shared" si="61"/>
        <v>0042</v>
      </c>
      <c r="AG514" s="85" t="str">
        <f t="shared" si="62"/>
        <v>0125</v>
      </c>
      <c r="AH514" s="85" t="str">
        <f t="shared" si="63"/>
        <v>AT43 3635 9000 0042 0125</v>
      </c>
    </row>
    <row r="515" spans="1:34" x14ac:dyDescent="0.25">
      <c r="A515" s="86">
        <v>706015</v>
      </c>
      <c r="B515" s="86" t="s">
        <v>4290</v>
      </c>
      <c r="C515" s="86" t="str">
        <f t="shared" si="56"/>
        <v>Grins 68; 6591 Grins</v>
      </c>
      <c r="D515" s="86" t="s">
        <v>1919</v>
      </c>
      <c r="E515" s="86" t="s">
        <v>1919</v>
      </c>
      <c r="F515" s="86">
        <v>70607</v>
      </c>
      <c r="G515" s="86">
        <v>6591</v>
      </c>
      <c r="H515" s="86" t="s">
        <v>1110</v>
      </c>
      <c r="I515" s="86" t="s">
        <v>1110</v>
      </c>
      <c r="J515" s="86" t="s">
        <v>4291</v>
      </c>
      <c r="K515" s="86" t="s">
        <v>4183</v>
      </c>
      <c r="L515" s="86" t="s">
        <v>1</v>
      </c>
      <c r="M515" s="86"/>
      <c r="N515" s="86" t="s">
        <v>4274</v>
      </c>
      <c r="O515" s="86" t="s">
        <v>5751</v>
      </c>
      <c r="P515" s="87">
        <v>36770</v>
      </c>
      <c r="Q515" s="87">
        <v>43708</v>
      </c>
      <c r="R515" s="86" t="s">
        <v>2592</v>
      </c>
      <c r="S515" s="86" t="s">
        <v>438</v>
      </c>
      <c r="T515" s="86">
        <v>401006</v>
      </c>
      <c r="U515" s="86">
        <v>6500</v>
      </c>
      <c r="V515" s="86" t="s">
        <v>1107</v>
      </c>
      <c r="W515" s="86" t="s">
        <v>2709</v>
      </c>
      <c r="X515" s="86" t="s">
        <v>2741</v>
      </c>
      <c r="Y515" s="86" t="s">
        <v>1962</v>
      </c>
      <c r="Z515" s="86" t="str">
        <f t="shared" si="57"/>
        <v>Herzog-Friedrich-Straße 6a; 6500 Landeck</v>
      </c>
      <c r="AB515" s="85" t="s">
        <v>4292</v>
      </c>
      <c r="AC515" s="85" t="str">
        <f t="shared" si="58"/>
        <v>AT52</v>
      </c>
      <c r="AD515" s="85" t="str">
        <f t="shared" si="59"/>
        <v>3635</v>
      </c>
      <c r="AE515" s="85" t="str">
        <f t="shared" si="60"/>
        <v>9000</v>
      </c>
      <c r="AF515" s="85" t="str">
        <f t="shared" si="61"/>
        <v>0042</v>
      </c>
      <c r="AG515" s="85" t="str">
        <f t="shared" si="62"/>
        <v>6171</v>
      </c>
      <c r="AH515" s="85" t="str">
        <f t="shared" si="63"/>
        <v>AT52 3635 9000 0042 6171</v>
      </c>
    </row>
    <row r="516" spans="1:34" x14ac:dyDescent="0.25">
      <c r="A516" s="86">
        <v>706036</v>
      </c>
      <c r="B516" s="86" t="s">
        <v>507</v>
      </c>
      <c r="C516" s="86" t="str">
        <f t="shared" ref="C516:C579" si="64">CONCATENATE(I516," ",J516,";"," ",G516," ",H516)</f>
        <v>Brixnerstraße 1; 6500 Landeck</v>
      </c>
      <c r="D516" s="86" t="s">
        <v>1920</v>
      </c>
      <c r="E516" s="86" t="s">
        <v>1920</v>
      </c>
      <c r="F516" s="86">
        <v>70614</v>
      </c>
      <c r="G516" s="86">
        <v>6500</v>
      </c>
      <c r="H516" s="86" t="s">
        <v>1107</v>
      </c>
      <c r="I516" s="86" t="s">
        <v>4293</v>
      </c>
      <c r="J516" s="86" t="s">
        <v>2480</v>
      </c>
      <c r="K516" s="86" t="s">
        <v>4183</v>
      </c>
      <c r="L516" s="86" t="s">
        <v>3</v>
      </c>
      <c r="M516" s="86" t="s">
        <v>4294</v>
      </c>
      <c r="N516" s="86" t="s">
        <v>4295</v>
      </c>
      <c r="O516" s="86" t="s">
        <v>2228</v>
      </c>
      <c r="P516" s="87">
        <v>36770</v>
      </c>
      <c r="Q516" s="87">
        <v>401768</v>
      </c>
      <c r="R516" s="86" t="s">
        <v>2416</v>
      </c>
      <c r="S516" s="86" t="s">
        <v>447</v>
      </c>
      <c r="T516" s="86">
        <v>970614</v>
      </c>
      <c r="U516" s="86">
        <v>6500</v>
      </c>
      <c r="V516" s="86" t="s">
        <v>1107</v>
      </c>
      <c r="W516" s="86" t="s">
        <v>2531</v>
      </c>
      <c r="X516" s="86" t="s">
        <v>2665</v>
      </c>
      <c r="Y516" s="86" t="s">
        <v>448</v>
      </c>
      <c r="Z516" s="86" t="str">
        <f t="shared" ref="Z516:Z579" si="65">CONCATENATE(W516," ",X516,";"," ",U516," ",V516)</f>
        <v>Innstraße 23; 6500 Landeck</v>
      </c>
      <c r="AB516" s="85" t="s">
        <v>4296</v>
      </c>
      <c r="AC516" s="85" t="str">
        <f t="shared" ref="AC516:AC579" si="66">LEFT(AB516,4)</f>
        <v>AT08</v>
      </c>
      <c r="AD516" s="85" t="str">
        <f t="shared" ref="AD516:AD579" si="67">MID(AB516,5,4)</f>
        <v>4239</v>
      </c>
      <c r="AE516" s="85" t="str">
        <f t="shared" ref="AE516:AE579" si="68">MID(AB516,9,4)</f>
        <v>0005</v>
      </c>
      <c r="AF516" s="85" t="str">
        <f t="shared" ref="AF516:AF579" si="69">MID(AB516,13,4)</f>
        <v>0028</v>
      </c>
      <c r="AG516" s="85" t="str">
        <f t="shared" ref="AG516:AG579" si="70">MID(AB516,17,4)</f>
        <v>0100</v>
      </c>
      <c r="AH516" s="85" t="str">
        <f t="shared" ref="AH516:AH579" si="71">AC516&amp;" "&amp;AD516&amp;" "&amp;AE516&amp;" "&amp;AF516&amp;" "&amp;AG516</f>
        <v>AT08 4239 0005 0028 0100</v>
      </c>
    </row>
    <row r="517" spans="1:34" x14ac:dyDescent="0.25">
      <c r="A517" s="86">
        <v>706061</v>
      </c>
      <c r="B517" s="86" t="s">
        <v>4297</v>
      </c>
      <c r="C517" s="86" t="str">
        <f t="shared" si="64"/>
        <v>Bruggfeldstraße 23; 6500 Landeck</v>
      </c>
      <c r="D517" s="86" t="s">
        <v>1919</v>
      </c>
      <c r="E517" s="86" t="s">
        <v>1919</v>
      </c>
      <c r="F517" s="86">
        <v>70614</v>
      </c>
      <c r="G517" s="86">
        <v>6500</v>
      </c>
      <c r="H517" s="86" t="s">
        <v>1107</v>
      </c>
      <c r="I517" s="86" t="s">
        <v>4298</v>
      </c>
      <c r="J517" s="86" t="s">
        <v>2665</v>
      </c>
      <c r="K517" s="86" t="s">
        <v>4183</v>
      </c>
      <c r="L517" s="86" t="s">
        <v>1</v>
      </c>
      <c r="M517" s="86" t="s">
        <v>4299</v>
      </c>
      <c r="N517" s="86" t="s">
        <v>4300</v>
      </c>
      <c r="O517" s="86" t="s">
        <v>5752</v>
      </c>
      <c r="P517" s="87">
        <v>44235</v>
      </c>
      <c r="Q517" s="87">
        <v>401768</v>
      </c>
      <c r="R517" s="86" t="s">
        <v>2416</v>
      </c>
      <c r="S517" s="86" t="s">
        <v>4302</v>
      </c>
      <c r="T517" s="86"/>
      <c r="U517" s="86">
        <v>6500</v>
      </c>
      <c r="V517" s="86" t="s">
        <v>1107</v>
      </c>
      <c r="W517" s="86" t="s">
        <v>4298</v>
      </c>
      <c r="X517" s="86" t="s">
        <v>2665</v>
      </c>
      <c r="Y517" s="86"/>
      <c r="Z517" s="86" t="str">
        <f t="shared" si="65"/>
        <v>Bruggfeldstraße 23; 6500 Landeck</v>
      </c>
      <c r="AB517" s="85" t="s">
        <v>4301</v>
      </c>
      <c r="AC517" s="85" t="str">
        <f t="shared" si="66"/>
        <v>AT93</v>
      </c>
      <c r="AD517" s="85" t="str">
        <f t="shared" si="67"/>
        <v>4239</v>
      </c>
      <c r="AE517" s="85" t="str">
        <f t="shared" si="68"/>
        <v>0030</v>
      </c>
      <c r="AF517" s="85" t="str">
        <f t="shared" si="69"/>
        <v>0005</v>
      </c>
      <c r="AG517" s="85" t="str">
        <f t="shared" si="70"/>
        <v>1699</v>
      </c>
      <c r="AH517" s="85" t="str">
        <f t="shared" si="71"/>
        <v>AT93 4239 0030 0005 1699</v>
      </c>
    </row>
    <row r="518" spans="1:34" x14ac:dyDescent="0.25">
      <c r="A518" s="86">
        <v>706026</v>
      </c>
      <c r="B518" s="86" t="s">
        <v>4303</v>
      </c>
      <c r="C518" s="86" t="str">
        <f t="shared" si="64"/>
        <v>Bruggfeldstraße 27; 6500 Landeck</v>
      </c>
      <c r="D518" s="86" t="s">
        <v>1920</v>
      </c>
      <c r="E518" s="86" t="s">
        <v>1920</v>
      </c>
      <c r="F518" s="86">
        <v>70614</v>
      </c>
      <c r="G518" s="86">
        <v>6500</v>
      </c>
      <c r="H518" s="86" t="s">
        <v>1107</v>
      </c>
      <c r="I518" s="86" t="s">
        <v>4298</v>
      </c>
      <c r="J518" s="86" t="s">
        <v>2474</v>
      </c>
      <c r="K518" s="86" t="s">
        <v>4183</v>
      </c>
      <c r="L518" s="86" t="s">
        <v>3</v>
      </c>
      <c r="M518" s="86" t="s">
        <v>4304</v>
      </c>
      <c r="N518" s="86" t="s">
        <v>4305</v>
      </c>
      <c r="O518" s="86" t="s">
        <v>2228</v>
      </c>
      <c r="P518" s="87">
        <v>36770</v>
      </c>
      <c r="Q518" s="87">
        <v>401768</v>
      </c>
      <c r="R518" s="86" t="s">
        <v>2416</v>
      </c>
      <c r="S518" s="86" t="s">
        <v>447</v>
      </c>
      <c r="T518" s="86">
        <v>970614</v>
      </c>
      <c r="U518" s="86">
        <v>6500</v>
      </c>
      <c r="V518" s="86" t="s">
        <v>1107</v>
      </c>
      <c r="W518" s="86" t="s">
        <v>2531</v>
      </c>
      <c r="X518" s="86" t="s">
        <v>2665</v>
      </c>
      <c r="Y518" s="86" t="s">
        <v>448</v>
      </c>
      <c r="Z518" s="86" t="str">
        <f t="shared" si="65"/>
        <v>Innstraße 23; 6500 Landeck</v>
      </c>
      <c r="AB518" s="85" t="s">
        <v>4296</v>
      </c>
      <c r="AC518" s="85" t="str">
        <f t="shared" si="66"/>
        <v>AT08</v>
      </c>
      <c r="AD518" s="85" t="str">
        <f t="shared" si="67"/>
        <v>4239</v>
      </c>
      <c r="AE518" s="85" t="str">
        <f t="shared" si="68"/>
        <v>0005</v>
      </c>
      <c r="AF518" s="85" t="str">
        <f t="shared" si="69"/>
        <v>0028</v>
      </c>
      <c r="AG518" s="85" t="str">
        <f t="shared" si="70"/>
        <v>0100</v>
      </c>
      <c r="AH518" s="85" t="str">
        <f t="shared" si="71"/>
        <v>AT08 4239 0005 0028 0100</v>
      </c>
    </row>
    <row r="519" spans="1:34" x14ac:dyDescent="0.25">
      <c r="A519" s="86">
        <v>706006</v>
      </c>
      <c r="B519" s="86" t="s">
        <v>457</v>
      </c>
      <c r="C519" s="86" t="str">
        <f t="shared" si="64"/>
        <v>Dorf 181; 6521 Fließ</v>
      </c>
      <c r="D519" s="86" t="s">
        <v>1920</v>
      </c>
      <c r="E519" s="86" t="s">
        <v>1920</v>
      </c>
      <c r="F519" s="86">
        <v>70604</v>
      </c>
      <c r="G519" s="86">
        <v>6521</v>
      </c>
      <c r="H519" s="86" t="s">
        <v>4181</v>
      </c>
      <c r="I519" s="86" t="s">
        <v>3140</v>
      </c>
      <c r="J519" s="86" t="s">
        <v>4306</v>
      </c>
      <c r="K519" s="86" t="s">
        <v>4183</v>
      </c>
      <c r="L519" s="86" t="s">
        <v>3</v>
      </c>
      <c r="M519" s="86" t="s">
        <v>4307</v>
      </c>
      <c r="N519" s="86" t="s">
        <v>4308</v>
      </c>
      <c r="O519" s="86" t="s">
        <v>2230</v>
      </c>
      <c r="P519" s="87">
        <v>36770</v>
      </c>
      <c r="Q519" s="87">
        <v>401768</v>
      </c>
      <c r="R519" s="86" t="s">
        <v>2416</v>
      </c>
      <c r="S519" s="86" t="s">
        <v>454</v>
      </c>
      <c r="T519" s="86">
        <v>970604</v>
      </c>
      <c r="U519" s="86">
        <v>6521</v>
      </c>
      <c r="V519" s="86" t="s">
        <v>4181</v>
      </c>
      <c r="W519" s="86" t="s">
        <v>3140</v>
      </c>
      <c r="X519" s="86" t="s">
        <v>4187</v>
      </c>
      <c r="Y519" s="86" t="s">
        <v>455</v>
      </c>
      <c r="Z519" s="86" t="str">
        <f t="shared" si="65"/>
        <v>Dorf 120; 6521 Fließ</v>
      </c>
      <c r="AB519" s="85" t="s">
        <v>4186</v>
      </c>
      <c r="AC519" s="85" t="str">
        <f t="shared" si="66"/>
        <v>AT74</v>
      </c>
      <c r="AD519" s="85" t="str">
        <f t="shared" si="67"/>
        <v>3635</v>
      </c>
      <c r="AE519" s="85" t="str">
        <f t="shared" si="68"/>
        <v>9000</v>
      </c>
      <c r="AF519" s="85" t="str">
        <f t="shared" si="69"/>
        <v>0142</v>
      </c>
      <c r="AG519" s="85" t="str">
        <f t="shared" si="70"/>
        <v>0025</v>
      </c>
      <c r="AH519" s="85" t="str">
        <f t="shared" si="71"/>
        <v>AT74 3635 9000 0142 0025</v>
      </c>
    </row>
    <row r="520" spans="1:34" x14ac:dyDescent="0.25">
      <c r="A520" s="86">
        <v>706327</v>
      </c>
      <c r="B520" s="86" t="s">
        <v>453</v>
      </c>
      <c r="C520" s="86" t="str">
        <f t="shared" si="64"/>
        <v>Dorf 181; 6521 Fließ</v>
      </c>
      <c r="D520" s="86" t="s">
        <v>1919</v>
      </c>
      <c r="E520" s="86" t="s">
        <v>1919</v>
      </c>
      <c r="F520" s="86">
        <v>70604</v>
      </c>
      <c r="G520" s="86">
        <v>6521</v>
      </c>
      <c r="H520" s="86" t="s">
        <v>4181</v>
      </c>
      <c r="I520" s="86" t="s">
        <v>3140</v>
      </c>
      <c r="J520" s="86" t="s">
        <v>4306</v>
      </c>
      <c r="K520" s="86" t="s">
        <v>4183</v>
      </c>
      <c r="L520" s="86" t="s">
        <v>3</v>
      </c>
      <c r="M520" s="86" t="s">
        <v>4309</v>
      </c>
      <c r="N520" s="86" t="s">
        <v>4310</v>
      </c>
      <c r="O520" s="86" t="s">
        <v>2230</v>
      </c>
      <c r="P520" s="87">
        <v>36770</v>
      </c>
      <c r="Q520" s="87">
        <v>401768</v>
      </c>
      <c r="R520" s="86" t="s">
        <v>2416</v>
      </c>
      <c r="S520" s="86" t="s">
        <v>454</v>
      </c>
      <c r="T520" s="86">
        <v>970604</v>
      </c>
      <c r="U520" s="86">
        <v>6521</v>
      </c>
      <c r="V520" s="86" t="s">
        <v>4181</v>
      </c>
      <c r="W520" s="86" t="s">
        <v>3140</v>
      </c>
      <c r="X520" s="86" t="s">
        <v>4187</v>
      </c>
      <c r="Y520" s="86" t="s">
        <v>455</v>
      </c>
      <c r="Z520" s="86" t="str">
        <f t="shared" si="65"/>
        <v>Dorf 120; 6521 Fließ</v>
      </c>
      <c r="AB520" s="85" t="s">
        <v>4186</v>
      </c>
      <c r="AC520" s="85" t="str">
        <f t="shared" si="66"/>
        <v>AT74</v>
      </c>
      <c r="AD520" s="85" t="str">
        <f t="shared" si="67"/>
        <v>3635</v>
      </c>
      <c r="AE520" s="85" t="str">
        <f t="shared" si="68"/>
        <v>9000</v>
      </c>
      <c r="AF520" s="85" t="str">
        <f t="shared" si="69"/>
        <v>0142</v>
      </c>
      <c r="AG520" s="85" t="str">
        <f t="shared" si="70"/>
        <v>0025</v>
      </c>
      <c r="AH520" s="85" t="str">
        <f t="shared" si="71"/>
        <v>AT74 3635 9000 0142 0025</v>
      </c>
    </row>
    <row r="521" spans="1:34" x14ac:dyDescent="0.25">
      <c r="A521" s="86">
        <v>706337</v>
      </c>
      <c r="B521" s="86" t="s">
        <v>456</v>
      </c>
      <c r="C521" s="86" t="str">
        <f t="shared" si="64"/>
        <v>Dorf 181; 6521 Fließ</v>
      </c>
      <c r="D521" s="86" t="s">
        <v>1922</v>
      </c>
      <c r="E521" s="86" t="s">
        <v>1922</v>
      </c>
      <c r="F521" s="86">
        <v>70604</v>
      </c>
      <c r="G521" s="86">
        <v>6521</v>
      </c>
      <c r="H521" s="86" t="s">
        <v>4181</v>
      </c>
      <c r="I521" s="86" t="s">
        <v>3140</v>
      </c>
      <c r="J521" s="86" t="s">
        <v>4306</v>
      </c>
      <c r="K521" s="86" t="s">
        <v>4183</v>
      </c>
      <c r="L521" s="86" t="s">
        <v>3</v>
      </c>
      <c r="M521" s="86" t="s">
        <v>4311</v>
      </c>
      <c r="N521" s="86" t="s">
        <v>4312</v>
      </c>
      <c r="O521" s="86" t="s">
        <v>2230</v>
      </c>
      <c r="P521" s="87">
        <v>36770</v>
      </c>
      <c r="Q521" s="87">
        <v>401768</v>
      </c>
      <c r="R521" s="86" t="s">
        <v>2416</v>
      </c>
      <c r="S521" s="86" t="s">
        <v>454</v>
      </c>
      <c r="T521" s="86">
        <v>970604</v>
      </c>
      <c r="U521" s="86">
        <v>6521</v>
      </c>
      <c r="V521" s="86" t="s">
        <v>4181</v>
      </c>
      <c r="W521" s="86" t="s">
        <v>3140</v>
      </c>
      <c r="X521" s="86" t="s">
        <v>4187</v>
      </c>
      <c r="Y521" s="86" t="s">
        <v>455</v>
      </c>
      <c r="Z521" s="86" t="str">
        <f t="shared" si="65"/>
        <v>Dorf 120; 6521 Fließ</v>
      </c>
      <c r="AB521" s="85" t="s">
        <v>4186</v>
      </c>
      <c r="AC521" s="85" t="str">
        <f t="shared" si="66"/>
        <v>AT74</v>
      </c>
      <c r="AD521" s="85" t="str">
        <f t="shared" si="67"/>
        <v>3635</v>
      </c>
      <c r="AE521" s="85" t="str">
        <f t="shared" si="68"/>
        <v>9000</v>
      </c>
      <c r="AF521" s="85" t="str">
        <f t="shared" si="69"/>
        <v>0142</v>
      </c>
      <c r="AG521" s="85" t="str">
        <f t="shared" si="70"/>
        <v>0025</v>
      </c>
      <c r="AH521" s="85" t="str">
        <f t="shared" si="71"/>
        <v>AT74 3635 9000 0142 0025</v>
      </c>
    </row>
    <row r="522" spans="1:34" x14ac:dyDescent="0.25">
      <c r="A522" s="86">
        <v>706426</v>
      </c>
      <c r="B522" s="86" t="s">
        <v>458</v>
      </c>
      <c r="C522" s="86" t="str">
        <f t="shared" si="64"/>
        <v>Eichholz 335; 6521 Fließ</v>
      </c>
      <c r="D522" s="86" t="s">
        <v>1920</v>
      </c>
      <c r="E522" s="86" t="s">
        <v>1940</v>
      </c>
      <c r="F522" s="86">
        <v>70604</v>
      </c>
      <c r="G522" s="86">
        <v>6521</v>
      </c>
      <c r="H522" s="86" t="s">
        <v>4181</v>
      </c>
      <c r="I522" s="86" t="s">
        <v>4313</v>
      </c>
      <c r="J522" s="86" t="s">
        <v>4216</v>
      </c>
      <c r="K522" s="86" t="s">
        <v>4183</v>
      </c>
      <c r="L522" s="86" t="s">
        <v>3</v>
      </c>
      <c r="M522" s="86" t="s">
        <v>4314</v>
      </c>
      <c r="N522" s="86" t="s">
        <v>4315</v>
      </c>
      <c r="O522" s="86" t="s">
        <v>2230</v>
      </c>
      <c r="P522" s="87">
        <v>36770</v>
      </c>
      <c r="Q522" s="87">
        <v>401768</v>
      </c>
      <c r="R522" s="86" t="s">
        <v>2416</v>
      </c>
      <c r="S522" s="86" t="s">
        <v>454</v>
      </c>
      <c r="T522" s="86">
        <v>970604</v>
      </c>
      <c r="U522" s="86">
        <v>6521</v>
      </c>
      <c r="V522" s="86" t="s">
        <v>4181</v>
      </c>
      <c r="W522" s="86" t="s">
        <v>3140</v>
      </c>
      <c r="X522" s="86" t="s">
        <v>4187</v>
      </c>
      <c r="Y522" s="86" t="s">
        <v>455</v>
      </c>
      <c r="Z522" s="86" t="str">
        <f t="shared" si="65"/>
        <v>Dorf 120; 6521 Fließ</v>
      </c>
      <c r="AB522" s="85" t="s">
        <v>4186</v>
      </c>
      <c r="AC522" s="85" t="str">
        <f t="shared" si="66"/>
        <v>AT74</v>
      </c>
      <c r="AD522" s="85" t="str">
        <f t="shared" si="67"/>
        <v>3635</v>
      </c>
      <c r="AE522" s="85" t="str">
        <f t="shared" si="68"/>
        <v>9000</v>
      </c>
      <c r="AF522" s="85" t="str">
        <f t="shared" si="69"/>
        <v>0142</v>
      </c>
      <c r="AG522" s="85" t="str">
        <f t="shared" si="70"/>
        <v>0025</v>
      </c>
      <c r="AH522" s="85" t="str">
        <f t="shared" si="71"/>
        <v>AT74 3635 9000 0142 0025</v>
      </c>
    </row>
    <row r="523" spans="1:34" x14ac:dyDescent="0.25">
      <c r="A523" s="86">
        <v>706009</v>
      </c>
      <c r="B523" s="86" t="s">
        <v>4316</v>
      </c>
      <c r="C523" s="86" t="str">
        <f t="shared" si="64"/>
        <v>Herzog-Friedrich-Straße 44; 6500 Landeck</v>
      </c>
      <c r="D523" s="86" t="s">
        <v>2746</v>
      </c>
      <c r="E523" s="86" t="s">
        <v>2746</v>
      </c>
      <c r="F523" s="86">
        <v>70614</v>
      </c>
      <c r="G523" s="86">
        <v>6500</v>
      </c>
      <c r="H523" s="86" t="s">
        <v>1107</v>
      </c>
      <c r="I523" s="86" t="s">
        <v>2709</v>
      </c>
      <c r="J523" s="86" t="s">
        <v>4131</v>
      </c>
      <c r="K523" s="86" t="s">
        <v>4183</v>
      </c>
      <c r="L523" s="86" t="s">
        <v>3</v>
      </c>
      <c r="M523" s="86" t="s">
        <v>4317</v>
      </c>
      <c r="N523" s="86" t="s">
        <v>4318</v>
      </c>
      <c r="O523" s="86" t="s">
        <v>5753</v>
      </c>
      <c r="P523" s="87">
        <v>36770</v>
      </c>
      <c r="Q523" s="87">
        <v>43708</v>
      </c>
      <c r="R523" s="86" t="s">
        <v>2592</v>
      </c>
      <c r="S523" s="86" t="s">
        <v>438</v>
      </c>
      <c r="T523" s="86">
        <v>401006</v>
      </c>
      <c r="U523" s="86">
        <v>6500</v>
      </c>
      <c r="V523" s="86" t="s">
        <v>1107</v>
      </c>
      <c r="W523" s="86" t="s">
        <v>2709</v>
      </c>
      <c r="X523" s="86" t="s">
        <v>2741</v>
      </c>
      <c r="Y523" s="86" t="s">
        <v>1962</v>
      </c>
      <c r="Z523" s="86" t="str">
        <f t="shared" si="65"/>
        <v>Herzog-Friedrich-Straße 6a; 6500 Landeck</v>
      </c>
      <c r="AB523" s="85" t="s">
        <v>4319</v>
      </c>
      <c r="AC523" s="85" t="str">
        <f t="shared" si="66"/>
        <v>AT95</v>
      </c>
      <c r="AD523" s="85" t="str">
        <f t="shared" si="67"/>
        <v>4239</v>
      </c>
      <c r="AE523" s="85" t="str">
        <f t="shared" si="68"/>
        <v>0005</v>
      </c>
      <c r="AF523" s="85" t="str">
        <f t="shared" si="69"/>
        <v>0015</v>
      </c>
      <c r="AG523" s="85" t="str">
        <f t="shared" si="70"/>
        <v>0591</v>
      </c>
      <c r="AH523" s="85" t="str">
        <f t="shared" si="71"/>
        <v>AT95 4239 0005 0015 0591</v>
      </c>
    </row>
    <row r="524" spans="1:34" x14ac:dyDescent="0.25">
      <c r="A524" s="86">
        <v>706060</v>
      </c>
      <c r="B524" s="86" t="s">
        <v>1500</v>
      </c>
      <c r="C524" s="86" t="str">
        <f t="shared" si="64"/>
        <v>Herzog-Friedrich-Straße 44; 6500 Landeck</v>
      </c>
      <c r="D524" s="86" t="s">
        <v>1919</v>
      </c>
      <c r="E524" s="86" t="s">
        <v>1919</v>
      </c>
      <c r="F524" s="86">
        <v>70614</v>
      </c>
      <c r="G524" s="86">
        <v>6500</v>
      </c>
      <c r="H524" s="86" t="s">
        <v>1107</v>
      </c>
      <c r="I524" s="86" t="s">
        <v>2709</v>
      </c>
      <c r="J524" s="86" t="s">
        <v>4131</v>
      </c>
      <c r="K524" s="86" t="s">
        <v>4183</v>
      </c>
      <c r="L524" s="86" t="s">
        <v>1</v>
      </c>
      <c r="M524" s="86" t="s">
        <v>4320</v>
      </c>
      <c r="N524" s="86" t="s">
        <v>4321</v>
      </c>
      <c r="O524" s="86" t="s">
        <v>2231</v>
      </c>
      <c r="P524" s="87">
        <v>36770</v>
      </c>
      <c r="Q524" s="87">
        <v>401768</v>
      </c>
      <c r="R524" s="86" t="s">
        <v>2416</v>
      </c>
      <c r="S524" s="86" t="s">
        <v>438</v>
      </c>
      <c r="T524" s="86">
        <v>401006</v>
      </c>
      <c r="U524" s="86">
        <v>6500</v>
      </c>
      <c r="V524" s="86" t="s">
        <v>1107</v>
      </c>
      <c r="W524" s="86" t="s">
        <v>2709</v>
      </c>
      <c r="X524" s="86" t="s">
        <v>2741</v>
      </c>
      <c r="Y524" s="86" t="s">
        <v>1962</v>
      </c>
      <c r="Z524" s="86" t="str">
        <f t="shared" si="65"/>
        <v>Herzog-Friedrich-Straße 6a; 6500 Landeck</v>
      </c>
      <c r="AB524" s="85" t="s">
        <v>4275</v>
      </c>
      <c r="AC524" s="85" t="str">
        <f t="shared" si="66"/>
        <v>AT10</v>
      </c>
      <c r="AD524" s="85" t="str">
        <f t="shared" si="67"/>
        <v>4239</v>
      </c>
      <c r="AE524" s="85" t="str">
        <f t="shared" si="68"/>
        <v>0005</v>
      </c>
      <c r="AF524" s="85" t="str">
        <f t="shared" si="69"/>
        <v>0005</v>
      </c>
      <c r="AG524" s="85" t="str">
        <f t="shared" si="70"/>
        <v>6382</v>
      </c>
      <c r="AH524" s="85" t="str">
        <f t="shared" si="71"/>
        <v>AT10 4239 0005 0005 6382</v>
      </c>
    </row>
    <row r="525" spans="1:34" x14ac:dyDescent="0.25">
      <c r="A525" s="86">
        <v>706135</v>
      </c>
      <c r="B525" s="86" t="s">
        <v>1910</v>
      </c>
      <c r="C525" s="86" t="str">
        <f t="shared" si="64"/>
        <v>Centerweg 1; 6561 Ischgl</v>
      </c>
      <c r="D525" s="86" t="s">
        <v>1919</v>
      </c>
      <c r="E525" s="86" t="s">
        <v>1919</v>
      </c>
      <c r="F525" s="86">
        <v>70608</v>
      </c>
      <c r="G525" s="86">
        <v>6561</v>
      </c>
      <c r="H525" s="86" t="s">
        <v>1115</v>
      </c>
      <c r="I525" s="86" t="s">
        <v>4322</v>
      </c>
      <c r="J525" s="86" t="s">
        <v>2480</v>
      </c>
      <c r="K525" s="86" t="s">
        <v>4183</v>
      </c>
      <c r="L525" s="86" t="s">
        <v>3</v>
      </c>
      <c r="M525" s="86" t="s">
        <v>4323</v>
      </c>
      <c r="N525" s="86" t="s">
        <v>4324</v>
      </c>
      <c r="O525" s="86" t="s">
        <v>2240</v>
      </c>
      <c r="P525" s="87">
        <v>43709</v>
      </c>
      <c r="Q525" s="87">
        <v>401768</v>
      </c>
      <c r="R525" s="86" t="s">
        <v>2416</v>
      </c>
      <c r="S525" s="86" t="s">
        <v>451</v>
      </c>
      <c r="T525" s="86">
        <v>970608</v>
      </c>
      <c r="U525" s="86">
        <v>6561</v>
      </c>
      <c r="V525" s="86" t="s">
        <v>1115</v>
      </c>
      <c r="W525" s="86" t="s">
        <v>2849</v>
      </c>
      <c r="X525" s="86" t="s">
        <v>2425</v>
      </c>
      <c r="Y525" s="86" t="s">
        <v>452</v>
      </c>
      <c r="Z525" s="86" t="str">
        <f t="shared" si="65"/>
        <v>Dorfstraße 24; 6561 Ischgl</v>
      </c>
      <c r="AB525" s="85" t="s">
        <v>4325</v>
      </c>
      <c r="AC525" s="85" t="str">
        <f t="shared" si="66"/>
        <v>AT77</v>
      </c>
      <c r="AD525" s="85" t="str">
        <f t="shared" si="67"/>
        <v>3624</v>
      </c>
      <c r="AE525" s="85" t="str">
        <f t="shared" si="68"/>
        <v>8000</v>
      </c>
      <c r="AF525" s="85" t="str">
        <f t="shared" si="69"/>
        <v>0002</v>
      </c>
      <c r="AG525" s="85" t="str">
        <f t="shared" si="70"/>
        <v>0040</v>
      </c>
      <c r="AH525" s="85" t="str">
        <f t="shared" si="71"/>
        <v>AT77 3624 8000 0002 0040</v>
      </c>
    </row>
    <row r="526" spans="1:34" x14ac:dyDescent="0.25">
      <c r="A526" s="86">
        <v>706146</v>
      </c>
      <c r="B526" s="86" t="s">
        <v>988</v>
      </c>
      <c r="C526" s="86" t="str">
        <f t="shared" si="64"/>
        <v>Dorfstraße 43; 6561 Ischgl</v>
      </c>
      <c r="D526" s="86" t="s">
        <v>1920</v>
      </c>
      <c r="E526" s="86" t="s">
        <v>1920</v>
      </c>
      <c r="F526" s="86">
        <v>70608</v>
      </c>
      <c r="G526" s="86">
        <v>6561</v>
      </c>
      <c r="H526" s="86" t="s">
        <v>1115</v>
      </c>
      <c r="I526" s="86" t="s">
        <v>2849</v>
      </c>
      <c r="J526" s="86" t="s">
        <v>2623</v>
      </c>
      <c r="K526" s="86" t="s">
        <v>4183</v>
      </c>
      <c r="L526" s="86" t="s">
        <v>3</v>
      </c>
      <c r="M526" s="86" t="s">
        <v>4326</v>
      </c>
      <c r="N526" s="86" t="s">
        <v>4327</v>
      </c>
      <c r="O526" s="86" t="s">
        <v>2242</v>
      </c>
      <c r="P526" s="87">
        <v>36770</v>
      </c>
      <c r="Q526" s="87">
        <v>401768</v>
      </c>
      <c r="R526" s="86" t="s">
        <v>2416</v>
      </c>
      <c r="S526" s="86" t="s">
        <v>451</v>
      </c>
      <c r="T526" s="86">
        <v>970608</v>
      </c>
      <c r="U526" s="86">
        <v>6561</v>
      </c>
      <c r="V526" s="86" t="s">
        <v>1115</v>
      </c>
      <c r="W526" s="86" t="s">
        <v>2849</v>
      </c>
      <c r="X526" s="86" t="s">
        <v>2425</v>
      </c>
      <c r="Y526" s="86" t="s">
        <v>452</v>
      </c>
      <c r="Z526" s="86" t="str">
        <f t="shared" si="65"/>
        <v>Dorfstraße 24; 6561 Ischgl</v>
      </c>
      <c r="AB526" s="85" t="s">
        <v>4328</v>
      </c>
      <c r="AC526" s="85" t="str">
        <f t="shared" si="66"/>
        <v>AT15</v>
      </c>
      <c r="AD526" s="85" t="str">
        <f t="shared" si="67"/>
        <v>4239</v>
      </c>
      <c r="AE526" s="85" t="str">
        <f t="shared" si="68"/>
        <v>0005</v>
      </c>
      <c r="AF526" s="85" t="str">
        <f t="shared" si="69"/>
        <v>2028</v>
      </c>
      <c r="AG526" s="85" t="str">
        <f t="shared" si="70"/>
        <v>0016</v>
      </c>
      <c r="AH526" s="85" t="str">
        <f t="shared" si="71"/>
        <v>AT15 4239 0005 2028 0016</v>
      </c>
    </row>
    <row r="527" spans="1:34" x14ac:dyDescent="0.25">
      <c r="A527" s="86">
        <v>706336</v>
      </c>
      <c r="B527" s="86" t="s">
        <v>440</v>
      </c>
      <c r="C527" s="86" t="str">
        <f t="shared" si="64"/>
        <v>Poschackerl 46; 6527 Kaunerberg</v>
      </c>
      <c r="D527" s="86" t="s">
        <v>1920</v>
      </c>
      <c r="E527" s="86" t="s">
        <v>1920</v>
      </c>
      <c r="F527" s="86">
        <v>70610</v>
      </c>
      <c r="G527" s="86">
        <v>6527</v>
      </c>
      <c r="H527" s="86" t="s">
        <v>1125</v>
      </c>
      <c r="I527" s="86" t="s">
        <v>4329</v>
      </c>
      <c r="J527" s="86" t="s">
        <v>3084</v>
      </c>
      <c r="K527" s="86" t="s">
        <v>4183</v>
      </c>
      <c r="L527" s="86" t="s">
        <v>3</v>
      </c>
      <c r="M527" s="86" t="s">
        <v>4330</v>
      </c>
      <c r="N527" s="86" t="s">
        <v>4331</v>
      </c>
      <c r="O527" s="86" t="s">
        <v>2253</v>
      </c>
      <c r="P527" s="87">
        <v>36770</v>
      </c>
      <c r="Q527" s="87">
        <v>401768</v>
      </c>
      <c r="R527" s="86" t="s">
        <v>2416</v>
      </c>
      <c r="S527" s="86" t="s">
        <v>441</v>
      </c>
      <c r="T527" s="86">
        <v>970610</v>
      </c>
      <c r="U527" s="86">
        <v>6527</v>
      </c>
      <c r="V527" s="86" t="s">
        <v>1125</v>
      </c>
      <c r="W527" s="86" t="s">
        <v>4329</v>
      </c>
      <c r="X527" s="86" t="s">
        <v>3084</v>
      </c>
      <c r="Y527" s="86" t="s">
        <v>442</v>
      </c>
      <c r="Z527" s="86" t="str">
        <f t="shared" si="65"/>
        <v>Poschackerl 46; 6527 Kaunerberg</v>
      </c>
      <c r="AB527" s="85" t="s">
        <v>4332</v>
      </c>
      <c r="AC527" s="85" t="str">
        <f t="shared" si="66"/>
        <v>AT54</v>
      </c>
      <c r="AD527" s="85" t="str">
        <f t="shared" si="67"/>
        <v>5700</v>
      </c>
      <c r="AE527" s="85" t="str">
        <f t="shared" si="68"/>
        <v>0300</v>
      </c>
      <c r="AF527" s="85" t="str">
        <f t="shared" si="69"/>
        <v>5338</v>
      </c>
      <c r="AG527" s="85" t="str">
        <f t="shared" si="70"/>
        <v>9640</v>
      </c>
      <c r="AH527" s="85" t="str">
        <f t="shared" si="71"/>
        <v>AT54 5700 0300 5338 9640</v>
      </c>
    </row>
    <row r="528" spans="1:34" x14ac:dyDescent="0.25">
      <c r="A528" s="86">
        <v>706338</v>
      </c>
      <c r="B528" s="86" t="s">
        <v>1598</v>
      </c>
      <c r="C528" s="86" t="str">
        <f t="shared" si="64"/>
        <v>Poschackerl 46; 6527 Kaunerberg</v>
      </c>
      <c r="D528" s="86" t="s">
        <v>1919</v>
      </c>
      <c r="E528" s="86" t="s">
        <v>1919</v>
      </c>
      <c r="F528" s="86">
        <v>70610</v>
      </c>
      <c r="G528" s="86">
        <v>6527</v>
      </c>
      <c r="H528" s="86" t="s">
        <v>1125</v>
      </c>
      <c r="I528" s="86" t="s">
        <v>4329</v>
      </c>
      <c r="J528" s="86" t="s">
        <v>3084</v>
      </c>
      <c r="K528" s="86" t="s">
        <v>4183</v>
      </c>
      <c r="L528" s="86" t="s">
        <v>3</v>
      </c>
      <c r="M528" s="86" t="s">
        <v>4333</v>
      </c>
      <c r="N528" s="86" t="s">
        <v>4334</v>
      </c>
      <c r="O528" s="86" t="s">
        <v>2253</v>
      </c>
      <c r="P528" s="87">
        <v>36770</v>
      </c>
      <c r="Q528" s="87">
        <v>401768</v>
      </c>
      <c r="R528" s="86" t="s">
        <v>2416</v>
      </c>
      <c r="S528" s="86" t="s">
        <v>441</v>
      </c>
      <c r="T528" s="86">
        <v>970610</v>
      </c>
      <c r="U528" s="86">
        <v>6527</v>
      </c>
      <c r="V528" s="86" t="s">
        <v>1125</v>
      </c>
      <c r="W528" s="86" t="s">
        <v>4329</v>
      </c>
      <c r="X528" s="86" t="s">
        <v>3084</v>
      </c>
      <c r="Y528" s="86" t="s">
        <v>442</v>
      </c>
      <c r="Z528" s="86" t="str">
        <f t="shared" si="65"/>
        <v>Poschackerl 46; 6527 Kaunerberg</v>
      </c>
      <c r="AB528" s="85" t="s">
        <v>4332</v>
      </c>
      <c r="AC528" s="85" t="str">
        <f t="shared" si="66"/>
        <v>AT54</v>
      </c>
      <c r="AD528" s="85" t="str">
        <f t="shared" si="67"/>
        <v>5700</v>
      </c>
      <c r="AE528" s="85" t="str">
        <f t="shared" si="68"/>
        <v>0300</v>
      </c>
      <c r="AF528" s="85" t="str">
        <f t="shared" si="69"/>
        <v>5338</v>
      </c>
      <c r="AG528" s="85" t="str">
        <f t="shared" si="70"/>
        <v>9640</v>
      </c>
      <c r="AH528" s="85" t="str">
        <f t="shared" si="71"/>
        <v>AT54 5700 0300 5338 9640</v>
      </c>
    </row>
    <row r="529" spans="1:34" x14ac:dyDescent="0.25">
      <c r="A529" s="86">
        <v>706236</v>
      </c>
      <c r="B529" s="86" t="s">
        <v>465</v>
      </c>
      <c r="C529" s="86" t="str">
        <f t="shared" si="64"/>
        <v>Flirsch 202; 6572 Flirsch</v>
      </c>
      <c r="D529" s="86" t="s">
        <v>1920</v>
      </c>
      <c r="E529" s="86" t="s">
        <v>1920</v>
      </c>
      <c r="F529" s="86">
        <v>70605</v>
      </c>
      <c r="G529" s="86">
        <v>6572</v>
      </c>
      <c r="H529" s="86" t="s">
        <v>1121</v>
      </c>
      <c r="I529" s="86" t="s">
        <v>1121</v>
      </c>
      <c r="J529" s="86" t="s">
        <v>4335</v>
      </c>
      <c r="K529" s="86" t="s">
        <v>4183</v>
      </c>
      <c r="L529" s="86" t="s">
        <v>3</v>
      </c>
      <c r="M529" s="86" t="s">
        <v>4336</v>
      </c>
      <c r="N529" s="86" t="s">
        <v>4337</v>
      </c>
      <c r="O529" s="86" t="s">
        <v>2247</v>
      </c>
      <c r="P529" s="87">
        <v>36770</v>
      </c>
      <c r="Q529" s="87">
        <v>401768</v>
      </c>
      <c r="R529" s="86" t="s">
        <v>2416</v>
      </c>
      <c r="S529" s="86" t="s">
        <v>466</v>
      </c>
      <c r="T529" s="86">
        <v>970605</v>
      </c>
      <c r="U529" s="86">
        <v>6572</v>
      </c>
      <c r="V529" s="86" t="s">
        <v>1121</v>
      </c>
      <c r="W529" s="86" t="s">
        <v>1121</v>
      </c>
      <c r="X529" s="86" t="s">
        <v>4339</v>
      </c>
      <c r="Y529" s="86" t="s">
        <v>467</v>
      </c>
      <c r="Z529" s="86" t="str">
        <f t="shared" si="65"/>
        <v>Flirsch 109; 6572 Flirsch</v>
      </c>
      <c r="AB529" s="85" t="s">
        <v>4338</v>
      </c>
      <c r="AC529" s="85" t="str">
        <f t="shared" si="66"/>
        <v>AT18</v>
      </c>
      <c r="AD529" s="85" t="str">
        <f t="shared" si="67"/>
        <v>3635</v>
      </c>
      <c r="AE529" s="85" t="str">
        <f t="shared" si="68"/>
        <v>9000</v>
      </c>
      <c r="AF529" s="85" t="str">
        <f t="shared" si="69"/>
        <v>0062</v>
      </c>
      <c r="AG529" s="85" t="str">
        <f t="shared" si="70"/>
        <v>0104</v>
      </c>
      <c r="AH529" s="85" t="str">
        <f t="shared" si="71"/>
        <v>AT18 3635 9000 0062 0104</v>
      </c>
    </row>
    <row r="530" spans="1:34" x14ac:dyDescent="0.25">
      <c r="A530" s="86">
        <v>706366</v>
      </c>
      <c r="B530" s="86" t="s">
        <v>450</v>
      </c>
      <c r="C530" s="86" t="str">
        <f t="shared" si="64"/>
        <v>Mathoner Straße 48; 6562 Mathon</v>
      </c>
      <c r="D530" s="86" t="s">
        <v>1920</v>
      </c>
      <c r="E530" s="86" t="s">
        <v>1920</v>
      </c>
      <c r="F530" s="86">
        <v>70608</v>
      </c>
      <c r="G530" s="86">
        <v>6562</v>
      </c>
      <c r="H530" s="86" t="s">
        <v>4340</v>
      </c>
      <c r="I530" s="86" t="s">
        <v>4341</v>
      </c>
      <c r="J530" s="86" t="s">
        <v>4342</v>
      </c>
      <c r="K530" s="86" t="s">
        <v>4183</v>
      </c>
      <c r="L530" s="86" t="s">
        <v>3</v>
      </c>
      <c r="M530" s="86" t="s">
        <v>4343</v>
      </c>
      <c r="N530" s="86" t="s">
        <v>4344</v>
      </c>
      <c r="O530" s="86" t="s">
        <v>2240</v>
      </c>
      <c r="P530" s="87">
        <v>36770</v>
      </c>
      <c r="Q530" s="87">
        <v>401768</v>
      </c>
      <c r="R530" s="86" t="s">
        <v>2416</v>
      </c>
      <c r="S530" s="86" t="s">
        <v>451</v>
      </c>
      <c r="T530" s="86">
        <v>970608</v>
      </c>
      <c r="U530" s="86">
        <v>6561</v>
      </c>
      <c r="V530" s="86" t="s">
        <v>1115</v>
      </c>
      <c r="W530" s="86" t="s">
        <v>2849</v>
      </c>
      <c r="X530" s="86" t="s">
        <v>2425</v>
      </c>
      <c r="Y530" s="86" t="s">
        <v>452</v>
      </c>
      <c r="Z530" s="86" t="str">
        <f t="shared" si="65"/>
        <v>Dorfstraße 24; 6561 Ischgl</v>
      </c>
      <c r="AB530" s="85" t="s">
        <v>4325</v>
      </c>
      <c r="AC530" s="85" t="str">
        <f t="shared" si="66"/>
        <v>AT77</v>
      </c>
      <c r="AD530" s="85" t="str">
        <f t="shared" si="67"/>
        <v>3624</v>
      </c>
      <c r="AE530" s="85" t="str">
        <f t="shared" si="68"/>
        <v>8000</v>
      </c>
      <c r="AF530" s="85" t="str">
        <f t="shared" si="69"/>
        <v>0002</v>
      </c>
      <c r="AG530" s="85" t="str">
        <f t="shared" si="70"/>
        <v>0040</v>
      </c>
      <c r="AH530" s="85" t="str">
        <f t="shared" si="71"/>
        <v>AT77 3624 8000 0002 0040</v>
      </c>
    </row>
    <row r="531" spans="1:34" x14ac:dyDescent="0.25">
      <c r="A531" s="86">
        <v>706316</v>
      </c>
      <c r="B531" s="86" t="s">
        <v>461</v>
      </c>
      <c r="C531" s="86" t="str">
        <f t="shared" si="64"/>
        <v>Feichten 141; 6524 Kaunertal</v>
      </c>
      <c r="D531" s="86" t="s">
        <v>1920</v>
      </c>
      <c r="E531" s="86" t="s">
        <v>1920</v>
      </c>
      <c r="F531" s="86">
        <v>70611</v>
      </c>
      <c r="G531" s="86">
        <v>6524</v>
      </c>
      <c r="H531" s="86" t="s">
        <v>1124</v>
      </c>
      <c r="I531" s="86" t="s">
        <v>4345</v>
      </c>
      <c r="J531" s="86" t="s">
        <v>4346</v>
      </c>
      <c r="K531" s="86" t="s">
        <v>4183</v>
      </c>
      <c r="L531" s="86" t="s">
        <v>3</v>
      </c>
      <c r="M531" s="86" t="s">
        <v>4347</v>
      </c>
      <c r="N531" s="86" t="s">
        <v>4348</v>
      </c>
      <c r="O531" s="86" t="s">
        <v>2252</v>
      </c>
      <c r="P531" s="87">
        <v>36770</v>
      </c>
      <c r="Q531" s="87">
        <v>401768</v>
      </c>
      <c r="R531" s="86" t="s">
        <v>2416</v>
      </c>
      <c r="S531" s="86" t="s">
        <v>462</v>
      </c>
      <c r="T531" s="86">
        <v>970611</v>
      </c>
      <c r="U531" s="86">
        <v>6524</v>
      </c>
      <c r="V531" s="86" t="s">
        <v>1124</v>
      </c>
      <c r="W531" s="86" t="s">
        <v>4345</v>
      </c>
      <c r="X531" s="86" t="s">
        <v>4346</v>
      </c>
      <c r="Y531" s="86" t="s">
        <v>463</v>
      </c>
      <c r="Z531" s="86" t="str">
        <f t="shared" si="65"/>
        <v>Feichten 141; 6524 Kaunertal</v>
      </c>
      <c r="AB531" s="85" t="s">
        <v>4349</v>
      </c>
      <c r="AC531" s="85" t="str">
        <f t="shared" si="66"/>
        <v>AT98</v>
      </c>
      <c r="AD531" s="85" t="str">
        <f t="shared" si="67"/>
        <v>3635</v>
      </c>
      <c r="AE531" s="85" t="str">
        <f t="shared" si="68"/>
        <v>9000</v>
      </c>
      <c r="AF531" s="85" t="str">
        <f t="shared" si="69"/>
        <v>0112</v>
      </c>
      <c r="AG531" s="85" t="str">
        <f t="shared" si="70"/>
        <v>0542</v>
      </c>
      <c r="AH531" s="85" t="str">
        <f t="shared" si="71"/>
        <v>AT98 3635 9000 0112 0542</v>
      </c>
    </row>
    <row r="532" spans="1:34" x14ac:dyDescent="0.25">
      <c r="A532" s="86">
        <v>706317</v>
      </c>
      <c r="B532" s="86" t="s">
        <v>464</v>
      </c>
      <c r="C532" s="86" t="str">
        <f t="shared" si="64"/>
        <v>Feichten 154; 6524 Kaunertal</v>
      </c>
      <c r="D532" s="86" t="s">
        <v>1919</v>
      </c>
      <c r="E532" s="86" t="s">
        <v>1919</v>
      </c>
      <c r="F532" s="86">
        <v>70611</v>
      </c>
      <c r="G532" s="86">
        <v>6524</v>
      </c>
      <c r="H532" s="86" t="s">
        <v>1124</v>
      </c>
      <c r="I532" s="86" t="s">
        <v>4345</v>
      </c>
      <c r="J532" s="86" t="s">
        <v>4350</v>
      </c>
      <c r="K532" s="86" t="s">
        <v>4183</v>
      </c>
      <c r="L532" s="86" t="s">
        <v>3</v>
      </c>
      <c r="M532" s="86" t="s">
        <v>4351</v>
      </c>
      <c r="N532" s="86" t="s">
        <v>4348</v>
      </c>
      <c r="O532" s="86" t="s">
        <v>2252</v>
      </c>
      <c r="P532" s="87">
        <v>36770</v>
      </c>
      <c r="Q532" s="87">
        <v>401768</v>
      </c>
      <c r="R532" s="86" t="s">
        <v>2416</v>
      </c>
      <c r="S532" s="86" t="s">
        <v>462</v>
      </c>
      <c r="T532" s="86">
        <v>970611</v>
      </c>
      <c r="U532" s="86">
        <v>6524</v>
      </c>
      <c r="V532" s="86" t="s">
        <v>1124</v>
      </c>
      <c r="W532" s="86" t="s">
        <v>4345</v>
      </c>
      <c r="X532" s="86" t="s">
        <v>4346</v>
      </c>
      <c r="Y532" s="86" t="s">
        <v>463</v>
      </c>
      <c r="Z532" s="86" t="str">
        <f t="shared" si="65"/>
        <v>Feichten 141; 6524 Kaunertal</v>
      </c>
      <c r="AB532" s="85" t="s">
        <v>4349</v>
      </c>
      <c r="AC532" s="85" t="str">
        <f t="shared" si="66"/>
        <v>AT98</v>
      </c>
      <c r="AD532" s="85" t="str">
        <f t="shared" si="67"/>
        <v>3635</v>
      </c>
      <c r="AE532" s="85" t="str">
        <f t="shared" si="68"/>
        <v>9000</v>
      </c>
      <c r="AF532" s="85" t="str">
        <f t="shared" si="69"/>
        <v>0112</v>
      </c>
      <c r="AG532" s="85" t="str">
        <f t="shared" si="70"/>
        <v>0542</v>
      </c>
      <c r="AH532" s="85" t="str">
        <f t="shared" si="71"/>
        <v>AT98 3635 9000 0112 0542</v>
      </c>
    </row>
    <row r="533" spans="1:34" x14ac:dyDescent="0.25">
      <c r="A533" s="86">
        <v>706246</v>
      </c>
      <c r="B533" s="86" t="s">
        <v>495</v>
      </c>
      <c r="C533" s="86" t="str">
        <f t="shared" si="64"/>
        <v>Stuben 254; 6542 Pfunds</v>
      </c>
      <c r="D533" s="86" t="s">
        <v>1920</v>
      </c>
      <c r="E533" s="86" t="s">
        <v>1920</v>
      </c>
      <c r="F533" s="86">
        <v>70617</v>
      </c>
      <c r="G533" s="86">
        <v>6542</v>
      </c>
      <c r="H533" s="86" t="s">
        <v>1119</v>
      </c>
      <c r="I533" s="86" t="s">
        <v>4352</v>
      </c>
      <c r="J533" s="86" t="s">
        <v>3102</v>
      </c>
      <c r="K533" s="86" t="s">
        <v>4183</v>
      </c>
      <c r="L533" s="86" t="s">
        <v>3</v>
      </c>
      <c r="M533" s="86" t="s">
        <v>4353</v>
      </c>
      <c r="N533" s="86" t="s">
        <v>4354</v>
      </c>
      <c r="O533" s="86" t="s">
        <v>2245</v>
      </c>
      <c r="P533" s="87">
        <v>36770</v>
      </c>
      <c r="Q533" s="87">
        <v>401768</v>
      </c>
      <c r="R533" s="86" t="s">
        <v>2416</v>
      </c>
      <c r="S533" s="86" t="s">
        <v>493</v>
      </c>
      <c r="T533" s="86">
        <v>970617</v>
      </c>
      <c r="U533" s="86">
        <v>6542</v>
      </c>
      <c r="V533" s="86" t="s">
        <v>1119</v>
      </c>
      <c r="W533" s="86" t="s">
        <v>4352</v>
      </c>
      <c r="X533" s="86" t="s">
        <v>4110</v>
      </c>
      <c r="Y533" s="86" t="s">
        <v>494</v>
      </c>
      <c r="Z533" s="86" t="str">
        <f t="shared" si="65"/>
        <v>Stuben 45; 6542 Pfunds</v>
      </c>
      <c r="AB533" s="85" t="s">
        <v>4355</v>
      </c>
      <c r="AC533" s="85" t="str">
        <f t="shared" si="66"/>
        <v>AT96</v>
      </c>
      <c r="AD533" s="85" t="str">
        <f t="shared" si="67"/>
        <v>3635</v>
      </c>
      <c r="AE533" s="85" t="str">
        <f t="shared" si="68"/>
        <v>9000</v>
      </c>
      <c r="AF533" s="85" t="str">
        <f t="shared" si="69"/>
        <v>0152</v>
      </c>
      <c r="AG533" s="85" t="str">
        <f t="shared" si="70"/>
        <v>0121</v>
      </c>
      <c r="AH533" s="85" t="str">
        <f t="shared" si="71"/>
        <v>AT96 3635 9000 0152 0121</v>
      </c>
    </row>
    <row r="534" spans="1:34" x14ac:dyDescent="0.25">
      <c r="A534" s="86">
        <v>706197</v>
      </c>
      <c r="B534" s="86" t="s">
        <v>492</v>
      </c>
      <c r="C534" s="86" t="str">
        <f t="shared" si="64"/>
        <v>Stuben 254; 6542 Pfunds</v>
      </c>
      <c r="D534" s="86" t="s">
        <v>1919</v>
      </c>
      <c r="E534" s="86" t="s">
        <v>1919</v>
      </c>
      <c r="F534" s="86">
        <v>70617</v>
      </c>
      <c r="G534" s="86">
        <v>6542</v>
      </c>
      <c r="H534" s="86" t="s">
        <v>1119</v>
      </c>
      <c r="I534" s="86" t="s">
        <v>4352</v>
      </c>
      <c r="J534" s="86" t="s">
        <v>3102</v>
      </c>
      <c r="K534" s="86" t="s">
        <v>4183</v>
      </c>
      <c r="L534" s="86" t="s">
        <v>3</v>
      </c>
      <c r="M534" s="86" t="s">
        <v>4356</v>
      </c>
      <c r="N534" s="86" t="s">
        <v>4357</v>
      </c>
      <c r="O534" s="86" t="s">
        <v>2245</v>
      </c>
      <c r="P534" s="87">
        <v>36770</v>
      </c>
      <c r="Q534" s="87">
        <v>401768</v>
      </c>
      <c r="R534" s="86" t="s">
        <v>2416</v>
      </c>
      <c r="S534" s="86" t="s">
        <v>493</v>
      </c>
      <c r="T534" s="86">
        <v>970617</v>
      </c>
      <c r="U534" s="86">
        <v>6542</v>
      </c>
      <c r="V534" s="86" t="s">
        <v>1119</v>
      </c>
      <c r="W534" s="86" t="s">
        <v>4352</v>
      </c>
      <c r="X534" s="86" t="s">
        <v>4110</v>
      </c>
      <c r="Y534" s="86" t="s">
        <v>494</v>
      </c>
      <c r="Z534" s="86" t="str">
        <f t="shared" si="65"/>
        <v>Stuben 45; 6542 Pfunds</v>
      </c>
      <c r="AB534" s="85" t="s">
        <v>4355</v>
      </c>
      <c r="AC534" s="85" t="str">
        <f t="shared" si="66"/>
        <v>AT96</v>
      </c>
      <c r="AD534" s="85" t="str">
        <f t="shared" si="67"/>
        <v>3635</v>
      </c>
      <c r="AE534" s="85" t="str">
        <f t="shared" si="68"/>
        <v>9000</v>
      </c>
      <c r="AF534" s="85" t="str">
        <f t="shared" si="69"/>
        <v>0152</v>
      </c>
      <c r="AG534" s="85" t="str">
        <f t="shared" si="70"/>
        <v>0121</v>
      </c>
      <c r="AH534" s="85" t="str">
        <f t="shared" si="71"/>
        <v>AT96 3635 9000 0152 0121</v>
      </c>
    </row>
    <row r="535" spans="1:34" x14ac:dyDescent="0.25">
      <c r="A535" s="86">
        <v>706156</v>
      </c>
      <c r="B535" s="86" t="s">
        <v>1654</v>
      </c>
      <c r="C535" s="86" t="str">
        <f t="shared" si="64"/>
        <v>St. Jakober Dorfstraße 100; 6580 St.Jakob/Arlberg</v>
      </c>
      <c r="D535" s="86" t="s">
        <v>1920</v>
      </c>
      <c r="E535" s="86" t="s">
        <v>1920</v>
      </c>
      <c r="F535" s="86">
        <v>70621</v>
      </c>
      <c r="G535" s="86">
        <v>6580</v>
      </c>
      <c r="H535" s="86" t="s">
        <v>4358</v>
      </c>
      <c r="I535" s="86" t="s">
        <v>4359</v>
      </c>
      <c r="J535" s="86" t="s">
        <v>2693</v>
      </c>
      <c r="K535" s="86" t="s">
        <v>4183</v>
      </c>
      <c r="L535" s="86" t="s">
        <v>3</v>
      </c>
      <c r="M535" s="86" t="s">
        <v>4360</v>
      </c>
      <c r="N535" s="86" t="s">
        <v>4361</v>
      </c>
      <c r="O535" s="86" t="s">
        <v>2237</v>
      </c>
      <c r="P535" s="87">
        <v>36770</v>
      </c>
      <c r="Q535" s="87">
        <v>401768</v>
      </c>
      <c r="R535" s="86" t="s">
        <v>2416</v>
      </c>
      <c r="S535" s="86" t="s">
        <v>479</v>
      </c>
      <c r="T535" s="86">
        <v>970621</v>
      </c>
      <c r="U535" s="86">
        <v>6580</v>
      </c>
      <c r="V535" s="86" t="s">
        <v>4363</v>
      </c>
      <c r="W535" s="86" t="s">
        <v>2849</v>
      </c>
      <c r="X535" s="86" t="s">
        <v>3084</v>
      </c>
      <c r="Y535" s="86" t="s">
        <v>1464</v>
      </c>
      <c r="Z535" s="86" t="str">
        <f t="shared" si="65"/>
        <v>Dorfstraße 46; 6580 St. Anton am Arlberg</v>
      </c>
      <c r="AB535" s="85" t="s">
        <v>4362</v>
      </c>
      <c r="AC535" s="85" t="str">
        <f t="shared" si="66"/>
        <v>AT53</v>
      </c>
      <c r="AD535" s="85" t="str">
        <f t="shared" si="67"/>
        <v>3625</v>
      </c>
      <c r="AE535" s="85" t="str">
        <f t="shared" si="68"/>
        <v>2000</v>
      </c>
      <c r="AF535" s="85" t="str">
        <f t="shared" si="69"/>
        <v>0026</v>
      </c>
      <c r="AG535" s="85" t="str">
        <f t="shared" si="70"/>
        <v>0042</v>
      </c>
      <c r="AH535" s="85" t="str">
        <f t="shared" si="71"/>
        <v>AT53 3625 2000 0026 0042</v>
      </c>
    </row>
    <row r="536" spans="1:34" x14ac:dyDescent="0.25">
      <c r="A536" s="86">
        <v>706086</v>
      </c>
      <c r="B536" s="86" t="s">
        <v>501</v>
      </c>
      <c r="C536" s="86" t="str">
        <f t="shared" si="64"/>
        <v>Ried i.O. 160; 6531 Ried/Oberinntal</v>
      </c>
      <c r="D536" s="86" t="s">
        <v>1920</v>
      </c>
      <c r="E536" s="86" t="s">
        <v>1920</v>
      </c>
      <c r="F536" s="86">
        <v>70620</v>
      </c>
      <c r="G536" s="86">
        <v>6531</v>
      </c>
      <c r="H536" s="86" t="s">
        <v>4364</v>
      </c>
      <c r="I536" s="86" t="s">
        <v>1223</v>
      </c>
      <c r="J536" s="86" t="s">
        <v>4365</v>
      </c>
      <c r="K536" s="86" t="s">
        <v>4183</v>
      </c>
      <c r="L536" s="86" t="s">
        <v>3</v>
      </c>
      <c r="M536" s="86" t="s">
        <v>4366</v>
      </c>
      <c r="N536" s="86" t="s">
        <v>4367</v>
      </c>
      <c r="O536" s="86" t="s">
        <v>5754</v>
      </c>
      <c r="P536" s="87">
        <v>36770</v>
      </c>
      <c r="Q536" s="87">
        <v>401768</v>
      </c>
      <c r="R536" s="86" t="s">
        <v>2416</v>
      </c>
      <c r="S536" s="86" t="s">
        <v>502</v>
      </c>
      <c r="T536" s="86">
        <v>970620</v>
      </c>
      <c r="U536" s="86">
        <v>6531</v>
      </c>
      <c r="V536" s="86" t="s">
        <v>1223</v>
      </c>
      <c r="W536" s="86" t="s">
        <v>4369</v>
      </c>
      <c r="X536" s="86" t="s">
        <v>3043</v>
      </c>
      <c r="Y536" s="86" t="s">
        <v>503</v>
      </c>
      <c r="Z536" s="86" t="str">
        <f t="shared" si="65"/>
        <v>Ried 98; 6531 Ried i.O.</v>
      </c>
      <c r="AB536" s="85" t="s">
        <v>4368</v>
      </c>
      <c r="AC536" s="85" t="str">
        <f t="shared" si="66"/>
        <v>AT72</v>
      </c>
      <c r="AD536" s="85" t="str">
        <f t="shared" si="67"/>
        <v>3631</v>
      </c>
      <c r="AE536" s="85" t="str">
        <f t="shared" si="68"/>
        <v>5000</v>
      </c>
      <c r="AF536" s="85" t="str">
        <f t="shared" si="69"/>
        <v>0032</v>
      </c>
      <c r="AG536" s="85" t="str">
        <f t="shared" si="70"/>
        <v>0010</v>
      </c>
      <c r="AH536" s="85" t="str">
        <f t="shared" si="71"/>
        <v>AT72 3631 5000 0032 0010</v>
      </c>
    </row>
    <row r="537" spans="1:34" x14ac:dyDescent="0.25">
      <c r="A537" s="86">
        <v>706087</v>
      </c>
      <c r="B537" s="86" t="s">
        <v>1625</v>
      </c>
      <c r="C537" s="86" t="str">
        <f t="shared" si="64"/>
        <v>Ried i.O. 176; 6531 Ried/Oberinntal</v>
      </c>
      <c r="D537" s="86" t="s">
        <v>1919</v>
      </c>
      <c r="E537" s="86" t="s">
        <v>1919</v>
      </c>
      <c r="F537" s="86">
        <v>70620</v>
      </c>
      <c r="G537" s="86">
        <v>6531</v>
      </c>
      <c r="H537" s="86" t="s">
        <v>4364</v>
      </c>
      <c r="I537" s="86" t="s">
        <v>1223</v>
      </c>
      <c r="J537" s="86" t="s">
        <v>4370</v>
      </c>
      <c r="K537" s="86" t="s">
        <v>4183</v>
      </c>
      <c r="L537" s="86" t="s">
        <v>1</v>
      </c>
      <c r="M537" s="86" t="s">
        <v>4371</v>
      </c>
      <c r="N537" s="86" t="s">
        <v>4372</v>
      </c>
      <c r="O537" s="86" t="s">
        <v>5755</v>
      </c>
      <c r="P537" s="87">
        <v>36770</v>
      </c>
      <c r="Q537" s="87">
        <v>401768</v>
      </c>
      <c r="R537" s="86" t="s">
        <v>2416</v>
      </c>
      <c r="S537" s="86" t="s">
        <v>1833</v>
      </c>
      <c r="T537" s="86">
        <v>323584</v>
      </c>
      <c r="U537" s="86">
        <v>6531</v>
      </c>
      <c r="V537" s="86" t="s">
        <v>4374</v>
      </c>
      <c r="W537" s="86" t="s">
        <v>4375</v>
      </c>
      <c r="X537" s="86" t="s">
        <v>4370</v>
      </c>
      <c r="Y537" s="86" t="s">
        <v>496</v>
      </c>
      <c r="Z537" s="86" t="str">
        <f t="shared" si="65"/>
        <v>HNr. 176; 6531 Ried im Oberinntal</v>
      </c>
      <c r="AB537" s="85" t="s">
        <v>4373</v>
      </c>
      <c r="AC537" s="85" t="str">
        <f t="shared" si="66"/>
        <v>AT82</v>
      </c>
      <c r="AD537" s="85" t="str">
        <f t="shared" si="67"/>
        <v>3631</v>
      </c>
      <c r="AE537" s="85" t="str">
        <f t="shared" si="68"/>
        <v>5000</v>
      </c>
      <c r="AF537" s="85" t="str">
        <f t="shared" si="69"/>
        <v>0033</v>
      </c>
      <c r="AG537" s="85" t="str">
        <f t="shared" si="70"/>
        <v>0209</v>
      </c>
      <c r="AH537" s="85" t="str">
        <f t="shared" si="71"/>
        <v>AT82 3631 5000 0033 0209</v>
      </c>
    </row>
    <row r="538" spans="1:34" x14ac:dyDescent="0.25">
      <c r="A538" s="86">
        <v>706468</v>
      </c>
      <c r="B538" s="86" t="s">
        <v>4376</v>
      </c>
      <c r="C538" s="86" t="str">
        <f t="shared" si="64"/>
        <v>Prandtauerweg 19; 6500 Landeck</v>
      </c>
      <c r="D538" s="86" t="s">
        <v>1922</v>
      </c>
      <c r="E538" s="86" t="s">
        <v>1922</v>
      </c>
      <c r="F538" s="86">
        <v>70614</v>
      </c>
      <c r="G538" s="86">
        <v>6500</v>
      </c>
      <c r="H538" s="86" t="s">
        <v>1107</v>
      </c>
      <c r="I538" s="86" t="s">
        <v>4377</v>
      </c>
      <c r="J538" s="86" t="s">
        <v>2514</v>
      </c>
      <c r="K538" s="86" t="s">
        <v>4183</v>
      </c>
      <c r="L538" s="86" t="s">
        <v>3</v>
      </c>
      <c r="M538" s="86" t="s">
        <v>4378</v>
      </c>
      <c r="N538" s="86" t="s">
        <v>4379</v>
      </c>
      <c r="O538" s="86" t="s">
        <v>2228</v>
      </c>
      <c r="P538" s="87">
        <v>44075</v>
      </c>
      <c r="Q538" s="87">
        <v>401768</v>
      </c>
      <c r="R538" s="86" t="s">
        <v>2416</v>
      </c>
      <c r="S538" s="86" t="s">
        <v>447</v>
      </c>
      <c r="T538" s="86">
        <v>970614</v>
      </c>
      <c r="U538" s="86">
        <v>6500</v>
      </c>
      <c r="V538" s="86" t="s">
        <v>1107</v>
      </c>
      <c r="W538" s="86" t="s">
        <v>2531</v>
      </c>
      <c r="X538" s="86" t="s">
        <v>2665</v>
      </c>
      <c r="Y538" s="86" t="s">
        <v>448</v>
      </c>
      <c r="Z538" s="86" t="str">
        <f t="shared" si="65"/>
        <v>Innstraße 23; 6500 Landeck</v>
      </c>
      <c r="AB538" s="85" t="s">
        <v>4296</v>
      </c>
      <c r="AC538" s="85" t="str">
        <f t="shared" si="66"/>
        <v>AT08</v>
      </c>
      <c r="AD538" s="85" t="str">
        <f t="shared" si="67"/>
        <v>4239</v>
      </c>
      <c r="AE538" s="85" t="str">
        <f t="shared" si="68"/>
        <v>0005</v>
      </c>
      <c r="AF538" s="85" t="str">
        <f t="shared" si="69"/>
        <v>0028</v>
      </c>
      <c r="AG538" s="85" t="str">
        <f t="shared" si="70"/>
        <v>0100</v>
      </c>
      <c r="AH538" s="85" t="str">
        <f t="shared" si="71"/>
        <v>AT08 4239 0005 0028 0100</v>
      </c>
    </row>
    <row r="539" spans="1:34" x14ac:dyDescent="0.25">
      <c r="A539" s="86">
        <v>706466</v>
      </c>
      <c r="B539" s="86" t="s">
        <v>1723</v>
      </c>
      <c r="C539" s="86" t="str">
        <f t="shared" si="64"/>
        <v>Römerstraße 16; 6500 Landeck</v>
      </c>
      <c r="D539" s="86" t="s">
        <v>1920</v>
      </c>
      <c r="E539" s="86" t="s">
        <v>1920</v>
      </c>
      <c r="F539" s="86">
        <v>70614</v>
      </c>
      <c r="G539" s="86">
        <v>6500</v>
      </c>
      <c r="H539" s="86" t="s">
        <v>1107</v>
      </c>
      <c r="I539" s="86" t="s">
        <v>3186</v>
      </c>
      <c r="J539" s="86" t="s">
        <v>2565</v>
      </c>
      <c r="K539" s="86" t="s">
        <v>4183</v>
      </c>
      <c r="L539" s="86" t="s">
        <v>3</v>
      </c>
      <c r="M539" s="86" t="s">
        <v>4380</v>
      </c>
      <c r="N539" s="86" t="s">
        <v>4381</v>
      </c>
      <c r="O539" s="86" t="s">
        <v>2228</v>
      </c>
      <c r="P539" s="87">
        <v>36770</v>
      </c>
      <c r="Q539" s="87">
        <v>401768</v>
      </c>
      <c r="R539" s="86" t="s">
        <v>2416</v>
      </c>
      <c r="S539" s="86" t="s">
        <v>447</v>
      </c>
      <c r="T539" s="86">
        <v>970614</v>
      </c>
      <c r="U539" s="86">
        <v>6500</v>
      </c>
      <c r="V539" s="86" t="s">
        <v>1107</v>
      </c>
      <c r="W539" s="86" t="s">
        <v>2531</v>
      </c>
      <c r="X539" s="86" t="s">
        <v>2665</v>
      </c>
      <c r="Y539" s="86" t="s">
        <v>448</v>
      </c>
      <c r="Z539" s="86" t="str">
        <f t="shared" si="65"/>
        <v>Innstraße 23; 6500 Landeck</v>
      </c>
      <c r="AB539" s="85" t="s">
        <v>4296</v>
      </c>
      <c r="AC539" s="85" t="str">
        <f t="shared" si="66"/>
        <v>AT08</v>
      </c>
      <c r="AD539" s="85" t="str">
        <f t="shared" si="67"/>
        <v>4239</v>
      </c>
      <c r="AE539" s="85" t="str">
        <f t="shared" si="68"/>
        <v>0005</v>
      </c>
      <c r="AF539" s="85" t="str">
        <f t="shared" si="69"/>
        <v>0028</v>
      </c>
      <c r="AG539" s="85" t="str">
        <f t="shared" si="70"/>
        <v>0100</v>
      </c>
      <c r="AH539" s="85" t="str">
        <f t="shared" si="71"/>
        <v>AT08 4239 0005 0028 0100</v>
      </c>
    </row>
    <row r="540" spans="1:34" x14ac:dyDescent="0.25">
      <c r="A540" s="86">
        <v>706136</v>
      </c>
      <c r="B540" s="86" t="s">
        <v>504</v>
      </c>
      <c r="C540" s="86" t="str">
        <f t="shared" si="64"/>
        <v>Pettneu am Arlberg 129; 6574 Pettneu/Arlberg</v>
      </c>
      <c r="D540" s="86" t="s">
        <v>1920</v>
      </c>
      <c r="E540" s="86" t="s">
        <v>1920</v>
      </c>
      <c r="F540" s="86">
        <v>70616</v>
      </c>
      <c r="G540" s="86">
        <v>6574</v>
      </c>
      <c r="H540" s="86" t="s">
        <v>4382</v>
      </c>
      <c r="I540" s="86" t="s">
        <v>4383</v>
      </c>
      <c r="J540" s="86" t="s">
        <v>3011</v>
      </c>
      <c r="K540" s="86" t="s">
        <v>4183</v>
      </c>
      <c r="L540" s="86" t="s">
        <v>3</v>
      </c>
      <c r="M540" s="86" t="s">
        <v>4384</v>
      </c>
      <c r="N540" s="86" t="s">
        <v>4385</v>
      </c>
      <c r="O540" s="86" t="s">
        <v>2241</v>
      </c>
      <c r="P540" s="87">
        <v>36770</v>
      </c>
      <c r="Q540" s="87">
        <v>401768</v>
      </c>
      <c r="R540" s="86" t="s">
        <v>2416</v>
      </c>
      <c r="S540" s="86" t="s">
        <v>505</v>
      </c>
      <c r="T540" s="86">
        <v>970616</v>
      </c>
      <c r="U540" s="86">
        <v>6574</v>
      </c>
      <c r="V540" s="86" t="s">
        <v>4383</v>
      </c>
      <c r="W540" s="86" t="s">
        <v>4383</v>
      </c>
      <c r="X540" s="86" t="s">
        <v>4387</v>
      </c>
      <c r="Y540" s="86" t="s">
        <v>506</v>
      </c>
      <c r="Z540" s="86" t="str">
        <f t="shared" si="65"/>
        <v>Pettneu am Arlberg 152; 6574 Pettneu am Arlberg</v>
      </c>
      <c r="AB540" s="85" t="s">
        <v>4386</v>
      </c>
      <c r="AC540" s="85" t="str">
        <f t="shared" si="66"/>
        <v>AT24</v>
      </c>
      <c r="AD540" s="85" t="str">
        <f t="shared" si="67"/>
        <v>3635</v>
      </c>
      <c r="AE540" s="85" t="str">
        <f t="shared" si="68"/>
        <v>9000</v>
      </c>
      <c r="AF540" s="85" t="str">
        <f t="shared" si="69"/>
        <v>0071</v>
      </c>
      <c r="AG540" s="85" t="str">
        <f t="shared" si="70"/>
        <v>0012</v>
      </c>
      <c r="AH540" s="85" t="str">
        <f t="shared" si="71"/>
        <v>AT24 3635 9000 0071 0012</v>
      </c>
    </row>
    <row r="541" spans="1:34" x14ac:dyDescent="0.25">
      <c r="A541" s="86">
        <v>706467</v>
      </c>
      <c r="B541" s="86" t="s">
        <v>4388</v>
      </c>
      <c r="C541" s="86" t="str">
        <f t="shared" si="64"/>
        <v>Schulhausplatz 2; 6500 Landeck</v>
      </c>
      <c r="D541" s="86" t="s">
        <v>1922</v>
      </c>
      <c r="E541" s="86" t="s">
        <v>1922</v>
      </c>
      <c r="F541" s="86">
        <v>70614</v>
      </c>
      <c r="G541" s="86">
        <v>6500</v>
      </c>
      <c r="H541" s="86" t="s">
        <v>1107</v>
      </c>
      <c r="I541" s="86" t="s">
        <v>4389</v>
      </c>
      <c r="J541" s="86" t="s">
        <v>2499</v>
      </c>
      <c r="K541" s="86" t="s">
        <v>4183</v>
      </c>
      <c r="L541" s="86" t="s">
        <v>3</v>
      </c>
      <c r="M541" s="86" t="s">
        <v>4390</v>
      </c>
      <c r="N541" s="86" t="s">
        <v>4391</v>
      </c>
      <c r="O541" s="86" t="s">
        <v>2228</v>
      </c>
      <c r="P541" s="87">
        <v>44075</v>
      </c>
      <c r="Q541" s="87">
        <v>401768</v>
      </c>
      <c r="R541" s="86" t="s">
        <v>2416</v>
      </c>
      <c r="S541" s="86" t="s">
        <v>447</v>
      </c>
      <c r="T541" s="86">
        <v>970614</v>
      </c>
      <c r="U541" s="86">
        <v>6500</v>
      </c>
      <c r="V541" s="86" t="s">
        <v>1107</v>
      </c>
      <c r="W541" s="86" t="s">
        <v>2531</v>
      </c>
      <c r="X541" s="86" t="s">
        <v>2665</v>
      </c>
      <c r="Y541" s="86" t="s">
        <v>448</v>
      </c>
      <c r="Z541" s="86" t="str">
        <f t="shared" si="65"/>
        <v>Innstraße 23; 6500 Landeck</v>
      </c>
      <c r="AB541" s="85" t="s">
        <v>4296</v>
      </c>
      <c r="AC541" s="85" t="str">
        <f t="shared" si="66"/>
        <v>AT08</v>
      </c>
      <c r="AD541" s="85" t="str">
        <f t="shared" si="67"/>
        <v>4239</v>
      </c>
      <c r="AE541" s="85" t="str">
        <f t="shared" si="68"/>
        <v>0005</v>
      </c>
      <c r="AF541" s="85" t="str">
        <f t="shared" si="69"/>
        <v>0028</v>
      </c>
      <c r="AG541" s="85" t="str">
        <f t="shared" si="70"/>
        <v>0100</v>
      </c>
      <c r="AH541" s="85" t="str">
        <f t="shared" si="71"/>
        <v>AT08 4239 0005 0028 0100</v>
      </c>
    </row>
    <row r="542" spans="1:34" x14ac:dyDescent="0.25">
      <c r="A542" s="86">
        <v>706226</v>
      </c>
      <c r="B542" s="86" t="s">
        <v>483</v>
      </c>
      <c r="C542" s="86" t="str">
        <f t="shared" si="64"/>
        <v>Pians 47; 6551 Pians</v>
      </c>
      <c r="D542" s="86" t="s">
        <v>1920</v>
      </c>
      <c r="E542" s="86" t="s">
        <v>1920</v>
      </c>
      <c r="F542" s="86">
        <v>70618</v>
      </c>
      <c r="G542" s="86">
        <v>6551</v>
      </c>
      <c r="H542" s="86" t="s">
        <v>1120</v>
      </c>
      <c r="I542" s="86" t="s">
        <v>1120</v>
      </c>
      <c r="J542" s="86" t="s">
        <v>2603</v>
      </c>
      <c r="K542" s="86" t="s">
        <v>4183</v>
      </c>
      <c r="L542" s="86" t="s">
        <v>3</v>
      </c>
      <c r="M542" s="86" t="s">
        <v>4392</v>
      </c>
      <c r="N542" s="86" t="s">
        <v>4393</v>
      </c>
      <c r="O542" s="86" t="s">
        <v>2246</v>
      </c>
      <c r="P542" s="87">
        <v>36770</v>
      </c>
      <c r="Q542" s="87">
        <v>401768</v>
      </c>
      <c r="R542" s="86" t="s">
        <v>2416</v>
      </c>
      <c r="S542" s="86" t="s">
        <v>484</v>
      </c>
      <c r="T542" s="86">
        <v>970618</v>
      </c>
      <c r="U542" s="86">
        <v>6551</v>
      </c>
      <c r="V542" s="86" t="s">
        <v>1120</v>
      </c>
      <c r="W542" s="86" t="s">
        <v>1120</v>
      </c>
      <c r="X542" s="86" t="s">
        <v>2603</v>
      </c>
      <c r="Y542" s="86" t="s">
        <v>485</v>
      </c>
      <c r="Z542" s="86" t="str">
        <f t="shared" si="65"/>
        <v>Pians 47; 6551 Pians</v>
      </c>
      <c r="AB542" s="85" t="s">
        <v>4394</v>
      </c>
      <c r="AC542" s="85" t="str">
        <f t="shared" si="66"/>
        <v>AT82</v>
      </c>
      <c r="AD542" s="85" t="str">
        <f t="shared" si="67"/>
        <v>3635</v>
      </c>
      <c r="AE542" s="85" t="str">
        <f t="shared" si="68"/>
        <v>9000</v>
      </c>
      <c r="AF542" s="85" t="str">
        <f t="shared" si="69"/>
        <v>0032</v>
      </c>
      <c r="AG542" s="85" t="str">
        <f t="shared" si="70"/>
        <v>0192</v>
      </c>
      <c r="AH542" s="85" t="str">
        <f t="shared" si="71"/>
        <v>AT82 3635 9000 0032 0192</v>
      </c>
    </row>
    <row r="543" spans="1:34" x14ac:dyDescent="0.25">
      <c r="A543" s="86">
        <v>706227</v>
      </c>
      <c r="B543" s="86" t="s">
        <v>482</v>
      </c>
      <c r="C543" s="86" t="str">
        <f t="shared" si="64"/>
        <v>Pians 47; 6551 Pians</v>
      </c>
      <c r="D543" s="86" t="s">
        <v>1919</v>
      </c>
      <c r="E543" s="86" t="s">
        <v>1919</v>
      </c>
      <c r="F543" s="86">
        <v>70618</v>
      </c>
      <c r="G543" s="86">
        <v>6551</v>
      </c>
      <c r="H543" s="86" t="s">
        <v>1120</v>
      </c>
      <c r="I543" s="86" t="s">
        <v>1120</v>
      </c>
      <c r="J543" s="86" t="s">
        <v>2603</v>
      </c>
      <c r="K543" s="86" t="s">
        <v>4183</v>
      </c>
      <c r="L543" s="86" t="s">
        <v>1</v>
      </c>
      <c r="M543" s="86" t="s">
        <v>4395</v>
      </c>
      <c r="N543" s="86" t="s">
        <v>4396</v>
      </c>
      <c r="O543" s="86" t="s">
        <v>2231</v>
      </c>
      <c r="P543" s="87">
        <v>36770</v>
      </c>
      <c r="Q543" s="87">
        <v>401768</v>
      </c>
      <c r="R543" s="86" t="s">
        <v>2416</v>
      </c>
      <c r="S543" s="86" t="s">
        <v>438</v>
      </c>
      <c r="T543" s="86">
        <v>401006</v>
      </c>
      <c r="U543" s="86">
        <v>6500</v>
      </c>
      <c r="V543" s="86" t="s">
        <v>1107</v>
      </c>
      <c r="W543" s="86" t="s">
        <v>2709</v>
      </c>
      <c r="X543" s="86" t="s">
        <v>2741</v>
      </c>
      <c r="Y543" s="86" t="s">
        <v>1962</v>
      </c>
      <c r="Z543" s="86" t="str">
        <f t="shared" si="65"/>
        <v>Herzog-Friedrich-Straße 6a; 6500 Landeck</v>
      </c>
      <c r="AB543" s="85" t="s">
        <v>4275</v>
      </c>
      <c r="AC543" s="85" t="str">
        <f t="shared" si="66"/>
        <v>AT10</v>
      </c>
      <c r="AD543" s="85" t="str">
        <f t="shared" si="67"/>
        <v>4239</v>
      </c>
      <c r="AE543" s="85" t="str">
        <f t="shared" si="68"/>
        <v>0005</v>
      </c>
      <c r="AF543" s="85" t="str">
        <f t="shared" si="69"/>
        <v>0005</v>
      </c>
      <c r="AG543" s="85" t="str">
        <f t="shared" si="70"/>
        <v>6382</v>
      </c>
      <c r="AH543" s="85" t="str">
        <f t="shared" si="71"/>
        <v>AT10 4239 0005 0005 6382</v>
      </c>
    </row>
    <row r="544" spans="1:34" x14ac:dyDescent="0.25">
      <c r="A544" s="86">
        <v>706046</v>
      </c>
      <c r="B544" s="86" t="s">
        <v>446</v>
      </c>
      <c r="C544" s="86" t="str">
        <f t="shared" si="64"/>
        <v>Urichstraße 3; 6500 Landeck</v>
      </c>
      <c r="D544" s="86" t="s">
        <v>1920</v>
      </c>
      <c r="E544" s="86" t="s">
        <v>1920</v>
      </c>
      <c r="F544" s="86">
        <v>70614</v>
      </c>
      <c r="G544" s="86">
        <v>6500</v>
      </c>
      <c r="H544" s="86" t="s">
        <v>1107</v>
      </c>
      <c r="I544" s="86" t="s">
        <v>4397</v>
      </c>
      <c r="J544" s="86" t="s">
        <v>2470</v>
      </c>
      <c r="K544" s="86" t="s">
        <v>4183</v>
      </c>
      <c r="L544" s="86" t="s">
        <v>3</v>
      </c>
      <c r="M544" s="86" t="s">
        <v>4398</v>
      </c>
      <c r="N544" s="86" t="s">
        <v>4399</v>
      </c>
      <c r="O544" s="86" t="s">
        <v>2228</v>
      </c>
      <c r="P544" s="87">
        <v>36770</v>
      </c>
      <c r="Q544" s="87">
        <v>401768</v>
      </c>
      <c r="R544" s="86" t="s">
        <v>2416</v>
      </c>
      <c r="S544" s="86" t="s">
        <v>447</v>
      </c>
      <c r="T544" s="86">
        <v>970614</v>
      </c>
      <c r="U544" s="86">
        <v>6500</v>
      </c>
      <c r="V544" s="86" t="s">
        <v>1107</v>
      </c>
      <c r="W544" s="86" t="s">
        <v>2531</v>
      </c>
      <c r="X544" s="86" t="s">
        <v>2665</v>
      </c>
      <c r="Y544" s="86" t="s">
        <v>448</v>
      </c>
      <c r="Z544" s="86" t="str">
        <f t="shared" si="65"/>
        <v>Innstraße 23; 6500 Landeck</v>
      </c>
      <c r="AB544" s="85" t="s">
        <v>4296</v>
      </c>
      <c r="AC544" s="85" t="str">
        <f t="shared" si="66"/>
        <v>AT08</v>
      </c>
      <c r="AD544" s="85" t="str">
        <f t="shared" si="67"/>
        <v>4239</v>
      </c>
      <c r="AE544" s="85" t="str">
        <f t="shared" si="68"/>
        <v>0005</v>
      </c>
      <c r="AF544" s="85" t="str">
        <f t="shared" si="69"/>
        <v>0028</v>
      </c>
      <c r="AG544" s="85" t="str">
        <f t="shared" si="70"/>
        <v>0100</v>
      </c>
      <c r="AH544" s="85" t="str">
        <f t="shared" si="71"/>
        <v>AT08 4239 0005 0028 0100</v>
      </c>
    </row>
    <row r="545" spans="1:34" x14ac:dyDescent="0.25">
      <c r="A545" s="86">
        <v>706076</v>
      </c>
      <c r="B545" s="86" t="s">
        <v>475</v>
      </c>
      <c r="C545" s="86" t="str">
        <f t="shared" si="64"/>
        <v>Kirchgasse 5; 6522 Prutz</v>
      </c>
      <c r="D545" s="86" t="s">
        <v>1920</v>
      </c>
      <c r="E545" s="86" t="s">
        <v>1920</v>
      </c>
      <c r="F545" s="86">
        <v>70619</v>
      </c>
      <c r="G545" s="86">
        <v>6522</v>
      </c>
      <c r="H545" s="86" t="s">
        <v>1112</v>
      </c>
      <c r="I545" s="86" t="s">
        <v>2955</v>
      </c>
      <c r="J545" s="86" t="s">
        <v>2428</v>
      </c>
      <c r="K545" s="86" t="s">
        <v>4183</v>
      </c>
      <c r="L545" s="86" t="s">
        <v>3</v>
      </c>
      <c r="M545" s="86" t="s">
        <v>4400</v>
      </c>
      <c r="N545" s="86" t="s">
        <v>4401</v>
      </c>
      <c r="O545" s="86" t="s">
        <v>2236</v>
      </c>
      <c r="P545" s="87">
        <v>36770</v>
      </c>
      <c r="Q545" s="87">
        <v>401768</v>
      </c>
      <c r="R545" s="86" t="s">
        <v>2416</v>
      </c>
      <c r="S545" s="86" t="s">
        <v>476</v>
      </c>
      <c r="T545" s="86">
        <v>970619</v>
      </c>
      <c r="U545" s="86">
        <v>6522</v>
      </c>
      <c r="V545" s="86" t="s">
        <v>1112</v>
      </c>
      <c r="W545" s="86" t="s">
        <v>4403</v>
      </c>
      <c r="X545" s="86" t="s">
        <v>2480</v>
      </c>
      <c r="Y545" s="86" t="s">
        <v>477</v>
      </c>
      <c r="Z545" s="86" t="str">
        <f t="shared" si="65"/>
        <v>Obergasse 1; 6522 Prutz</v>
      </c>
      <c r="AB545" s="85" t="s">
        <v>4402</v>
      </c>
      <c r="AC545" s="85" t="str">
        <f t="shared" si="66"/>
        <v>AT33</v>
      </c>
      <c r="AD545" s="85" t="str">
        <f t="shared" si="67"/>
        <v>3635</v>
      </c>
      <c r="AE545" s="85" t="str">
        <f t="shared" si="68"/>
        <v>9000</v>
      </c>
      <c r="AF545" s="85" t="str">
        <f t="shared" si="69"/>
        <v>0102</v>
      </c>
      <c r="AG545" s="85" t="str">
        <f t="shared" si="70"/>
        <v>0056</v>
      </c>
      <c r="AH545" s="85" t="str">
        <f t="shared" si="71"/>
        <v>AT33 3635 9000 0102 0056</v>
      </c>
    </row>
    <row r="546" spans="1:34" x14ac:dyDescent="0.25">
      <c r="A546" s="86">
        <v>706396</v>
      </c>
      <c r="B546" s="86" t="s">
        <v>830</v>
      </c>
      <c r="C546" s="86" t="str">
        <f t="shared" si="64"/>
        <v>Schnann 69; 6574 Schnann</v>
      </c>
      <c r="D546" s="86" t="s">
        <v>1920</v>
      </c>
      <c r="E546" s="86" t="s">
        <v>1920</v>
      </c>
      <c r="F546" s="86">
        <v>70616</v>
      </c>
      <c r="G546" s="86">
        <v>6574</v>
      </c>
      <c r="H546" s="86" t="s">
        <v>4404</v>
      </c>
      <c r="I546" s="86" t="s">
        <v>4404</v>
      </c>
      <c r="J546" s="86" t="s">
        <v>4405</v>
      </c>
      <c r="K546" s="86" t="s">
        <v>4183</v>
      </c>
      <c r="L546" s="86" t="s">
        <v>3</v>
      </c>
      <c r="M546" s="86" t="s">
        <v>4406</v>
      </c>
      <c r="N546" s="86" t="s">
        <v>4407</v>
      </c>
      <c r="O546" s="86" t="s">
        <v>2241</v>
      </c>
      <c r="P546" s="87">
        <v>36770</v>
      </c>
      <c r="Q546" s="87">
        <v>401768</v>
      </c>
      <c r="R546" s="86" t="s">
        <v>2416</v>
      </c>
      <c r="S546" s="86" t="s">
        <v>505</v>
      </c>
      <c r="T546" s="86">
        <v>970616</v>
      </c>
      <c r="U546" s="86">
        <v>6574</v>
      </c>
      <c r="V546" s="86" t="s">
        <v>4383</v>
      </c>
      <c r="W546" s="86" t="s">
        <v>4383</v>
      </c>
      <c r="X546" s="86" t="s">
        <v>4387</v>
      </c>
      <c r="Y546" s="86" t="s">
        <v>506</v>
      </c>
      <c r="Z546" s="86" t="str">
        <f t="shared" si="65"/>
        <v>Pettneu am Arlberg 152; 6574 Pettneu am Arlberg</v>
      </c>
      <c r="AB546" s="85" t="s">
        <v>4386</v>
      </c>
      <c r="AC546" s="85" t="str">
        <f t="shared" si="66"/>
        <v>AT24</v>
      </c>
      <c r="AD546" s="85" t="str">
        <f t="shared" si="67"/>
        <v>3635</v>
      </c>
      <c r="AE546" s="85" t="str">
        <f t="shared" si="68"/>
        <v>9000</v>
      </c>
      <c r="AF546" s="85" t="str">
        <f t="shared" si="69"/>
        <v>0071</v>
      </c>
      <c r="AG546" s="85" t="str">
        <f t="shared" si="70"/>
        <v>0012</v>
      </c>
      <c r="AH546" s="85" t="str">
        <f t="shared" si="71"/>
        <v>AT24 3635 9000 0071 0012</v>
      </c>
    </row>
    <row r="547" spans="1:34" x14ac:dyDescent="0.25">
      <c r="A547" s="86">
        <v>706096</v>
      </c>
      <c r="B547" s="86" t="s">
        <v>478</v>
      </c>
      <c r="C547" s="86" t="str">
        <f t="shared" si="64"/>
        <v>Auweg 10; 6580 St.Anton/Arlberg</v>
      </c>
      <c r="D547" s="86" t="s">
        <v>1920</v>
      </c>
      <c r="E547" s="86" t="s">
        <v>1920</v>
      </c>
      <c r="F547" s="86">
        <v>70621</v>
      </c>
      <c r="G547" s="86">
        <v>6580</v>
      </c>
      <c r="H547" s="86" t="s">
        <v>4408</v>
      </c>
      <c r="I547" s="86" t="s">
        <v>4409</v>
      </c>
      <c r="J547" s="86" t="s">
        <v>2617</v>
      </c>
      <c r="K547" s="86" t="s">
        <v>4183</v>
      </c>
      <c r="L547" s="86" t="s">
        <v>3</v>
      </c>
      <c r="M547" s="86" t="s">
        <v>4410</v>
      </c>
      <c r="N547" s="86" t="s">
        <v>4411</v>
      </c>
      <c r="O547" s="86" t="s">
        <v>2237</v>
      </c>
      <c r="P547" s="87">
        <v>36770</v>
      </c>
      <c r="Q547" s="87">
        <v>401768</v>
      </c>
      <c r="R547" s="86" t="s">
        <v>2416</v>
      </c>
      <c r="S547" s="86" t="s">
        <v>479</v>
      </c>
      <c r="T547" s="86">
        <v>970621</v>
      </c>
      <c r="U547" s="86">
        <v>6580</v>
      </c>
      <c r="V547" s="86" t="s">
        <v>4363</v>
      </c>
      <c r="W547" s="86" t="s">
        <v>2849</v>
      </c>
      <c r="X547" s="86" t="s">
        <v>3084</v>
      </c>
      <c r="Y547" s="86" t="s">
        <v>1464</v>
      </c>
      <c r="Z547" s="86" t="str">
        <f t="shared" si="65"/>
        <v>Dorfstraße 46; 6580 St. Anton am Arlberg</v>
      </c>
      <c r="AB547" s="85" t="s">
        <v>4362</v>
      </c>
      <c r="AC547" s="85" t="str">
        <f t="shared" si="66"/>
        <v>AT53</v>
      </c>
      <c r="AD547" s="85" t="str">
        <f t="shared" si="67"/>
        <v>3625</v>
      </c>
      <c r="AE547" s="85" t="str">
        <f t="shared" si="68"/>
        <v>2000</v>
      </c>
      <c r="AF547" s="85" t="str">
        <f t="shared" si="69"/>
        <v>0026</v>
      </c>
      <c r="AG547" s="85" t="str">
        <f t="shared" si="70"/>
        <v>0042</v>
      </c>
      <c r="AH547" s="85" t="str">
        <f t="shared" si="71"/>
        <v>AT53 3625 2000 0026 0042</v>
      </c>
    </row>
    <row r="548" spans="1:34" x14ac:dyDescent="0.25">
      <c r="A548" s="86">
        <v>706013</v>
      </c>
      <c r="B548" s="86" t="s">
        <v>480</v>
      </c>
      <c r="C548" s="86" t="str">
        <f t="shared" si="64"/>
        <v>Auweg 10; 6580 St.Anton/Arlberg</v>
      </c>
      <c r="D548" s="86" t="s">
        <v>1919</v>
      </c>
      <c r="E548" s="86" t="s">
        <v>1919</v>
      </c>
      <c r="F548" s="86">
        <v>70621</v>
      </c>
      <c r="G548" s="86">
        <v>6580</v>
      </c>
      <c r="H548" s="86" t="s">
        <v>4408</v>
      </c>
      <c r="I548" s="86" t="s">
        <v>4409</v>
      </c>
      <c r="J548" s="86" t="s">
        <v>2617</v>
      </c>
      <c r="K548" s="86" t="s">
        <v>4183</v>
      </c>
      <c r="L548" s="86" t="s">
        <v>1</v>
      </c>
      <c r="M548" s="86" t="s">
        <v>4412</v>
      </c>
      <c r="N548" s="86" t="s">
        <v>4413</v>
      </c>
      <c r="O548" s="86" t="s">
        <v>2231</v>
      </c>
      <c r="P548" s="87">
        <v>36770</v>
      </c>
      <c r="Q548" s="87">
        <v>401768</v>
      </c>
      <c r="R548" s="86" t="s">
        <v>2416</v>
      </c>
      <c r="S548" s="86" t="s">
        <v>438</v>
      </c>
      <c r="T548" s="86">
        <v>401006</v>
      </c>
      <c r="U548" s="86">
        <v>6500</v>
      </c>
      <c r="V548" s="86" t="s">
        <v>1107</v>
      </c>
      <c r="W548" s="86" t="s">
        <v>2709</v>
      </c>
      <c r="X548" s="86" t="s">
        <v>2741</v>
      </c>
      <c r="Y548" s="86" t="s">
        <v>1962</v>
      </c>
      <c r="Z548" s="86" t="str">
        <f t="shared" si="65"/>
        <v>Herzog-Friedrich-Straße 6a; 6500 Landeck</v>
      </c>
      <c r="AB548" s="85" t="s">
        <v>4275</v>
      </c>
      <c r="AC548" s="85" t="str">
        <f t="shared" si="66"/>
        <v>AT10</v>
      </c>
      <c r="AD548" s="85" t="str">
        <f t="shared" si="67"/>
        <v>4239</v>
      </c>
      <c r="AE548" s="85" t="str">
        <f t="shared" si="68"/>
        <v>0005</v>
      </c>
      <c r="AF548" s="85" t="str">
        <f t="shared" si="69"/>
        <v>0005</v>
      </c>
      <c r="AG548" s="85" t="str">
        <f t="shared" si="70"/>
        <v>6382</v>
      </c>
      <c r="AH548" s="85" t="str">
        <f t="shared" si="71"/>
        <v>AT10 4239 0005 0005 6382</v>
      </c>
    </row>
    <row r="549" spans="1:34" x14ac:dyDescent="0.25">
      <c r="A549" s="86">
        <v>706010</v>
      </c>
      <c r="B549" s="86" t="s">
        <v>4414</v>
      </c>
      <c r="C549" s="86" t="str">
        <f t="shared" si="64"/>
        <v>Gatscherweg 5; 6522 Prutz</v>
      </c>
      <c r="D549" s="86" t="s">
        <v>2708</v>
      </c>
      <c r="E549" s="86" t="s">
        <v>2708</v>
      </c>
      <c r="F549" s="86">
        <v>70619</v>
      </c>
      <c r="G549" s="86">
        <v>6522</v>
      </c>
      <c r="H549" s="86" t="s">
        <v>1112</v>
      </c>
      <c r="I549" s="86" t="s">
        <v>4415</v>
      </c>
      <c r="J549" s="86" t="s">
        <v>2428</v>
      </c>
      <c r="K549" s="86" t="s">
        <v>4183</v>
      </c>
      <c r="L549" s="86" t="s">
        <v>1</v>
      </c>
      <c r="M549" s="86" t="s">
        <v>4416</v>
      </c>
      <c r="N549" s="86" t="s">
        <v>4417</v>
      </c>
      <c r="O549" s="86" t="s">
        <v>5756</v>
      </c>
      <c r="P549" s="87">
        <v>36770</v>
      </c>
      <c r="Q549" s="87">
        <v>401768</v>
      </c>
      <c r="R549" s="86" t="s">
        <v>2416</v>
      </c>
      <c r="S549" s="86" t="s">
        <v>4419</v>
      </c>
      <c r="T549" s="86"/>
      <c r="U549" s="86">
        <v>6522</v>
      </c>
      <c r="V549" s="86" t="s">
        <v>1112</v>
      </c>
      <c r="W549" s="86" t="s">
        <v>4415</v>
      </c>
      <c r="X549" s="86" t="s">
        <v>2428</v>
      </c>
      <c r="Y549" s="86"/>
      <c r="Z549" s="86" t="str">
        <f t="shared" si="65"/>
        <v>Gatscherweg 5; 6522 Prutz</v>
      </c>
      <c r="AB549" s="85" t="s">
        <v>4418</v>
      </c>
      <c r="AC549" s="85" t="str">
        <f t="shared" si="66"/>
        <v>AT61</v>
      </c>
      <c r="AD549" s="85" t="str">
        <f t="shared" si="67"/>
        <v>3635</v>
      </c>
      <c r="AE549" s="85" t="str">
        <f t="shared" si="68"/>
        <v>9000</v>
      </c>
      <c r="AF549" s="85" t="str">
        <f t="shared" si="69"/>
        <v>0101</v>
      </c>
      <c r="AG549" s="85" t="str">
        <f t="shared" si="70"/>
        <v>2277</v>
      </c>
      <c r="AH549" s="85" t="str">
        <f t="shared" si="71"/>
        <v>AT61 3635 9000 0101 2277</v>
      </c>
    </row>
    <row r="550" spans="1:34" x14ac:dyDescent="0.25">
      <c r="A550" s="86">
        <v>706066</v>
      </c>
      <c r="B550" s="86" t="s">
        <v>468</v>
      </c>
      <c r="C550" s="86" t="str">
        <f t="shared" si="64"/>
        <v>Nauders 310; 6543 Nauders</v>
      </c>
      <c r="D550" s="86" t="s">
        <v>1920</v>
      </c>
      <c r="E550" s="86" t="s">
        <v>1920</v>
      </c>
      <c r="F550" s="86">
        <v>70615</v>
      </c>
      <c r="G550" s="86">
        <v>6543</v>
      </c>
      <c r="H550" s="86" t="s">
        <v>1113</v>
      </c>
      <c r="I550" s="86" t="s">
        <v>1113</v>
      </c>
      <c r="J550" s="86" t="s">
        <v>4420</v>
      </c>
      <c r="K550" s="86" t="s">
        <v>4183</v>
      </c>
      <c r="L550" s="86" t="s">
        <v>3</v>
      </c>
      <c r="M550" s="86" t="s">
        <v>4421</v>
      </c>
      <c r="N550" s="86" t="s">
        <v>4422</v>
      </c>
      <c r="O550" s="86" t="s">
        <v>2235</v>
      </c>
      <c r="P550" s="87">
        <v>36770</v>
      </c>
      <c r="Q550" s="87">
        <v>401768</v>
      </c>
      <c r="R550" s="86" t="s">
        <v>2416</v>
      </c>
      <c r="S550" s="86" t="s">
        <v>469</v>
      </c>
      <c r="T550" s="86">
        <v>970615</v>
      </c>
      <c r="U550" s="86">
        <v>6543</v>
      </c>
      <c r="V550" s="86" t="s">
        <v>1113</v>
      </c>
      <c r="W550" s="86" t="s">
        <v>1113</v>
      </c>
      <c r="X550" s="86" t="s">
        <v>4424</v>
      </c>
      <c r="Y550" s="86" t="s">
        <v>470</v>
      </c>
      <c r="Z550" s="86" t="str">
        <f t="shared" si="65"/>
        <v>Nauders 221; 6543 Nauders</v>
      </c>
      <c r="AB550" s="85" t="s">
        <v>4423</v>
      </c>
      <c r="AC550" s="85" t="str">
        <f t="shared" si="66"/>
        <v>AT08</v>
      </c>
      <c r="AD550" s="85" t="str">
        <f t="shared" si="67"/>
        <v>3628</v>
      </c>
      <c r="AE550" s="85" t="str">
        <f t="shared" si="68"/>
        <v>3000</v>
      </c>
      <c r="AF550" s="85" t="str">
        <f t="shared" si="69"/>
        <v>0002</v>
      </c>
      <c r="AG550" s="85" t="str">
        <f t="shared" si="70"/>
        <v>0040</v>
      </c>
      <c r="AH550" s="85" t="str">
        <f t="shared" si="71"/>
        <v>AT08 3628 3000 0002 0040</v>
      </c>
    </row>
    <row r="551" spans="1:34" x14ac:dyDescent="0.25">
      <c r="A551" s="86">
        <v>706067</v>
      </c>
      <c r="B551" s="86" t="s">
        <v>1579</v>
      </c>
      <c r="C551" s="86" t="str">
        <f t="shared" si="64"/>
        <v>Nauders 310; 6543 Nauders</v>
      </c>
      <c r="D551" s="86" t="s">
        <v>1919</v>
      </c>
      <c r="E551" s="86" t="s">
        <v>1919</v>
      </c>
      <c r="F551" s="86">
        <v>70615</v>
      </c>
      <c r="G551" s="86">
        <v>6543</v>
      </c>
      <c r="H551" s="86" t="s">
        <v>1113</v>
      </c>
      <c r="I551" s="86" t="s">
        <v>1113</v>
      </c>
      <c r="J551" s="86" t="s">
        <v>4420</v>
      </c>
      <c r="K551" s="86" t="s">
        <v>4183</v>
      </c>
      <c r="L551" s="86" t="s">
        <v>3</v>
      </c>
      <c r="M551" s="86" t="s">
        <v>4425</v>
      </c>
      <c r="N551" s="86" t="s">
        <v>4426</v>
      </c>
      <c r="O551" s="86" t="s">
        <v>2235</v>
      </c>
      <c r="P551" s="87">
        <v>36770</v>
      </c>
      <c r="Q551" s="87">
        <v>401768</v>
      </c>
      <c r="R551" s="86" t="s">
        <v>2416</v>
      </c>
      <c r="S551" s="86" t="s">
        <v>469</v>
      </c>
      <c r="T551" s="86">
        <v>970615</v>
      </c>
      <c r="U551" s="86">
        <v>6543</v>
      </c>
      <c r="V551" s="86" t="s">
        <v>1113</v>
      </c>
      <c r="W551" s="86" t="s">
        <v>1113</v>
      </c>
      <c r="X551" s="86" t="s">
        <v>4424</v>
      </c>
      <c r="Y551" s="86" t="s">
        <v>470</v>
      </c>
      <c r="Z551" s="86" t="str">
        <f t="shared" si="65"/>
        <v>Nauders 221; 6543 Nauders</v>
      </c>
      <c r="AB551" s="85" t="s">
        <v>4423</v>
      </c>
      <c r="AC551" s="85" t="str">
        <f t="shared" si="66"/>
        <v>AT08</v>
      </c>
      <c r="AD551" s="85" t="str">
        <f t="shared" si="67"/>
        <v>3628</v>
      </c>
      <c r="AE551" s="85" t="str">
        <f t="shared" si="68"/>
        <v>3000</v>
      </c>
      <c r="AF551" s="85" t="str">
        <f t="shared" si="69"/>
        <v>0002</v>
      </c>
      <c r="AG551" s="85" t="str">
        <f t="shared" si="70"/>
        <v>0040</v>
      </c>
      <c r="AH551" s="85" t="str">
        <f t="shared" si="71"/>
        <v>AT08 3628 3000 0002 0040</v>
      </c>
    </row>
    <row r="552" spans="1:34" x14ac:dyDescent="0.25">
      <c r="A552" s="86">
        <v>707216</v>
      </c>
      <c r="B552" s="86" t="s">
        <v>500</v>
      </c>
      <c r="C552" s="86" t="str">
        <f t="shared" si="64"/>
        <v>Mittewald 23; 9912 Mittewald</v>
      </c>
      <c r="D552" s="86" t="s">
        <v>1920</v>
      </c>
      <c r="E552" s="86" t="s">
        <v>1920</v>
      </c>
      <c r="F552" s="86">
        <v>70704</v>
      </c>
      <c r="G552" s="86">
        <v>9912</v>
      </c>
      <c r="H552" s="86" t="s">
        <v>4427</v>
      </c>
      <c r="I552" s="86" t="s">
        <v>4427</v>
      </c>
      <c r="J552" s="86" t="s">
        <v>2665</v>
      </c>
      <c r="K552" s="86" t="s">
        <v>4428</v>
      </c>
      <c r="L552" s="86" t="s">
        <v>3</v>
      </c>
      <c r="M552" s="86" t="s">
        <v>4429</v>
      </c>
      <c r="N552" s="86" t="s">
        <v>4430</v>
      </c>
      <c r="O552" s="86" t="s">
        <v>2276</v>
      </c>
      <c r="P552" s="87">
        <v>36770</v>
      </c>
      <c r="Q552" s="87">
        <v>401768</v>
      </c>
      <c r="R552" s="86" t="s">
        <v>2416</v>
      </c>
      <c r="S552" s="86" t="s">
        <v>481</v>
      </c>
      <c r="T552" s="86">
        <v>970704</v>
      </c>
      <c r="U552" s="86">
        <v>9912</v>
      </c>
      <c r="V552" s="86" t="s">
        <v>1143</v>
      </c>
      <c r="W552" s="86" t="s">
        <v>3140</v>
      </c>
      <c r="X552" s="86" t="s">
        <v>3080</v>
      </c>
      <c r="Y552" s="86" t="s">
        <v>1399</v>
      </c>
      <c r="Z552" s="86" t="str">
        <f t="shared" si="65"/>
        <v>Dorf 33; 9912 Anras</v>
      </c>
      <c r="AB552" s="85" t="s">
        <v>4431</v>
      </c>
      <c r="AC552" s="85" t="str">
        <f t="shared" si="66"/>
        <v>AT49</v>
      </c>
      <c r="AD552" s="85" t="str">
        <f t="shared" si="67"/>
        <v>3636</v>
      </c>
      <c r="AE552" s="85" t="str">
        <f t="shared" si="68"/>
        <v>8000</v>
      </c>
      <c r="AF552" s="85" t="str">
        <f t="shared" si="69"/>
        <v>0502</v>
      </c>
      <c r="AG552" s="85" t="str">
        <f t="shared" si="70"/>
        <v>0003</v>
      </c>
      <c r="AH552" s="85" t="str">
        <f t="shared" si="71"/>
        <v>AT49 3636 8000 0502 0003</v>
      </c>
    </row>
    <row r="553" spans="1:34" x14ac:dyDescent="0.25">
      <c r="A553" s="86">
        <v>706106</v>
      </c>
      <c r="B553" s="86" t="s">
        <v>779</v>
      </c>
      <c r="C553" s="86" t="str">
        <f t="shared" si="64"/>
        <v>Dorfbahnstraße 30; 6534 Serfaus</v>
      </c>
      <c r="D553" s="86" t="s">
        <v>1920</v>
      </c>
      <c r="E553" s="86" t="s">
        <v>1920</v>
      </c>
      <c r="F553" s="86">
        <v>70624</v>
      </c>
      <c r="G553" s="86">
        <v>6534</v>
      </c>
      <c r="H553" s="86" t="s">
        <v>1114</v>
      </c>
      <c r="I553" s="86" t="s">
        <v>4432</v>
      </c>
      <c r="J553" s="86" t="s">
        <v>2560</v>
      </c>
      <c r="K553" s="86" t="s">
        <v>4183</v>
      </c>
      <c r="L553" s="86" t="s">
        <v>3</v>
      </c>
      <c r="M553" s="86" t="s">
        <v>4433</v>
      </c>
      <c r="N553" s="86" t="s">
        <v>4434</v>
      </c>
      <c r="O553" s="86" t="s">
        <v>2238</v>
      </c>
      <c r="P553" s="87">
        <v>36770</v>
      </c>
      <c r="Q553" s="87">
        <v>401768</v>
      </c>
      <c r="R553" s="86" t="s">
        <v>2416</v>
      </c>
      <c r="S553" s="86" t="s">
        <v>552</v>
      </c>
      <c r="T553" s="86">
        <v>970624</v>
      </c>
      <c r="U553" s="86">
        <v>6534</v>
      </c>
      <c r="V553" s="86" t="s">
        <v>1114</v>
      </c>
      <c r="W553" s="86" t="s">
        <v>4436</v>
      </c>
      <c r="X553" s="86" t="s">
        <v>2499</v>
      </c>
      <c r="Y553" s="86" t="s">
        <v>553</v>
      </c>
      <c r="Z553" s="86" t="str">
        <f t="shared" si="65"/>
        <v>Gänsackerweg 2; 6534 Serfaus</v>
      </c>
      <c r="AB553" s="85" t="s">
        <v>4435</v>
      </c>
      <c r="AC553" s="85" t="str">
        <f t="shared" si="66"/>
        <v>AT78</v>
      </c>
      <c r="AD553" s="85" t="str">
        <f t="shared" si="67"/>
        <v>3631</v>
      </c>
      <c r="AE553" s="85" t="str">
        <f t="shared" si="68"/>
        <v>5000</v>
      </c>
      <c r="AF553" s="85" t="str">
        <f t="shared" si="69"/>
        <v>0002</v>
      </c>
      <c r="AG553" s="85" t="str">
        <f t="shared" si="70"/>
        <v>0172</v>
      </c>
      <c r="AH553" s="85" t="str">
        <f t="shared" si="71"/>
        <v>AT78 3631 5000 0002 0172</v>
      </c>
    </row>
    <row r="554" spans="1:34" x14ac:dyDescent="0.25">
      <c r="A554" s="86">
        <v>706107</v>
      </c>
      <c r="B554" s="86" t="s">
        <v>551</v>
      </c>
      <c r="C554" s="86" t="str">
        <f t="shared" si="64"/>
        <v>Dorfbahnstraße 30; 6534 Serfaus</v>
      </c>
      <c r="D554" s="86" t="s">
        <v>1919</v>
      </c>
      <c r="E554" s="86" t="s">
        <v>1919</v>
      </c>
      <c r="F554" s="86">
        <v>70624</v>
      </c>
      <c r="G554" s="86">
        <v>6534</v>
      </c>
      <c r="H554" s="86" t="s">
        <v>1114</v>
      </c>
      <c r="I554" s="86" t="s">
        <v>4432</v>
      </c>
      <c r="J554" s="86" t="s">
        <v>2560</v>
      </c>
      <c r="K554" s="86" t="s">
        <v>4183</v>
      </c>
      <c r="L554" s="86" t="s">
        <v>3</v>
      </c>
      <c r="M554" s="86" t="s">
        <v>4437</v>
      </c>
      <c r="N554" s="86" t="s">
        <v>4438</v>
      </c>
      <c r="O554" s="86" t="s">
        <v>2238</v>
      </c>
      <c r="P554" s="87">
        <v>36770</v>
      </c>
      <c r="Q554" s="87">
        <v>401768</v>
      </c>
      <c r="R554" s="86" t="s">
        <v>2416</v>
      </c>
      <c r="S554" s="86" t="s">
        <v>552</v>
      </c>
      <c r="T554" s="86">
        <v>970624</v>
      </c>
      <c r="U554" s="86">
        <v>6534</v>
      </c>
      <c r="V554" s="86" t="s">
        <v>1114</v>
      </c>
      <c r="W554" s="86" t="s">
        <v>4436</v>
      </c>
      <c r="X554" s="86" t="s">
        <v>2499</v>
      </c>
      <c r="Y554" s="86" t="s">
        <v>553</v>
      </c>
      <c r="Z554" s="86" t="str">
        <f t="shared" si="65"/>
        <v>Gänsackerweg 2; 6534 Serfaus</v>
      </c>
      <c r="AB554" s="85" t="s">
        <v>4435</v>
      </c>
      <c r="AC554" s="85" t="str">
        <f t="shared" si="66"/>
        <v>AT78</v>
      </c>
      <c r="AD554" s="85" t="str">
        <f t="shared" si="67"/>
        <v>3631</v>
      </c>
      <c r="AE554" s="85" t="str">
        <f t="shared" si="68"/>
        <v>5000</v>
      </c>
      <c r="AF554" s="85" t="str">
        <f t="shared" si="69"/>
        <v>0002</v>
      </c>
      <c r="AG554" s="85" t="str">
        <f t="shared" si="70"/>
        <v>0172</v>
      </c>
      <c r="AH554" s="85" t="str">
        <f t="shared" si="71"/>
        <v>AT78 3631 5000 0002 0172</v>
      </c>
    </row>
    <row r="555" spans="1:34" x14ac:dyDescent="0.25">
      <c r="A555" s="86">
        <v>707316</v>
      </c>
      <c r="B555" s="86" t="s">
        <v>758</v>
      </c>
      <c r="C555" s="86" t="str">
        <f t="shared" si="64"/>
        <v>Abfaltersbach 92; 9913 Abfaltersbach</v>
      </c>
      <c r="D555" s="86" t="s">
        <v>1920</v>
      </c>
      <c r="E555" s="86" t="s">
        <v>1920</v>
      </c>
      <c r="F555" s="86">
        <v>70701</v>
      </c>
      <c r="G555" s="86">
        <v>9913</v>
      </c>
      <c r="H555" s="86" t="s">
        <v>1148</v>
      </c>
      <c r="I555" s="86" t="s">
        <v>1148</v>
      </c>
      <c r="J555" s="86" t="s">
        <v>4439</v>
      </c>
      <c r="K555" s="86" t="s">
        <v>4428</v>
      </c>
      <c r="L555" s="86" t="s">
        <v>3</v>
      </c>
      <c r="M555" s="86" t="s">
        <v>4440</v>
      </c>
      <c r="N555" s="86" t="s">
        <v>4441</v>
      </c>
      <c r="O555" s="86" t="s">
        <v>2282</v>
      </c>
      <c r="P555" s="87">
        <v>36770</v>
      </c>
      <c r="Q555" s="87">
        <v>401768</v>
      </c>
      <c r="R555" s="86" t="s">
        <v>2416</v>
      </c>
      <c r="S555" s="86" t="s">
        <v>759</v>
      </c>
      <c r="T555" s="86">
        <v>970701</v>
      </c>
      <c r="U555" s="86">
        <v>9913</v>
      </c>
      <c r="V555" s="86" t="s">
        <v>1148</v>
      </c>
      <c r="W555" s="86" t="s">
        <v>1148</v>
      </c>
      <c r="X555" s="86" t="s">
        <v>4443</v>
      </c>
      <c r="Y555" s="86" t="s">
        <v>1964</v>
      </c>
      <c r="Z555" s="86" t="str">
        <f t="shared" si="65"/>
        <v>Abfaltersbach 183; 9913 Abfaltersbach</v>
      </c>
      <c r="AB555" s="85" t="s">
        <v>4442</v>
      </c>
      <c r="AC555" s="85" t="str">
        <f t="shared" si="66"/>
        <v>AT41</v>
      </c>
      <c r="AD555" s="85" t="str">
        <f t="shared" si="67"/>
        <v>3636</v>
      </c>
      <c r="AE555" s="85" t="str">
        <f t="shared" si="68"/>
        <v>8000</v>
      </c>
      <c r="AF555" s="85" t="str">
        <f t="shared" si="69"/>
        <v>0206</v>
      </c>
      <c r="AG555" s="85" t="str">
        <f t="shared" si="70"/>
        <v>0192</v>
      </c>
      <c r="AH555" s="85" t="str">
        <f t="shared" si="71"/>
        <v>AT41 3636 8000 0206 0192</v>
      </c>
    </row>
    <row r="556" spans="1:34" x14ac:dyDescent="0.25">
      <c r="A556" s="86">
        <v>706176</v>
      </c>
      <c r="B556" s="86" t="s">
        <v>520</v>
      </c>
      <c r="C556" s="86" t="str">
        <f t="shared" si="64"/>
        <v>Steinach 58; 6541 Tösens</v>
      </c>
      <c r="D556" s="86" t="s">
        <v>1920</v>
      </c>
      <c r="E556" s="86" t="s">
        <v>1920</v>
      </c>
      <c r="F556" s="86">
        <v>70629</v>
      </c>
      <c r="G556" s="86">
        <v>6541</v>
      </c>
      <c r="H556" s="86" t="s">
        <v>1117</v>
      </c>
      <c r="I556" s="86" t="s">
        <v>4444</v>
      </c>
      <c r="J556" s="86" t="s">
        <v>3483</v>
      </c>
      <c r="K556" s="86" t="s">
        <v>4183</v>
      </c>
      <c r="L556" s="86" t="s">
        <v>3</v>
      </c>
      <c r="M556" s="86" t="s">
        <v>4445</v>
      </c>
      <c r="N556" s="86" t="s">
        <v>4446</v>
      </c>
      <c r="O556" s="86" t="s">
        <v>5757</v>
      </c>
      <c r="P556" s="87">
        <v>36770</v>
      </c>
      <c r="Q556" s="87">
        <v>401768</v>
      </c>
      <c r="R556" s="86" t="s">
        <v>2416</v>
      </c>
      <c r="S556" s="86" t="s">
        <v>521</v>
      </c>
      <c r="T556" s="86">
        <v>970629</v>
      </c>
      <c r="U556" s="86">
        <v>6541</v>
      </c>
      <c r="V556" s="86" t="s">
        <v>1117</v>
      </c>
      <c r="W556" s="86" t="s">
        <v>4444</v>
      </c>
      <c r="X556" s="86" t="s">
        <v>4131</v>
      </c>
      <c r="Y556" s="86" t="s">
        <v>522</v>
      </c>
      <c r="Z556" s="86" t="str">
        <f t="shared" si="65"/>
        <v>Steinach 44; 6541 Tösens</v>
      </c>
      <c r="AB556" s="85" t="s">
        <v>4447</v>
      </c>
      <c r="AC556" s="85" t="str">
        <f t="shared" si="66"/>
        <v>AT68</v>
      </c>
      <c r="AD556" s="85" t="str">
        <f t="shared" si="67"/>
        <v>3631</v>
      </c>
      <c r="AE556" s="85" t="str">
        <f t="shared" si="68"/>
        <v>5000</v>
      </c>
      <c r="AF556" s="85" t="str">
        <f t="shared" si="69"/>
        <v>0042</v>
      </c>
      <c r="AG556" s="85" t="str">
        <f t="shared" si="70"/>
        <v>0380</v>
      </c>
      <c r="AH556" s="85" t="str">
        <f t="shared" si="71"/>
        <v>AT68 3631 5000 0042 0380</v>
      </c>
    </row>
    <row r="557" spans="1:34" x14ac:dyDescent="0.25">
      <c r="A557" s="86">
        <v>706177</v>
      </c>
      <c r="B557" s="86" t="s">
        <v>1721</v>
      </c>
      <c r="C557" s="86" t="str">
        <f t="shared" si="64"/>
        <v>Steinach 58; 6541 Tösens</v>
      </c>
      <c r="D557" s="86" t="s">
        <v>1919</v>
      </c>
      <c r="E557" s="86" t="s">
        <v>1919</v>
      </c>
      <c r="F557" s="86">
        <v>70629</v>
      </c>
      <c r="G557" s="86">
        <v>6541</v>
      </c>
      <c r="H557" s="86" t="s">
        <v>1117</v>
      </c>
      <c r="I557" s="86" t="s">
        <v>4444</v>
      </c>
      <c r="J557" s="86" t="s">
        <v>3483</v>
      </c>
      <c r="K557" s="86" t="s">
        <v>4183</v>
      </c>
      <c r="L557" s="86" t="s">
        <v>3</v>
      </c>
      <c r="M557" s="86" t="s">
        <v>4448</v>
      </c>
      <c r="N557" s="86" t="s">
        <v>4449</v>
      </c>
      <c r="O557" s="86" t="s">
        <v>5757</v>
      </c>
      <c r="P557" s="87">
        <v>36770</v>
      </c>
      <c r="Q557" s="87">
        <v>401768</v>
      </c>
      <c r="R557" s="86" t="s">
        <v>2416</v>
      </c>
      <c r="S557" s="86" t="s">
        <v>521</v>
      </c>
      <c r="T557" s="86">
        <v>970629</v>
      </c>
      <c r="U557" s="86">
        <v>6541</v>
      </c>
      <c r="V557" s="86" t="s">
        <v>1117</v>
      </c>
      <c r="W557" s="86" t="s">
        <v>4444</v>
      </c>
      <c r="X557" s="86" t="s">
        <v>4131</v>
      </c>
      <c r="Y557" s="86" t="s">
        <v>522</v>
      </c>
      <c r="Z557" s="86" t="str">
        <f t="shared" si="65"/>
        <v>Steinach 44; 6541 Tösens</v>
      </c>
      <c r="AB557" s="85" t="s">
        <v>4447</v>
      </c>
      <c r="AC557" s="85" t="str">
        <f t="shared" si="66"/>
        <v>AT68</v>
      </c>
      <c r="AD557" s="85" t="str">
        <f t="shared" si="67"/>
        <v>3631</v>
      </c>
      <c r="AE557" s="85" t="str">
        <f t="shared" si="68"/>
        <v>5000</v>
      </c>
      <c r="AF557" s="85" t="str">
        <f t="shared" si="69"/>
        <v>0042</v>
      </c>
      <c r="AG557" s="85" t="str">
        <f t="shared" si="70"/>
        <v>0380</v>
      </c>
      <c r="AH557" s="85" t="str">
        <f t="shared" si="71"/>
        <v>AT68 3631 5000 0042 0380</v>
      </c>
    </row>
    <row r="558" spans="1:34" x14ac:dyDescent="0.25">
      <c r="A558" s="86">
        <v>706216</v>
      </c>
      <c r="B558" s="86" t="s">
        <v>488</v>
      </c>
      <c r="C558" s="86" t="str">
        <f t="shared" si="64"/>
        <v>Dorf 32; 6491 Schönwies</v>
      </c>
      <c r="D558" s="86" t="s">
        <v>1920</v>
      </c>
      <c r="E558" s="86" t="s">
        <v>1920</v>
      </c>
      <c r="F558" s="86">
        <v>70622</v>
      </c>
      <c r="G558" s="86">
        <v>6491</v>
      </c>
      <c r="H558" s="86" t="s">
        <v>1108</v>
      </c>
      <c r="I558" s="86" t="s">
        <v>3140</v>
      </c>
      <c r="J558" s="86" t="s">
        <v>3899</v>
      </c>
      <c r="K558" s="86" t="s">
        <v>4183</v>
      </c>
      <c r="L558" s="86" t="s">
        <v>3</v>
      </c>
      <c r="M558" s="86" t="s">
        <v>4450</v>
      </c>
      <c r="N558" s="86" t="s">
        <v>4451</v>
      </c>
      <c r="O558" s="86" t="s">
        <v>2229</v>
      </c>
      <c r="P558" s="87">
        <v>36770</v>
      </c>
      <c r="Q558" s="87">
        <v>401768</v>
      </c>
      <c r="R558" s="86" t="s">
        <v>2416</v>
      </c>
      <c r="S558" s="86" t="s">
        <v>489</v>
      </c>
      <c r="T558" s="86">
        <v>970622</v>
      </c>
      <c r="U558" s="86">
        <v>6491</v>
      </c>
      <c r="V558" s="86" t="s">
        <v>1108</v>
      </c>
      <c r="W558" s="86" t="s">
        <v>3140</v>
      </c>
      <c r="X558" s="86" t="s">
        <v>2435</v>
      </c>
      <c r="Y558" s="86" t="s">
        <v>490</v>
      </c>
      <c r="Z558" s="86" t="str">
        <f t="shared" si="65"/>
        <v>Dorf 20; 6491 Schönwies</v>
      </c>
      <c r="AB558" s="85" t="s">
        <v>4452</v>
      </c>
      <c r="AC558" s="85" t="str">
        <f t="shared" si="66"/>
        <v>AT70</v>
      </c>
      <c r="AD558" s="85" t="str">
        <f t="shared" si="67"/>
        <v>3635</v>
      </c>
      <c r="AE558" s="85" t="str">
        <f t="shared" si="68"/>
        <v>9000</v>
      </c>
      <c r="AF558" s="85" t="str">
        <f t="shared" si="69"/>
        <v>0012</v>
      </c>
      <c r="AG558" s="85" t="str">
        <f t="shared" si="70"/>
        <v>0006</v>
      </c>
      <c r="AH558" s="85" t="str">
        <f t="shared" si="71"/>
        <v>AT70 3635 9000 0012 0006</v>
      </c>
    </row>
    <row r="559" spans="1:34" x14ac:dyDescent="0.25">
      <c r="A559" s="86">
        <v>706003</v>
      </c>
      <c r="B559" s="86" t="s">
        <v>491</v>
      </c>
      <c r="C559" s="86" t="str">
        <f t="shared" si="64"/>
        <v>Dorf 32; 6491 Schönwies</v>
      </c>
      <c r="D559" s="86" t="s">
        <v>1919</v>
      </c>
      <c r="E559" s="86" t="s">
        <v>1919</v>
      </c>
      <c r="F559" s="86">
        <v>70622</v>
      </c>
      <c r="G559" s="86">
        <v>6491</v>
      </c>
      <c r="H559" s="86" t="s">
        <v>1108</v>
      </c>
      <c r="I559" s="86" t="s">
        <v>3140</v>
      </c>
      <c r="J559" s="86" t="s">
        <v>3899</v>
      </c>
      <c r="K559" s="86" t="s">
        <v>4183</v>
      </c>
      <c r="L559" s="86" t="s">
        <v>3</v>
      </c>
      <c r="M559" s="86" t="s">
        <v>4453</v>
      </c>
      <c r="N559" s="86" t="s">
        <v>4454</v>
      </c>
      <c r="O559" s="86" t="s">
        <v>2229</v>
      </c>
      <c r="P559" s="87">
        <v>36770</v>
      </c>
      <c r="Q559" s="87">
        <v>401768</v>
      </c>
      <c r="R559" s="86" t="s">
        <v>2416</v>
      </c>
      <c r="S559" s="86" t="s">
        <v>489</v>
      </c>
      <c r="T559" s="86">
        <v>970622</v>
      </c>
      <c r="U559" s="86">
        <v>6491</v>
      </c>
      <c r="V559" s="86" t="s">
        <v>1108</v>
      </c>
      <c r="W559" s="86" t="s">
        <v>3140</v>
      </c>
      <c r="X559" s="86" t="s">
        <v>2435</v>
      </c>
      <c r="Y559" s="86" t="s">
        <v>490</v>
      </c>
      <c r="Z559" s="86" t="str">
        <f t="shared" si="65"/>
        <v>Dorf 20; 6491 Schönwies</v>
      </c>
      <c r="AB559" s="85" t="s">
        <v>4452</v>
      </c>
      <c r="AC559" s="85" t="str">
        <f t="shared" si="66"/>
        <v>AT70</v>
      </c>
      <c r="AD559" s="85" t="str">
        <f t="shared" si="67"/>
        <v>3635</v>
      </c>
      <c r="AE559" s="85" t="str">
        <f t="shared" si="68"/>
        <v>9000</v>
      </c>
      <c r="AF559" s="85" t="str">
        <f t="shared" si="69"/>
        <v>0012</v>
      </c>
      <c r="AG559" s="85" t="str">
        <f t="shared" si="70"/>
        <v>0006</v>
      </c>
      <c r="AH559" s="85" t="str">
        <f t="shared" si="71"/>
        <v>AT70 3635 9000 0012 0006</v>
      </c>
    </row>
    <row r="560" spans="1:34" x14ac:dyDescent="0.25">
      <c r="A560" s="86">
        <v>706306</v>
      </c>
      <c r="B560" s="86" t="s">
        <v>497</v>
      </c>
      <c r="C560" s="86" t="str">
        <f t="shared" si="64"/>
        <v>Stanz bei Landeck 11; 6500 Stanz b.Landeck</v>
      </c>
      <c r="D560" s="86" t="s">
        <v>1920</v>
      </c>
      <c r="E560" s="86" t="s">
        <v>1920</v>
      </c>
      <c r="F560" s="86">
        <v>70626</v>
      </c>
      <c r="G560" s="86">
        <v>6500</v>
      </c>
      <c r="H560" s="86" t="s">
        <v>4455</v>
      </c>
      <c r="I560" s="86" t="s">
        <v>4456</v>
      </c>
      <c r="J560" s="86" t="s">
        <v>2580</v>
      </c>
      <c r="K560" s="86" t="s">
        <v>4183</v>
      </c>
      <c r="L560" s="86" t="s">
        <v>3</v>
      </c>
      <c r="M560" s="86" t="s">
        <v>4457</v>
      </c>
      <c r="N560" s="86" t="s">
        <v>4458</v>
      </c>
      <c r="O560" s="86" t="s">
        <v>2251</v>
      </c>
      <c r="P560" s="87">
        <v>36770</v>
      </c>
      <c r="Q560" s="87">
        <v>401768</v>
      </c>
      <c r="R560" s="86" t="s">
        <v>2416</v>
      </c>
      <c r="S560" s="86" t="s">
        <v>498</v>
      </c>
      <c r="T560" s="86">
        <v>970626</v>
      </c>
      <c r="U560" s="86">
        <v>6500</v>
      </c>
      <c r="V560" s="86" t="s">
        <v>4456</v>
      </c>
      <c r="W560" s="86" t="s">
        <v>4456</v>
      </c>
      <c r="X560" s="86" t="s">
        <v>2580</v>
      </c>
      <c r="Y560" s="86" t="s">
        <v>499</v>
      </c>
      <c r="Z560" s="86" t="str">
        <f t="shared" si="65"/>
        <v>Stanz bei Landeck 11; 6500 Stanz bei Landeck</v>
      </c>
      <c r="AB560" s="85" t="s">
        <v>4459</v>
      </c>
      <c r="AC560" s="85" t="str">
        <f t="shared" si="66"/>
        <v>AT29</v>
      </c>
      <c r="AD560" s="85" t="str">
        <f t="shared" si="67"/>
        <v>4239</v>
      </c>
      <c r="AE560" s="85" t="str">
        <f t="shared" si="68"/>
        <v>0005</v>
      </c>
      <c r="AF560" s="85" t="str">
        <f t="shared" si="69"/>
        <v>0028</v>
      </c>
      <c r="AG560" s="85" t="str">
        <f t="shared" si="70"/>
        <v>0207</v>
      </c>
      <c r="AH560" s="85" t="str">
        <f t="shared" si="71"/>
        <v>AT29 4239 0005 0028 0207</v>
      </c>
    </row>
    <row r="561" spans="1:34" x14ac:dyDescent="0.25">
      <c r="A561" s="86">
        <v>707256</v>
      </c>
      <c r="B561" s="86" t="s">
        <v>816</v>
      </c>
      <c r="C561" s="86" t="str">
        <f t="shared" si="64"/>
        <v>Ainet 100; 9951 Ainet</v>
      </c>
      <c r="D561" s="86" t="s">
        <v>1920</v>
      </c>
      <c r="E561" s="86" t="s">
        <v>1920</v>
      </c>
      <c r="F561" s="86">
        <v>70702</v>
      </c>
      <c r="G561" s="86">
        <v>9951</v>
      </c>
      <c r="H561" s="86" t="s">
        <v>1144</v>
      </c>
      <c r="I561" s="86" t="s">
        <v>1144</v>
      </c>
      <c r="J561" s="86" t="s">
        <v>2693</v>
      </c>
      <c r="K561" s="86" t="s">
        <v>4428</v>
      </c>
      <c r="L561" s="86" t="s">
        <v>3</v>
      </c>
      <c r="M561" s="86" t="s">
        <v>4460</v>
      </c>
      <c r="N561" s="86" t="s">
        <v>4461</v>
      </c>
      <c r="O561" s="86" t="s">
        <v>2278</v>
      </c>
      <c r="P561" s="87">
        <v>36770</v>
      </c>
      <c r="Q561" s="87">
        <v>401768</v>
      </c>
      <c r="R561" s="86" t="s">
        <v>2416</v>
      </c>
      <c r="S561" s="86" t="s">
        <v>817</v>
      </c>
      <c r="T561" s="86">
        <v>970702</v>
      </c>
      <c r="U561" s="86">
        <v>9951</v>
      </c>
      <c r="V561" s="86" t="s">
        <v>1144</v>
      </c>
      <c r="W561" s="86" t="s">
        <v>1144</v>
      </c>
      <c r="X561" s="86" t="s">
        <v>4040</v>
      </c>
      <c r="Y561" s="86" t="s">
        <v>1424</v>
      </c>
      <c r="Z561" s="86" t="str">
        <f t="shared" si="65"/>
        <v>Ainet 90; 9951 Ainet</v>
      </c>
      <c r="AB561" s="85" t="s">
        <v>4462</v>
      </c>
      <c r="AC561" s="85" t="str">
        <f t="shared" si="66"/>
        <v>AT68</v>
      </c>
      <c r="AD561" s="85" t="str">
        <f t="shared" si="67"/>
        <v>3600</v>
      </c>
      <c r="AE561" s="85" t="str">
        <f t="shared" si="68"/>
        <v>0000</v>
      </c>
      <c r="AF561" s="85" t="str">
        <f t="shared" si="69"/>
        <v>0903</v>
      </c>
      <c r="AG561" s="85" t="str">
        <f t="shared" si="70"/>
        <v>0123</v>
      </c>
      <c r="AH561" s="85" t="str">
        <f t="shared" si="71"/>
        <v>AT68 3600 0000 0903 0123</v>
      </c>
    </row>
    <row r="562" spans="1:34" x14ac:dyDescent="0.25">
      <c r="A562" s="86">
        <v>706116</v>
      </c>
      <c r="B562" s="86" t="s">
        <v>1720</v>
      </c>
      <c r="C562" s="86" t="str">
        <f t="shared" si="64"/>
        <v>Hauptstraße 88 a; 6511 Zams</v>
      </c>
      <c r="D562" s="86" t="s">
        <v>1920</v>
      </c>
      <c r="E562" s="86" t="s">
        <v>1938</v>
      </c>
      <c r="F562" s="86">
        <v>70630</v>
      </c>
      <c r="G562" s="86">
        <v>6511</v>
      </c>
      <c r="H562" s="86" t="s">
        <v>1109</v>
      </c>
      <c r="I562" s="86" t="s">
        <v>3088</v>
      </c>
      <c r="J562" s="86" t="s">
        <v>4463</v>
      </c>
      <c r="K562" s="86" t="s">
        <v>4183</v>
      </c>
      <c r="L562" s="86" t="s">
        <v>3</v>
      </c>
      <c r="M562" s="86" t="s">
        <v>4464</v>
      </c>
      <c r="N562" s="86" t="s">
        <v>4465</v>
      </c>
      <c r="O562" s="86" t="s">
        <v>2232</v>
      </c>
      <c r="P562" s="87">
        <v>36770</v>
      </c>
      <c r="Q562" s="87">
        <v>401768</v>
      </c>
      <c r="R562" s="86" t="s">
        <v>2416</v>
      </c>
      <c r="S562" s="86" t="s">
        <v>1963</v>
      </c>
      <c r="T562" s="86">
        <v>970630</v>
      </c>
      <c r="U562" s="86">
        <v>6511</v>
      </c>
      <c r="V562" s="86" t="s">
        <v>1109</v>
      </c>
      <c r="W562" s="86" t="s">
        <v>3088</v>
      </c>
      <c r="X562" s="86" t="s">
        <v>4467</v>
      </c>
      <c r="Y562" s="86" t="s">
        <v>511</v>
      </c>
      <c r="Z562" s="86" t="str">
        <f t="shared" si="65"/>
        <v>Hauptstraße 53; 6511 Zams</v>
      </c>
      <c r="AB562" s="85" t="s">
        <v>4466</v>
      </c>
      <c r="AC562" s="85" t="str">
        <f t="shared" si="66"/>
        <v>AT77</v>
      </c>
      <c r="AD562" s="85" t="str">
        <f t="shared" si="67"/>
        <v>3635</v>
      </c>
      <c r="AE562" s="85" t="str">
        <f t="shared" si="68"/>
        <v>9000</v>
      </c>
      <c r="AF562" s="85" t="str">
        <f t="shared" si="69"/>
        <v>0002</v>
      </c>
      <c r="AG562" s="85" t="str">
        <f t="shared" si="70"/>
        <v>0164</v>
      </c>
      <c r="AH562" s="85" t="str">
        <f t="shared" si="71"/>
        <v>AT77 3635 9000 0002 0164</v>
      </c>
    </row>
    <row r="563" spans="1:34" x14ac:dyDescent="0.25">
      <c r="A563" s="86">
        <v>706117</v>
      </c>
      <c r="B563" s="86" t="s">
        <v>1395</v>
      </c>
      <c r="C563" s="86" t="str">
        <f t="shared" si="64"/>
        <v>Hauptstraße 88 a; 6511 Zams</v>
      </c>
      <c r="D563" s="86" t="s">
        <v>1920</v>
      </c>
      <c r="E563" s="86" t="s">
        <v>1920</v>
      </c>
      <c r="F563" s="86">
        <v>70630</v>
      </c>
      <c r="G563" s="86">
        <v>6511</v>
      </c>
      <c r="H563" s="86" t="s">
        <v>1109</v>
      </c>
      <c r="I563" s="86" t="s">
        <v>3088</v>
      </c>
      <c r="J563" s="86" t="s">
        <v>4463</v>
      </c>
      <c r="K563" s="86" t="s">
        <v>4183</v>
      </c>
      <c r="L563" s="86" t="s">
        <v>3</v>
      </c>
      <c r="M563" s="86" t="s">
        <v>4468</v>
      </c>
      <c r="N563" s="86" t="s">
        <v>4469</v>
      </c>
      <c r="O563" s="86" t="s">
        <v>2232</v>
      </c>
      <c r="P563" s="87">
        <v>36770</v>
      </c>
      <c r="Q563" s="87">
        <v>401768</v>
      </c>
      <c r="R563" s="86" t="s">
        <v>2416</v>
      </c>
      <c r="S563" s="86" t="s">
        <v>1963</v>
      </c>
      <c r="T563" s="86">
        <v>970630</v>
      </c>
      <c r="U563" s="86">
        <v>6511</v>
      </c>
      <c r="V563" s="86" t="s">
        <v>1109</v>
      </c>
      <c r="W563" s="86" t="s">
        <v>3088</v>
      </c>
      <c r="X563" s="86" t="s">
        <v>4467</v>
      </c>
      <c r="Y563" s="86" t="s">
        <v>511</v>
      </c>
      <c r="Z563" s="86" t="str">
        <f t="shared" si="65"/>
        <v>Hauptstraße 53; 6511 Zams</v>
      </c>
      <c r="AB563" s="85" t="s">
        <v>4466</v>
      </c>
      <c r="AC563" s="85" t="str">
        <f t="shared" si="66"/>
        <v>AT77</v>
      </c>
      <c r="AD563" s="85" t="str">
        <f t="shared" si="67"/>
        <v>3635</v>
      </c>
      <c r="AE563" s="85" t="str">
        <f t="shared" si="68"/>
        <v>9000</v>
      </c>
      <c r="AF563" s="85" t="str">
        <f t="shared" si="69"/>
        <v>0002</v>
      </c>
      <c r="AG563" s="85" t="str">
        <f t="shared" si="70"/>
        <v>0164</v>
      </c>
      <c r="AH563" s="85" t="str">
        <f t="shared" si="71"/>
        <v>AT77 3635 9000 0002 0164</v>
      </c>
    </row>
    <row r="564" spans="1:34" x14ac:dyDescent="0.25">
      <c r="A564" s="86">
        <v>706115</v>
      </c>
      <c r="B564" s="86" t="s">
        <v>1394</v>
      </c>
      <c r="C564" s="86" t="str">
        <f t="shared" si="64"/>
        <v>Hauptstraße 88 a; 6511 Zams</v>
      </c>
      <c r="D564" s="86" t="s">
        <v>1919</v>
      </c>
      <c r="E564" s="86" t="s">
        <v>1919</v>
      </c>
      <c r="F564" s="86">
        <v>70630</v>
      </c>
      <c r="G564" s="86">
        <v>6511</v>
      </c>
      <c r="H564" s="86" t="s">
        <v>1109</v>
      </c>
      <c r="I564" s="86" t="s">
        <v>3088</v>
      </c>
      <c r="J564" s="86" t="s">
        <v>4463</v>
      </c>
      <c r="K564" s="86" t="s">
        <v>4183</v>
      </c>
      <c r="L564" s="86" t="s">
        <v>3</v>
      </c>
      <c r="M564" s="86" t="s">
        <v>4470</v>
      </c>
      <c r="N564" s="86" t="s">
        <v>4465</v>
      </c>
      <c r="O564" s="86" t="s">
        <v>2232</v>
      </c>
      <c r="P564" s="87">
        <v>36770</v>
      </c>
      <c r="Q564" s="87">
        <v>401768</v>
      </c>
      <c r="R564" s="86" t="s">
        <v>2416</v>
      </c>
      <c r="S564" s="86" t="s">
        <v>1963</v>
      </c>
      <c r="T564" s="86">
        <v>970630</v>
      </c>
      <c r="U564" s="86">
        <v>6511</v>
      </c>
      <c r="V564" s="86" t="s">
        <v>1109</v>
      </c>
      <c r="W564" s="86" t="s">
        <v>3088</v>
      </c>
      <c r="X564" s="86" t="s">
        <v>4467</v>
      </c>
      <c r="Y564" s="86" t="s">
        <v>511</v>
      </c>
      <c r="Z564" s="86" t="str">
        <f t="shared" si="65"/>
        <v>Hauptstraße 53; 6511 Zams</v>
      </c>
      <c r="AB564" s="85" t="s">
        <v>4466</v>
      </c>
      <c r="AC564" s="85" t="str">
        <f t="shared" si="66"/>
        <v>AT77</v>
      </c>
      <c r="AD564" s="85" t="str">
        <f t="shared" si="67"/>
        <v>3635</v>
      </c>
      <c r="AE564" s="85" t="str">
        <f t="shared" si="68"/>
        <v>9000</v>
      </c>
      <c r="AF564" s="85" t="str">
        <f t="shared" si="69"/>
        <v>0002</v>
      </c>
      <c r="AG564" s="85" t="str">
        <f t="shared" si="70"/>
        <v>0164</v>
      </c>
      <c r="AH564" s="85" t="str">
        <f t="shared" si="71"/>
        <v>AT77 3635 9000 0002 0164</v>
      </c>
    </row>
    <row r="565" spans="1:34" x14ac:dyDescent="0.25">
      <c r="A565" s="86">
        <v>706014</v>
      </c>
      <c r="B565" s="86" t="s">
        <v>1553</v>
      </c>
      <c r="C565" s="86" t="str">
        <f t="shared" si="64"/>
        <v>Hauptstraße 88 a; 6511 Zams</v>
      </c>
      <c r="D565" s="86" t="s">
        <v>1919</v>
      </c>
      <c r="E565" s="86" t="s">
        <v>1935</v>
      </c>
      <c r="F565" s="86">
        <v>70630</v>
      </c>
      <c r="G565" s="86">
        <v>6511</v>
      </c>
      <c r="H565" s="86" t="s">
        <v>1109</v>
      </c>
      <c r="I565" s="86" t="s">
        <v>3088</v>
      </c>
      <c r="J565" s="86" t="s">
        <v>4463</v>
      </c>
      <c r="K565" s="86" t="s">
        <v>4183</v>
      </c>
      <c r="L565" s="86" t="s">
        <v>3</v>
      </c>
      <c r="M565" s="86" t="s">
        <v>4471</v>
      </c>
      <c r="N565" s="86" t="s">
        <v>4465</v>
      </c>
      <c r="O565" s="86" t="s">
        <v>2232</v>
      </c>
      <c r="P565" s="87">
        <v>36770</v>
      </c>
      <c r="Q565" s="87">
        <v>401768</v>
      </c>
      <c r="R565" s="86" t="s">
        <v>2416</v>
      </c>
      <c r="S565" s="86" t="s">
        <v>1963</v>
      </c>
      <c r="T565" s="86">
        <v>970630</v>
      </c>
      <c r="U565" s="86">
        <v>6511</v>
      </c>
      <c r="V565" s="86" t="s">
        <v>1109</v>
      </c>
      <c r="W565" s="86" t="s">
        <v>3088</v>
      </c>
      <c r="X565" s="86" t="s">
        <v>4467</v>
      </c>
      <c r="Y565" s="86" t="s">
        <v>511</v>
      </c>
      <c r="Z565" s="86" t="str">
        <f t="shared" si="65"/>
        <v>Hauptstraße 53; 6511 Zams</v>
      </c>
      <c r="AB565" s="85" t="s">
        <v>4466</v>
      </c>
      <c r="AC565" s="85" t="str">
        <f t="shared" si="66"/>
        <v>AT77</v>
      </c>
      <c r="AD565" s="85" t="str">
        <f t="shared" si="67"/>
        <v>3635</v>
      </c>
      <c r="AE565" s="85" t="str">
        <f t="shared" si="68"/>
        <v>9000</v>
      </c>
      <c r="AF565" s="85" t="str">
        <f t="shared" si="69"/>
        <v>0002</v>
      </c>
      <c r="AG565" s="85" t="str">
        <f t="shared" si="70"/>
        <v>0164</v>
      </c>
      <c r="AH565" s="85" t="str">
        <f t="shared" si="71"/>
        <v>AT77 3635 9000 0002 0164</v>
      </c>
    </row>
    <row r="566" spans="1:34" x14ac:dyDescent="0.25">
      <c r="A566" s="86">
        <v>706266</v>
      </c>
      <c r="B566" s="86" t="s">
        <v>1670</v>
      </c>
      <c r="C566" s="86" t="str">
        <f t="shared" si="64"/>
        <v>Hauptstraße 88 a; 6511 Zams</v>
      </c>
      <c r="D566" s="86" t="s">
        <v>1922</v>
      </c>
      <c r="E566" s="86" t="s">
        <v>1921</v>
      </c>
      <c r="F566" s="86">
        <v>70630</v>
      </c>
      <c r="G566" s="86">
        <v>6511</v>
      </c>
      <c r="H566" s="86" t="s">
        <v>1109</v>
      </c>
      <c r="I566" s="86" t="s">
        <v>3088</v>
      </c>
      <c r="J566" s="86" t="s">
        <v>4463</v>
      </c>
      <c r="K566" s="86" t="s">
        <v>4183</v>
      </c>
      <c r="L566" s="86" t="s">
        <v>3</v>
      </c>
      <c r="M566" s="86" t="s">
        <v>4472</v>
      </c>
      <c r="N566" s="86" t="s">
        <v>4465</v>
      </c>
      <c r="O566" s="86" t="s">
        <v>2232</v>
      </c>
      <c r="P566" s="87">
        <v>36770</v>
      </c>
      <c r="Q566" s="87">
        <v>401768</v>
      </c>
      <c r="R566" s="86" t="s">
        <v>2416</v>
      </c>
      <c r="S566" s="86" t="s">
        <v>1963</v>
      </c>
      <c r="T566" s="86">
        <v>970630</v>
      </c>
      <c r="U566" s="86">
        <v>6511</v>
      </c>
      <c r="V566" s="86" t="s">
        <v>1109</v>
      </c>
      <c r="W566" s="86" t="s">
        <v>3088</v>
      </c>
      <c r="X566" s="86" t="s">
        <v>4467</v>
      </c>
      <c r="Y566" s="86" t="s">
        <v>511</v>
      </c>
      <c r="Z566" s="86" t="str">
        <f t="shared" si="65"/>
        <v>Hauptstraße 53; 6511 Zams</v>
      </c>
      <c r="AB566" s="85" t="s">
        <v>4466</v>
      </c>
      <c r="AC566" s="85" t="str">
        <f t="shared" si="66"/>
        <v>AT77</v>
      </c>
      <c r="AD566" s="85" t="str">
        <f t="shared" si="67"/>
        <v>3635</v>
      </c>
      <c r="AE566" s="85" t="str">
        <f t="shared" si="68"/>
        <v>9000</v>
      </c>
      <c r="AF566" s="85" t="str">
        <f t="shared" si="69"/>
        <v>0002</v>
      </c>
      <c r="AG566" s="85" t="str">
        <f t="shared" si="70"/>
        <v>0164</v>
      </c>
      <c r="AH566" s="85" t="str">
        <f t="shared" si="71"/>
        <v>AT77 3635 9000 0002 0164</v>
      </c>
    </row>
    <row r="567" spans="1:34" x14ac:dyDescent="0.25">
      <c r="A567" s="86">
        <v>706446</v>
      </c>
      <c r="B567" s="86" t="s">
        <v>486</v>
      </c>
      <c r="C567" s="86" t="str">
        <f t="shared" si="64"/>
        <v>Klostergasse 10; 6511 Zams</v>
      </c>
      <c r="D567" s="86" t="s">
        <v>1922</v>
      </c>
      <c r="E567" s="86" t="s">
        <v>1922</v>
      </c>
      <c r="F567" s="86">
        <v>70630</v>
      </c>
      <c r="G567" s="86">
        <v>6511</v>
      </c>
      <c r="H567" s="86" t="s">
        <v>1109</v>
      </c>
      <c r="I567" s="86" t="s">
        <v>3356</v>
      </c>
      <c r="J567" s="86" t="s">
        <v>2617</v>
      </c>
      <c r="K567" s="86" t="s">
        <v>4183</v>
      </c>
      <c r="L567" s="86" t="s">
        <v>1</v>
      </c>
      <c r="M567" s="86" t="s">
        <v>4473</v>
      </c>
      <c r="N567" s="86" t="s">
        <v>4474</v>
      </c>
      <c r="O567" s="86" t="s">
        <v>2259</v>
      </c>
      <c r="P567" s="87">
        <v>36770</v>
      </c>
      <c r="Q567" s="87">
        <v>401768</v>
      </c>
      <c r="R567" s="86" t="s">
        <v>2416</v>
      </c>
      <c r="S567" s="86" t="s">
        <v>1835</v>
      </c>
      <c r="T567" s="86">
        <v>900787</v>
      </c>
      <c r="U567" s="86">
        <v>6511</v>
      </c>
      <c r="V567" s="86" t="s">
        <v>1109</v>
      </c>
      <c r="W567" s="86" t="s">
        <v>3356</v>
      </c>
      <c r="X567" s="86" t="s">
        <v>2617</v>
      </c>
      <c r="Y567" s="86" t="s">
        <v>1396</v>
      </c>
      <c r="Z567" s="86" t="str">
        <f t="shared" si="65"/>
        <v>Klostergasse 10; 6511 Zams</v>
      </c>
      <c r="AB567" s="85" t="s">
        <v>4475</v>
      </c>
      <c r="AC567" s="85" t="str">
        <f t="shared" si="66"/>
        <v>AT58</v>
      </c>
      <c r="AD567" s="85" t="str">
        <f t="shared" si="67"/>
        <v>4239</v>
      </c>
      <c r="AE567" s="85" t="str">
        <f t="shared" si="68"/>
        <v>0005</v>
      </c>
      <c r="AF567" s="85" t="str">
        <f t="shared" si="69"/>
        <v>3000</v>
      </c>
      <c r="AG567" s="85" t="str">
        <f t="shared" si="70"/>
        <v>3007</v>
      </c>
      <c r="AH567" s="85" t="str">
        <f t="shared" si="71"/>
        <v>AT58 4239 0005 3000 3007</v>
      </c>
    </row>
    <row r="568" spans="1:34" x14ac:dyDescent="0.25">
      <c r="A568" s="86">
        <v>706118</v>
      </c>
      <c r="B568" s="86" t="s">
        <v>487</v>
      </c>
      <c r="C568" s="86" t="str">
        <f t="shared" si="64"/>
        <v>Klostergasse 12; 6511 Zams</v>
      </c>
      <c r="D568" s="86" t="s">
        <v>1920</v>
      </c>
      <c r="E568" s="86" t="s">
        <v>1920</v>
      </c>
      <c r="F568" s="86">
        <v>70630</v>
      </c>
      <c r="G568" s="86">
        <v>6511</v>
      </c>
      <c r="H568" s="86" t="s">
        <v>1109</v>
      </c>
      <c r="I568" s="86" t="s">
        <v>3356</v>
      </c>
      <c r="J568" s="86" t="s">
        <v>2457</v>
      </c>
      <c r="K568" s="86" t="s">
        <v>4183</v>
      </c>
      <c r="L568" s="86" t="s">
        <v>1</v>
      </c>
      <c r="M568" s="86" t="s">
        <v>4476</v>
      </c>
      <c r="N568" s="86" t="s">
        <v>4477</v>
      </c>
      <c r="O568" s="86" t="s">
        <v>2239</v>
      </c>
      <c r="P568" s="87">
        <v>36770</v>
      </c>
      <c r="Q568" s="87">
        <v>401768</v>
      </c>
      <c r="R568" s="86" t="s">
        <v>2416</v>
      </c>
      <c r="S568" s="86" t="s">
        <v>1834</v>
      </c>
      <c r="T568" s="86">
        <v>900525</v>
      </c>
      <c r="U568" s="86">
        <v>6511</v>
      </c>
      <c r="V568" s="86" t="s">
        <v>1109</v>
      </c>
      <c r="W568" s="86" t="s">
        <v>3356</v>
      </c>
      <c r="X568" s="86" t="s">
        <v>2617</v>
      </c>
      <c r="Y568" s="86" t="s">
        <v>1506</v>
      </c>
      <c r="Z568" s="86" t="str">
        <f t="shared" si="65"/>
        <v>Klostergasse 10; 6511 Zams</v>
      </c>
      <c r="AB568" s="85" t="s">
        <v>4478</v>
      </c>
      <c r="AC568" s="85" t="str">
        <f t="shared" si="66"/>
        <v>AT47</v>
      </c>
      <c r="AD568" s="85" t="str">
        <f t="shared" si="67"/>
        <v>4239</v>
      </c>
      <c r="AE568" s="85" t="str">
        <f t="shared" si="68"/>
        <v>0005</v>
      </c>
      <c r="AF568" s="85" t="str">
        <f t="shared" si="69"/>
        <v>3000</v>
      </c>
      <c r="AG568" s="85" t="str">
        <f t="shared" si="70"/>
        <v>8831</v>
      </c>
      <c r="AH568" s="85" t="str">
        <f t="shared" si="71"/>
        <v>AT47 4239 0005 3000 8831</v>
      </c>
    </row>
    <row r="569" spans="1:34" x14ac:dyDescent="0.25">
      <c r="A569" s="86">
        <v>706447</v>
      </c>
      <c r="B569" s="86" t="s">
        <v>1397</v>
      </c>
      <c r="C569" s="86" t="str">
        <f t="shared" si="64"/>
        <v>Klostergasse 12; 6511 Zams</v>
      </c>
      <c r="D569" s="86" t="s">
        <v>1919</v>
      </c>
      <c r="E569" s="86" t="s">
        <v>1919</v>
      </c>
      <c r="F569" s="86">
        <v>70630</v>
      </c>
      <c r="G569" s="86">
        <v>6511</v>
      </c>
      <c r="H569" s="86" t="s">
        <v>1109</v>
      </c>
      <c r="I569" s="86" t="s">
        <v>3356</v>
      </c>
      <c r="J569" s="86" t="s">
        <v>2457</v>
      </c>
      <c r="K569" s="86" t="s">
        <v>4183</v>
      </c>
      <c r="L569" s="86" t="s">
        <v>1</v>
      </c>
      <c r="M569" s="86" t="s">
        <v>4479</v>
      </c>
      <c r="N569" s="86" t="s">
        <v>4477</v>
      </c>
      <c r="O569" s="86" t="s">
        <v>2239</v>
      </c>
      <c r="P569" s="87">
        <v>36770</v>
      </c>
      <c r="Q569" s="87">
        <v>401768</v>
      </c>
      <c r="R569" s="86" t="s">
        <v>2416</v>
      </c>
      <c r="S569" s="86" t="s">
        <v>1834</v>
      </c>
      <c r="T569" s="86">
        <v>900525</v>
      </c>
      <c r="U569" s="86">
        <v>6511</v>
      </c>
      <c r="V569" s="86" t="s">
        <v>1109</v>
      </c>
      <c r="W569" s="86" t="s">
        <v>3356</v>
      </c>
      <c r="X569" s="86" t="s">
        <v>2617</v>
      </c>
      <c r="Y569" s="86" t="s">
        <v>1506</v>
      </c>
      <c r="Z569" s="86" t="str">
        <f t="shared" si="65"/>
        <v>Klostergasse 10; 6511 Zams</v>
      </c>
      <c r="AB569" s="85" t="s">
        <v>4478</v>
      </c>
      <c r="AC569" s="85" t="str">
        <f t="shared" si="66"/>
        <v>AT47</v>
      </c>
      <c r="AD569" s="85" t="str">
        <f t="shared" si="67"/>
        <v>4239</v>
      </c>
      <c r="AE569" s="85" t="str">
        <f t="shared" si="68"/>
        <v>0005</v>
      </c>
      <c r="AF569" s="85" t="str">
        <f t="shared" si="69"/>
        <v>3000</v>
      </c>
      <c r="AG569" s="85" t="str">
        <f t="shared" si="70"/>
        <v>8831</v>
      </c>
      <c r="AH569" s="85" t="str">
        <f t="shared" si="71"/>
        <v>AT47 4239 0005 3000 8831</v>
      </c>
    </row>
    <row r="570" spans="1:34" x14ac:dyDescent="0.25">
      <c r="A570" s="86">
        <v>706276</v>
      </c>
      <c r="B570" s="86" t="s">
        <v>851</v>
      </c>
      <c r="C570" s="86" t="str">
        <f t="shared" si="64"/>
        <v>Dorf 14; 6571 Strengen</v>
      </c>
      <c r="D570" s="86" t="s">
        <v>1920</v>
      </c>
      <c r="E570" s="86" t="s">
        <v>1920</v>
      </c>
      <c r="F570" s="86">
        <v>70627</v>
      </c>
      <c r="G570" s="86">
        <v>6571</v>
      </c>
      <c r="H570" s="86" t="s">
        <v>1122</v>
      </c>
      <c r="I570" s="86" t="s">
        <v>3140</v>
      </c>
      <c r="J570" s="86" t="s">
        <v>2949</v>
      </c>
      <c r="K570" s="86" t="s">
        <v>4183</v>
      </c>
      <c r="L570" s="86" t="s">
        <v>3</v>
      </c>
      <c r="M570" s="86" t="s">
        <v>4480</v>
      </c>
      <c r="N570" s="86" t="s">
        <v>4481</v>
      </c>
      <c r="O570" s="86" t="s">
        <v>2248</v>
      </c>
      <c r="P570" s="87">
        <v>36770</v>
      </c>
      <c r="Q570" s="87">
        <v>401768</v>
      </c>
      <c r="R570" s="86" t="s">
        <v>2416</v>
      </c>
      <c r="S570" s="86" t="s">
        <v>852</v>
      </c>
      <c r="T570" s="86">
        <v>970627</v>
      </c>
      <c r="U570" s="86">
        <v>6571</v>
      </c>
      <c r="V570" s="86" t="s">
        <v>1122</v>
      </c>
      <c r="W570" s="86" t="s">
        <v>3140</v>
      </c>
      <c r="X570" s="86" t="s">
        <v>4483</v>
      </c>
      <c r="Y570" s="86" t="s">
        <v>853</v>
      </c>
      <c r="Z570" s="86" t="str">
        <f t="shared" si="65"/>
        <v>Dorf 12a; 6571 Strengen</v>
      </c>
      <c r="AB570" s="85" t="s">
        <v>4482</v>
      </c>
      <c r="AC570" s="85" t="str">
        <f t="shared" si="66"/>
        <v>AT23</v>
      </c>
      <c r="AD570" s="85" t="str">
        <f t="shared" si="67"/>
        <v>3635</v>
      </c>
      <c r="AE570" s="85" t="str">
        <f t="shared" si="68"/>
        <v>9000</v>
      </c>
      <c r="AF570" s="85" t="str">
        <f t="shared" si="69"/>
        <v>0052</v>
      </c>
      <c r="AG570" s="85" t="str">
        <f t="shared" si="70"/>
        <v>0007</v>
      </c>
      <c r="AH570" s="85" t="str">
        <f t="shared" si="71"/>
        <v>AT23 3635 9000 0052 0007</v>
      </c>
    </row>
    <row r="571" spans="1:34" x14ac:dyDescent="0.25">
      <c r="A571" s="86">
        <v>707246</v>
      </c>
      <c r="B571" s="86" t="s">
        <v>1644</v>
      </c>
      <c r="C571" s="86" t="str">
        <f t="shared" si="64"/>
        <v>Sonnenboden 3; 9912 Anras</v>
      </c>
      <c r="D571" s="86" t="s">
        <v>1920</v>
      </c>
      <c r="E571" s="86" t="s">
        <v>1920</v>
      </c>
      <c r="F571" s="86">
        <v>70704</v>
      </c>
      <c r="G571" s="86">
        <v>9912</v>
      </c>
      <c r="H571" s="86" t="s">
        <v>1143</v>
      </c>
      <c r="I571" s="86" t="s">
        <v>4484</v>
      </c>
      <c r="J571" s="86" t="s">
        <v>2470</v>
      </c>
      <c r="K571" s="86" t="s">
        <v>4428</v>
      </c>
      <c r="L571" s="86" t="s">
        <v>3</v>
      </c>
      <c r="M571" s="86" t="s">
        <v>4485</v>
      </c>
      <c r="N571" s="86" t="s">
        <v>4486</v>
      </c>
      <c r="O571" s="86" t="s">
        <v>2276</v>
      </c>
      <c r="P571" s="87">
        <v>36770</v>
      </c>
      <c r="Q571" s="87">
        <v>401768</v>
      </c>
      <c r="R571" s="86" t="s">
        <v>2416</v>
      </c>
      <c r="S571" s="86" t="s">
        <v>481</v>
      </c>
      <c r="T571" s="86">
        <v>970704</v>
      </c>
      <c r="U571" s="86">
        <v>9912</v>
      </c>
      <c r="V571" s="86" t="s">
        <v>1143</v>
      </c>
      <c r="W571" s="86" t="s">
        <v>3140</v>
      </c>
      <c r="X571" s="86" t="s">
        <v>3080</v>
      </c>
      <c r="Y571" s="86" t="s">
        <v>1399</v>
      </c>
      <c r="Z571" s="86" t="str">
        <f t="shared" si="65"/>
        <v>Dorf 33; 9912 Anras</v>
      </c>
      <c r="AB571" s="85" t="s">
        <v>4431</v>
      </c>
      <c r="AC571" s="85" t="str">
        <f t="shared" si="66"/>
        <v>AT49</v>
      </c>
      <c r="AD571" s="85" t="str">
        <f t="shared" si="67"/>
        <v>3636</v>
      </c>
      <c r="AE571" s="85" t="str">
        <f t="shared" si="68"/>
        <v>8000</v>
      </c>
      <c r="AF571" s="85" t="str">
        <f t="shared" si="69"/>
        <v>0502</v>
      </c>
      <c r="AG571" s="85" t="str">
        <f t="shared" si="70"/>
        <v>0003</v>
      </c>
      <c r="AH571" s="85" t="str">
        <f t="shared" si="71"/>
        <v>AT49 3636 8000 0502 0003</v>
      </c>
    </row>
    <row r="572" spans="1:34" x14ac:dyDescent="0.25">
      <c r="A572" s="86">
        <v>706356</v>
      </c>
      <c r="B572" s="86" t="s">
        <v>1614</v>
      </c>
      <c r="C572" s="86" t="str">
        <f t="shared" si="64"/>
        <v>Kirchstraße 11; 6553 See</v>
      </c>
      <c r="D572" s="86" t="s">
        <v>1920</v>
      </c>
      <c r="E572" s="86" t="s">
        <v>1920</v>
      </c>
      <c r="F572" s="86">
        <v>70623</v>
      </c>
      <c r="G572" s="86">
        <v>6553</v>
      </c>
      <c r="H572" s="86" t="s">
        <v>1127</v>
      </c>
      <c r="I572" s="86" t="s">
        <v>3219</v>
      </c>
      <c r="J572" s="86" t="s">
        <v>2580</v>
      </c>
      <c r="K572" s="86" t="s">
        <v>4183</v>
      </c>
      <c r="L572" s="86" t="s">
        <v>3</v>
      </c>
      <c r="M572" s="86" t="s">
        <v>4487</v>
      </c>
      <c r="N572" s="86" t="s">
        <v>4488</v>
      </c>
      <c r="O572" s="86" t="s">
        <v>2255</v>
      </c>
      <c r="P572" s="87">
        <v>36770</v>
      </c>
      <c r="Q572" s="87">
        <v>401768</v>
      </c>
      <c r="R572" s="86" t="s">
        <v>2416</v>
      </c>
      <c r="S572" s="86" t="s">
        <v>425</v>
      </c>
      <c r="T572" s="86">
        <v>970623</v>
      </c>
      <c r="U572" s="86">
        <v>6553</v>
      </c>
      <c r="V572" s="86" t="s">
        <v>1127</v>
      </c>
      <c r="W572" s="86" t="s">
        <v>4490</v>
      </c>
      <c r="X572" s="86" t="s">
        <v>3004</v>
      </c>
      <c r="Y572" s="86" t="s">
        <v>426</v>
      </c>
      <c r="Z572" s="86" t="str">
        <f t="shared" si="65"/>
        <v>Au 220; 6553 See</v>
      </c>
      <c r="AB572" s="85" t="s">
        <v>4489</v>
      </c>
      <c r="AC572" s="85" t="str">
        <f t="shared" si="66"/>
        <v>AT56</v>
      </c>
      <c r="AD572" s="85" t="str">
        <f t="shared" si="67"/>
        <v>3624</v>
      </c>
      <c r="AE572" s="85" t="str">
        <f t="shared" si="68"/>
        <v>8000</v>
      </c>
      <c r="AF572" s="85" t="str">
        <f t="shared" si="69"/>
        <v>0042</v>
      </c>
      <c r="AG572" s="85" t="str">
        <f t="shared" si="70"/>
        <v>0349</v>
      </c>
      <c r="AH572" s="85" t="str">
        <f t="shared" si="71"/>
        <v>AT56 3624 8000 0042 0349</v>
      </c>
    </row>
    <row r="573" spans="1:34" x14ac:dyDescent="0.25">
      <c r="A573" s="86">
        <v>706347</v>
      </c>
      <c r="B573" s="86" t="s">
        <v>1722</v>
      </c>
      <c r="C573" s="86" t="str">
        <f t="shared" si="64"/>
        <v>Kirchstraße 11; 6553 See</v>
      </c>
      <c r="D573" s="86" t="s">
        <v>1919</v>
      </c>
      <c r="E573" s="86" t="s">
        <v>1919</v>
      </c>
      <c r="F573" s="86">
        <v>70623</v>
      </c>
      <c r="G573" s="86">
        <v>6553</v>
      </c>
      <c r="H573" s="86" t="s">
        <v>1127</v>
      </c>
      <c r="I573" s="86" t="s">
        <v>3219</v>
      </c>
      <c r="J573" s="86" t="s">
        <v>2580</v>
      </c>
      <c r="K573" s="86" t="s">
        <v>4183</v>
      </c>
      <c r="L573" s="86" t="s">
        <v>1</v>
      </c>
      <c r="M573" s="86" t="s">
        <v>4491</v>
      </c>
      <c r="N573" s="86" t="s">
        <v>4492</v>
      </c>
      <c r="O573" s="86" t="s">
        <v>2231</v>
      </c>
      <c r="P573" s="87">
        <v>36770</v>
      </c>
      <c r="Q573" s="87">
        <v>401768</v>
      </c>
      <c r="R573" s="86" t="s">
        <v>2416</v>
      </c>
      <c r="S573" s="86" t="s">
        <v>438</v>
      </c>
      <c r="T573" s="86">
        <v>401006</v>
      </c>
      <c r="U573" s="86">
        <v>6500</v>
      </c>
      <c r="V573" s="86" t="s">
        <v>1107</v>
      </c>
      <c r="W573" s="86" t="s">
        <v>2709</v>
      </c>
      <c r="X573" s="86" t="s">
        <v>2741</v>
      </c>
      <c r="Y573" s="86" t="s">
        <v>1962</v>
      </c>
      <c r="Z573" s="86" t="str">
        <f t="shared" si="65"/>
        <v>Herzog-Friedrich-Straße 6a; 6500 Landeck</v>
      </c>
      <c r="AB573" s="85" t="s">
        <v>4275</v>
      </c>
      <c r="AC573" s="85" t="str">
        <f t="shared" si="66"/>
        <v>AT10</v>
      </c>
      <c r="AD573" s="85" t="str">
        <f t="shared" si="67"/>
        <v>4239</v>
      </c>
      <c r="AE573" s="85" t="str">
        <f t="shared" si="68"/>
        <v>0005</v>
      </c>
      <c r="AF573" s="85" t="str">
        <f t="shared" si="69"/>
        <v>0005</v>
      </c>
      <c r="AG573" s="85" t="str">
        <f t="shared" si="70"/>
        <v>6382</v>
      </c>
      <c r="AH573" s="85" t="str">
        <f t="shared" si="71"/>
        <v>AT10 4239 0005 0005 6382</v>
      </c>
    </row>
    <row r="574" spans="1:34" x14ac:dyDescent="0.25">
      <c r="A574" s="86">
        <v>706386</v>
      </c>
      <c r="B574" s="86" t="s">
        <v>956</v>
      </c>
      <c r="C574" s="86" t="str">
        <f t="shared" si="64"/>
        <v>Höfen 38; 6552 Tobadill</v>
      </c>
      <c r="D574" s="86" t="s">
        <v>1920</v>
      </c>
      <c r="E574" s="86" t="s">
        <v>1920</v>
      </c>
      <c r="F574" s="86">
        <v>70628</v>
      </c>
      <c r="G574" s="86">
        <v>6552</v>
      </c>
      <c r="H574" s="86" t="s">
        <v>1129</v>
      </c>
      <c r="I574" s="86" t="s">
        <v>1160</v>
      </c>
      <c r="J574" s="86" t="s">
        <v>2504</v>
      </c>
      <c r="K574" s="86" t="s">
        <v>4183</v>
      </c>
      <c r="L574" s="86" t="s">
        <v>3</v>
      </c>
      <c r="M574" s="86" t="s">
        <v>4493</v>
      </c>
      <c r="N574" s="86" t="s">
        <v>4494</v>
      </c>
      <c r="O574" s="86" t="s">
        <v>2257</v>
      </c>
      <c r="P574" s="87">
        <v>36770</v>
      </c>
      <c r="Q574" s="87">
        <v>401768</v>
      </c>
      <c r="R574" s="86" t="s">
        <v>2416</v>
      </c>
      <c r="S574" s="86" t="s">
        <v>957</v>
      </c>
      <c r="T574" s="86">
        <v>970628</v>
      </c>
      <c r="U574" s="86">
        <v>6552</v>
      </c>
      <c r="V574" s="86" t="s">
        <v>1129</v>
      </c>
      <c r="W574" s="86" t="s">
        <v>1160</v>
      </c>
      <c r="X574" s="86" t="s">
        <v>2504</v>
      </c>
      <c r="Y574" s="86" t="s">
        <v>958</v>
      </c>
      <c r="Z574" s="86" t="str">
        <f t="shared" si="65"/>
        <v>Höfen 38; 6552 Tobadill</v>
      </c>
      <c r="AB574" s="85" t="s">
        <v>4495</v>
      </c>
      <c r="AC574" s="85" t="str">
        <f t="shared" si="66"/>
        <v>AT52</v>
      </c>
      <c r="AD574" s="85" t="str">
        <f t="shared" si="67"/>
        <v>3635</v>
      </c>
      <c r="AE574" s="85" t="str">
        <f t="shared" si="68"/>
        <v>9000</v>
      </c>
      <c r="AF574" s="85" t="str">
        <f t="shared" si="69"/>
        <v>0022</v>
      </c>
      <c r="AG574" s="85" t="str">
        <f t="shared" si="70"/>
        <v>0046</v>
      </c>
      <c r="AH574" s="85" t="str">
        <f t="shared" si="71"/>
        <v>AT52 3635 9000 0022 0046</v>
      </c>
    </row>
    <row r="575" spans="1:34" x14ac:dyDescent="0.25">
      <c r="A575" s="86">
        <v>707006</v>
      </c>
      <c r="B575" s="86" t="s">
        <v>508</v>
      </c>
      <c r="C575" s="86" t="str">
        <f t="shared" si="64"/>
        <v>St.-Martin-Straße 12; 9991 Dölsach</v>
      </c>
      <c r="D575" s="86" t="s">
        <v>1920</v>
      </c>
      <c r="E575" s="86" t="s">
        <v>1920</v>
      </c>
      <c r="F575" s="86">
        <v>70707</v>
      </c>
      <c r="G575" s="86">
        <v>9991</v>
      </c>
      <c r="H575" s="86" t="s">
        <v>1132</v>
      </c>
      <c r="I575" s="86" t="s">
        <v>4496</v>
      </c>
      <c r="J575" s="86" t="s">
        <v>2457</v>
      </c>
      <c r="K575" s="86" t="s">
        <v>4428</v>
      </c>
      <c r="L575" s="86" t="s">
        <v>3</v>
      </c>
      <c r="M575" s="86" t="s">
        <v>4497</v>
      </c>
      <c r="N575" s="86" t="s">
        <v>4498</v>
      </c>
      <c r="O575" s="86" t="s">
        <v>2260</v>
      </c>
      <c r="P575" s="87">
        <v>36770</v>
      </c>
      <c r="Q575" s="87">
        <v>401768</v>
      </c>
      <c r="R575" s="86" t="s">
        <v>2416</v>
      </c>
      <c r="S575" s="86" t="s">
        <v>509</v>
      </c>
      <c r="T575" s="86">
        <v>970707</v>
      </c>
      <c r="U575" s="86">
        <v>9991</v>
      </c>
      <c r="V575" s="86" t="s">
        <v>1132</v>
      </c>
      <c r="W575" s="86" t="s">
        <v>1132</v>
      </c>
      <c r="X575" s="86" t="s">
        <v>4500</v>
      </c>
      <c r="Y575" s="86" t="s">
        <v>510</v>
      </c>
      <c r="Z575" s="86" t="str">
        <f t="shared" si="65"/>
        <v>Dölsach 64; 9991 Dölsach</v>
      </c>
      <c r="AB575" s="85" t="s">
        <v>4499</v>
      </c>
      <c r="AC575" s="85" t="str">
        <f t="shared" si="66"/>
        <v>AT53</v>
      </c>
      <c r="AD575" s="85" t="str">
        <f t="shared" si="67"/>
        <v>3637</v>
      </c>
      <c r="AE575" s="85" t="str">
        <f t="shared" si="68"/>
        <v>3000</v>
      </c>
      <c r="AF575" s="85" t="str">
        <f t="shared" si="69"/>
        <v>0012</v>
      </c>
      <c r="AG575" s="85" t="str">
        <f t="shared" si="70"/>
        <v>0048</v>
      </c>
      <c r="AH575" s="85" t="str">
        <f t="shared" si="71"/>
        <v>AT53 3637 3000 0012 0048</v>
      </c>
    </row>
    <row r="576" spans="1:34" x14ac:dyDescent="0.25">
      <c r="A576" s="86">
        <v>707014</v>
      </c>
      <c r="B576" s="86" t="s">
        <v>4505</v>
      </c>
      <c r="C576" s="86" t="str">
        <f t="shared" si="64"/>
        <v>Ködnitz 49; 9981 Ködnitz</v>
      </c>
      <c r="D576" s="86" t="s">
        <v>1919</v>
      </c>
      <c r="E576" s="86" t="s">
        <v>1919</v>
      </c>
      <c r="F576" s="86">
        <v>70712</v>
      </c>
      <c r="G576" s="86">
        <v>9981</v>
      </c>
      <c r="H576" s="86" t="s">
        <v>4501</v>
      </c>
      <c r="I576" s="86" t="s">
        <v>4501</v>
      </c>
      <c r="J576" s="86" t="s">
        <v>2877</v>
      </c>
      <c r="K576" s="86" t="s">
        <v>4428</v>
      </c>
      <c r="L576" s="86" t="s">
        <v>1</v>
      </c>
      <c r="M576" s="86" t="s">
        <v>4502</v>
      </c>
      <c r="N576" s="86" t="s">
        <v>4506</v>
      </c>
      <c r="O576" s="86" t="s">
        <v>2261</v>
      </c>
      <c r="P576" s="87">
        <v>44081</v>
      </c>
      <c r="Q576" s="87">
        <v>401768</v>
      </c>
      <c r="R576" s="86" t="s">
        <v>2416</v>
      </c>
      <c r="S576" s="86" t="s">
        <v>1836</v>
      </c>
      <c r="T576" s="86">
        <v>400154</v>
      </c>
      <c r="U576" s="86">
        <v>9900</v>
      </c>
      <c r="V576" s="86" t="s">
        <v>1134</v>
      </c>
      <c r="W576" s="86" t="s">
        <v>4504</v>
      </c>
      <c r="X576" s="86" t="s">
        <v>2647</v>
      </c>
      <c r="Y576" s="86" t="s">
        <v>540</v>
      </c>
      <c r="Z576" s="86" t="str">
        <f t="shared" si="65"/>
        <v>Adolf Purtscher-Straße 6; 9900 Lienz</v>
      </c>
      <c r="AB576" s="85" t="s">
        <v>4507</v>
      </c>
      <c r="AC576" s="85" t="str">
        <f t="shared" si="66"/>
        <v>AT14</v>
      </c>
      <c r="AD576" s="85" t="str">
        <f t="shared" si="67"/>
        <v>3600</v>
      </c>
      <c r="AE576" s="85" t="str">
        <f t="shared" si="68"/>
        <v>0000</v>
      </c>
      <c r="AF576" s="85" t="str">
        <f t="shared" si="69"/>
        <v>0922</v>
      </c>
      <c r="AG576" s="85" t="str">
        <f t="shared" si="70"/>
        <v>2282</v>
      </c>
      <c r="AH576" s="85" t="str">
        <f t="shared" si="71"/>
        <v>AT14 3600 0000 0922 2282</v>
      </c>
    </row>
    <row r="577" spans="1:34" x14ac:dyDescent="0.25">
      <c r="A577" s="86">
        <v>707146</v>
      </c>
      <c r="B577" s="86" t="s">
        <v>548</v>
      </c>
      <c r="C577" s="86" t="str">
        <f t="shared" si="64"/>
        <v>Ködnitz 49; 9981 Ködnitz</v>
      </c>
      <c r="D577" s="86" t="s">
        <v>1920</v>
      </c>
      <c r="E577" s="86" t="s">
        <v>1920</v>
      </c>
      <c r="F577" s="86">
        <v>70712</v>
      </c>
      <c r="G577" s="86">
        <v>9981</v>
      </c>
      <c r="H577" s="86" t="s">
        <v>4501</v>
      </c>
      <c r="I577" s="86" t="s">
        <v>4501</v>
      </c>
      <c r="J577" s="86" t="s">
        <v>2877</v>
      </c>
      <c r="K577" s="86" t="s">
        <v>4428</v>
      </c>
      <c r="L577" s="86" t="s">
        <v>3</v>
      </c>
      <c r="M577" s="86" t="s">
        <v>4508</v>
      </c>
      <c r="N577" s="86" t="s">
        <v>4509</v>
      </c>
      <c r="O577" s="86" t="s">
        <v>2271</v>
      </c>
      <c r="P577" s="87">
        <v>36770</v>
      </c>
      <c r="Q577" s="87">
        <v>401768</v>
      </c>
      <c r="R577" s="86" t="s">
        <v>2416</v>
      </c>
      <c r="S577" s="86" t="s">
        <v>549</v>
      </c>
      <c r="T577" s="86">
        <v>970712</v>
      </c>
      <c r="U577" s="86">
        <v>9981</v>
      </c>
      <c r="V577" s="86" t="s">
        <v>1299</v>
      </c>
      <c r="W577" s="86" t="s">
        <v>4501</v>
      </c>
      <c r="X577" s="86" t="s">
        <v>2647</v>
      </c>
      <c r="Y577" s="86" t="s">
        <v>550</v>
      </c>
      <c r="Z577" s="86" t="str">
        <f t="shared" si="65"/>
        <v>Ködnitz 6; 9981 Kals a.Gr.</v>
      </c>
      <c r="AB577" s="85" t="s">
        <v>4510</v>
      </c>
      <c r="AC577" s="85" t="str">
        <f t="shared" si="66"/>
        <v>AT54</v>
      </c>
      <c r="AD577" s="85" t="str">
        <f t="shared" si="67"/>
        <v>3637</v>
      </c>
      <c r="AE577" s="85" t="str">
        <f t="shared" si="68"/>
        <v>8000</v>
      </c>
      <c r="AF577" s="85" t="str">
        <f t="shared" si="69"/>
        <v>0326</v>
      </c>
      <c r="AG577" s="85" t="str">
        <f t="shared" si="70"/>
        <v>3290</v>
      </c>
      <c r="AH577" s="85" t="str">
        <f t="shared" si="71"/>
        <v>AT54 3637 8000 0326 3290</v>
      </c>
    </row>
    <row r="578" spans="1:34" x14ac:dyDescent="0.25">
      <c r="A578" s="86">
        <v>707336</v>
      </c>
      <c r="B578" s="86" t="s">
        <v>517</v>
      </c>
      <c r="C578" s="86" t="str">
        <f t="shared" si="64"/>
        <v>Dorf 79; 9961 Hopfgarten/Defereggen</v>
      </c>
      <c r="D578" s="86" t="s">
        <v>1920</v>
      </c>
      <c r="E578" s="86" t="s">
        <v>1920</v>
      </c>
      <c r="F578" s="86">
        <v>70709</v>
      </c>
      <c r="G578" s="86">
        <v>9961</v>
      </c>
      <c r="H578" s="86" t="s">
        <v>4511</v>
      </c>
      <c r="I578" s="86" t="s">
        <v>3140</v>
      </c>
      <c r="J578" s="86" t="s">
        <v>3020</v>
      </c>
      <c r="K578" s="86" t="s">
        <v>4428</v>
      </c>
      <c r="L578" s="86" t="s">
        <v>3</v>
      </c>
      <c r="M578" s="86" t="s">
        <v>4512</v>
      </c>
      <c r="N578" s="86" t="s">
        <v>4513</v>
      </c>
      <c r="O578" s="86" t="s">
        <v>5758</v>
      </c>
      <c r="P578" s="87">
        <v>36770</v>
      </c>
      <c r="Q578" s="87">
        <v>401768</v>
      </c>
      <c r="R578" s="86" t="s">
        <v>2416</v>
      </c>
      <c r="S578" s="86" t="s">
        <v>518</v>
      </c>
      <c r="T578" s="86">
        <v>970709</v>
      </c>
      <c r="U578" s="86">
        <v>9961</v>
      </c>
      <c r="V578" s="86" t="s">
        <v>4515</v>
      </c>
      <c r="W578" s="86" t="s">
        <v>3140</v>
      </c>
      <c r="X578" s="86" t="s">
        <v>3084</v>
      </c>
      <c r="Y578" s="86" t="s">
        <v>519</v>
      </c>
      <c r="Z578" s="86" t="str">
        <f t="shared" si="65"/>
        <v>Dorf 46; 9961 Hopfgarten in Defereggen</v>
      </c>
      <c r="AB578" s="85" t="s">
        <v>4514</v>
      </c>
      <c r="AC578" s="85" t="str">
        <f t="shared" si="66"/>
        <v>AT92</v>
      </c>
      <c r="AD578" s="85" t="str">
        <f t="shared" si="67"/>
        <v>3637</v>
      </c>
      <c r="AE578" s="85" t="str">
        <f t="shared" si="68"/>
        <v>8000</v>
      </c>
      <c r="AF578" s="85" t="str">
        <f t="shared" si="69"/>
        <v>0702</v>
      </c>
      <c r="AG578" s="85" t="str">
        <f t="shared" si="70"/>
        <v>6206</v>
      </c>
      <c r="AH578" s="85" t="str">
        <f t="shared" si="71"/>
        <v>AT92 3637 8000 0702 6206</v>
      </c>
    </row>
    <row r="579" spans="1:34" x14ac:dyDescent="0.25">
      <c r="A579" s="86">
        <v>707136</v>
      </c>
      <c r="B579" s="86" t="s">
        <v>894</v>
      </c>
      <c r="C579" s="86" t="str">
        <f t="shared" si="64"/>
        <v>Unterassling 29; 9911 Unterassling</v>
      </c>
      <c r="D579" s="86" t="s">
        <v>1920</v>
      </c>
      <c r="E579" s="86" t="s">
        <v>1920</v>
      </c>
      <c r="F579" s="86">
        <v>70705</v>
      </c>
      <c r="G579" s="86">
        <v>9911</v>
      </c>
      <c r="H579" s="86" t="s">
        <v>4516</v>
      </c>
      <c r="I579" s="86" t="s">
        <v>4516</v>
      </c>
      <c r="J579" s="86" t="s">
        <v>2485</v>
      </c>
      <c r="K579" s="86" t="s">
        <v>4428</v>
      </c>
      <c r="L579" s="86" t="s">
        <v>3</v>
      </c>
      <c r="M579" s="86" t="s">
        <v>4517</v>
      </c>
      <c r="N579" s="86" t="s">
        <v>4518</v>
      </c>
      <c r="O579" s="86" t="s">
        <v>2270</v>
      </c>
      <c r="P579" s="87">
        <v>36770</v>
      </c>
      <c r="Q579" s="87">
        <v>401768</v>
      </c>
      <c r="R579" s="86" t="s">
        <v>2416</v>
      </c>
      <c r="S579" s="86" t="s">
        <v>879</v>
      </c>
      <c r="T579" s="86">
        <v>970705</v>
      </c>
      <c r="U579" s="86">
        <v>9911</v>
      </c>
      <c r="V579" s="86" t="s">
        <v>1139</v>
      </c>
      <c r="W579" s="86" t="s">
        <v>4516</v>
      </c>
      <c r="X579" s="86" t="s">
        <v>2488</v>
      </c>
      <c r="Y579" s="86" t="s">
        <v>1454</v>
      </c>
      <c r="Z579" s="86" t="str">
        <f t="shared" si="65"/>
        <v>Unterassling 28; 9911 Assling</v>
      </c>
      <c r="AB579" s="85" t="s">
        <v>4519</v>
      </c>
      <c r="AC579" s="85" t="str">
        <f t="shared" si="66"/>
        <v>AT26</v>
      </c>
      <c r="AD579" s="85" t="str">
        <f t="shared" si="67"/>
        <v>3636</v>
      </c>
      <c r="AE579" s="85" t="str">
        <f t="shared" si="68"/>
        <v>8000</v>
      </c>
      <c r="AF579" s="85" t="str">
        <f t="shared" si="69"/>
        <v>0601</v>
      </c>
      <c r="AG579" s="85" t="str">
        <f t="shared" si="70"/>
        <v>0011</v>
      </c>
      <c r="AH579" s="85" t="str">
        <f t="shared" si="71"/>
        <v>AT26 3636 8000 0601 0011</v>
      </c>
    </row>
    <row r="580" spans="1:34" x14ac:dyDescent="0.25">
      <c r="A580" s="86">
        <v>707266</v>
      </c>
      <c r="B580" s="86" t="s">
        <v>546</v>
      </c>
      <c r="C580" s="86" t="str">
        <f t="shared" ref="C580:C643" si="72">CONCATENATE(I580," ",J580,";"," ",G580," ",H580)</f>
        <v>Kartitsch 68; 9941 Kartitsch</v>
      </c>
      <c r="D580" s="86" t="s">
        <v>1920</v>
      </c>
      <c r="E580" s="86" t="s">
        <v>1920</v>
      </c>
      <c r="F580" s="86">
        <v>70713</v>
      </c>
      <c r="G580" s="86">
        <v>9941</v>
      </c>
      <c r="H580" s="86" t="s">
        <v>1145</v>
      </c>
      <c r="I580" s="86" t="s">
        <v>1145</v>
      </c>
      <c r="J580" s="86" t="s">
        <v>4291</v>
      </c>
      <c r="K580" s="86" t="s">
        <v>4428</v>
      </c>
      <c r="L580" s="86" t="s">
        <v>3</v>
      </c>
      <c r="M580" s="86" t="s">
        <v>4520</v>
      </c>
      <c r="N580" s="86" t="s">
        <v>4521</v>
      </c>
      <c r="O580" s="86" t="s">
        <v>2279</v>
      </c>
      <c r="P580" s="87">
        <v>36770</v>
      </c>
      <c r="Q580" s="87">
        <v>401768</v>
      </c>
      <c r="R580" s="86" t="s">
        <v>2416</v>
      </c>
      <c r="S580" s="86" t="s">
        <v>547</v>
      </c>
      <c r="T580" s="86">
        <v>970713</v>
      </c>
      <c r="U580" s="86">
        <v>9941</v>
      </c>
      <c r="V580" s="86" t="s">
        <v>1145</v>
      </c>
      <c r="W580" s="86" t="s">
        <v>1145</v>
      </c>
      <c r="X580" s="86" t="s">
        <v>2943</v>
      </c>
      <c r="Y580" s="86" t="s">
        <v>1423</v>
      </c>
      <c r="Z580" s="86" t="str">
        <f t="shared" ref="Z580:Z643" si="73">CONCATENATE(W580," ",X580,";"," ",U580," ",V580)</f>
        <v>Kartitsch 80; 9941 Kartitsch</v>
      </c>
      <c r="AB580" s="85" t="s">
        <v>4522</v>
      </c>
      <c r="AC580" s="85" t="str">
        <f t="shared" ref="AC580:AC643" si="74">LEFT(AB580,4)</f>
        <v>AT83</v>
      </c>
      <c r="AD580" s="85" t="str">
        <f t="shared" ref="AD580:AD643" si="75">MID(AB580,5,4)</f>
        <v>3636</v>
      </c>
      <c r="AE580" s="85" t="str">
        <f t="shared" ref="AE580:AE643" si="76">MID(AB580,9,4)</f>
        <v>8000</v>
      </c>
      <c r="AF580" s="85" t="str">
        <f t="shared" ref="AF580:AF643" si="77">MID(AB580,13,4)</f>
        <v>0302</v>
      </c>
      <c r="AG580" s="85" t="str">
        <f t="shared" ref="AG580:AG643" si="78">MID(AB580,17,4)</f>
        <v>0609</v>
      </c>
      <c r="AH580" s="85" t="str">
        <f t="shared" ref="AH580:AH643" si="79">AC580&amp;" "&amp;AD580&amp;" "&amp;AE580&amp;" "&amp;AF580&amp;" "&amp;AG580</f>
        <v>AT83 3636 8000 0302 0609</v>
      </c>
    </row>
    <row r="581" spans="1:34" x14ac:dyDescent="0.25">
      <c r="A581" s="86">
        <v>707116</v>
      </c>
      <c r="B581" s="86" t="s">
        <v>526</v>
      </c>
      <c r="C581" s="86" t="str">
        <f t="shared" si="72"/>
        <v>Gasse 78; 9932 Innervillgraten</v>
      </c>
      <c r="D581" s="86" t="s">
        <v>1920</v>
      </c>
      <c r="E581" s="86" t="s">
        <v>1920</v>
      </c>
      <c r="F581" s="86">
        <v>70710</v>
      </c>
      <c r="G581" s="86">
        <v>9932</v>
      </c>
      <c r="H581" s="86" t="s">
        <v>1137</v>
      </c>
      <c r="I581" s="86" t="s">
        <v>4523</v>
      </c>
      <c r="J581" s="86" t="s">
        <v>2975</v>
      </c>
      <c r="K581" s="86" t="s">
        <v>4428</v>
      </c>
      <c r="L581" s="86" t="s">
        <v>3</v>
      </c>
      <c r="M581" s="86" t="s">
        <v>4524</v>
      </c>
      <c r="N581" s="86" t="s">
        <v>4525</v>
      </c>
      <c r="O581" s="86" t="s">
        <v>2268</v>
      </c>
      <c r="P581" s="87">
        <v>36770</v>
      </c>
      <c r="Q581" s="87">
        <v>401768</v>
      </c>
      <c r="R581" s="86" t="s">
        <v>2416</v>
      </c>
      <c r="S581" s="86" t="s">
        <v>527</v>
      </c>
      <c r="T581" s="86">
        <v>970710</v>
      </c>
      <c r="U581" s="86">
        <v>9932</v>
      </c>
      <c r="V581" s="86" t="s">
        <v>1137</v>
      </c>
      <c r="W581" s="86" t="s">
        <v>4523</v>
      </c>
      <c r="X581" s="86" t="s">
        <v>2975</v>
      </c>
      <c r="Y581" s="86" t="s">
        <v>528</v>
      </c>
      <c r="Z581" s="86" t="str">
        <f t="shared" si="73"/>
        <v>Gasse 78; 9932 Innervillgraten</v>
      </c>
      <c r="AB581" s="85" t="s">
        <v>4526</v>
      </c>
      <c r="AC581" s="85" t="str">
        <f t="shared" si="74"/>
        <v>AT66</v>
      </c>
      <c r="AD581" s="85" t="str">
        <f t="shared" si="75"/>
        <v>3638</v>
      </c>
      <c r="AE581" s="85" t="str">
        <f t="shared" si="76"/>
        <v>6000</v>
      </c>
      <c r="AF581" s="85" t="str">
        <f t="shared" si="77"/>
        <v>0012</v>
      </c>
      <c r="AG581" s="85" t="str">
        <f t="shared" si="78"/>
        <v>0816</v>
      </c>
      <c r="AH581" s="85" t="str">
        <f t="shared" si="79"/>
        <v>AT66 3638 6000 0012 0816</v>
      </c>
    </row>
    <row r="582" spans="1:34" x14ac:dyDescent="0.25">
      <c r="A582" s="86">
        <v>707236</v>
      </c>
      <c r="B582" s="86" t="s">
        <v>881</v>
      </c>
      <c r="C582" s="86" t="str">
        <f t="shared" si="72"/>
        <v>Thal-Aue 47; 9911 Thal-Aue</v>
      </c>
      <c r="D582" s="86" t="s">
        <v>1920</v>
      </c>
      <c r="E582" s="86" t="s">
        <v>1920</v>
      </c>
      <c r="F582" s="86">
        <v>70705</v>
      </c>
      <c r="G582" s="86">
        <v>9911</v>
      </c>
      <c r="H582" s="86" t="s">
        <v>4527</v>
      </c>
      <c r="I582" s="86" t="s">
        <v>4527</v>
      </c>
      <c r="J582" s="86" t="s">
        <v>2603</v>
      </c>
      <c r="K582" s="86" t="s">
        <v>4428</v>
      </c>
      <c r="L582" s="86" t="s">
        <v>3</v>
      </c>
      <c r="M582" s="86" t="s">
        <v>4528</v>
      </c>
      <c r="N582" s="86" t="s">
        <v>4529</v>
      </c>
      <c r="O582" s="86" t="s">
        <v>2270</v>
      </c>
      <c r="P582" s="87">
        <v>36770</v>
      </c>
      <c r="Q582" s="87">
        <v>401768</v>
      </c>
      <c r="R582" s="86" t="s">
        <v>2416</v>
      </c>
      <c r="S582" s="86" t="s">
        <v>879</v>
      </c>
      <c r="T582" s="86">
        <v>970705</v>
      </c>
      <c r="U582" s="86">
        <v>9911</v>
      </c>
      <c r="V582" s="86" t="s">
        <v>1139</v>
      </c>
      <c r="W582" s="86" t="s">
        <v>4516</v>
      </c>
      <c r="X582" s="86" t="s">
        <v>2488</v>
      </c>
      <c r="Y582" s="86" t="s">
        <v>1454</v>
      </c>
      <c r="Z582" s="86" t="str">
        <f t="shared" si="73"/>
        <v>Unterassling 28; 9911 Assling</v>
      </c>
      <c r="AB582" s="85" t="s">
        <v>4519</v>
      </c>
      <c r="AC582" s="85" t="str">
        <f t="shared" si="74"/>
        <v>AT26</v>
      </c>
      <c r="AD582" s="85" t="str">
        <f t="shared" si="75"/>
        <v>3636</v>
      </c>
      <c r="AE582" s="85" t="str">
        <f t="shared" si="76"/>
        <v>8000</v>
      </c>
      <c r="AF582" s="85" t="str">
        <f t="shared" si="77"/>
        <v>0601</v>
      </c>
      <c r="AG582" s="85" t="str">
        <f t="shared" si="78"/>
        <v>0011</v>
      </c>
      <c r="AH582" s="85" t="str">
        <f t="shared" si="79"/>
        <v>AT26 3636 8000 0601 0011</v>
      </c>
    </row>
    <row r="583" spans="1:34" x14ac:dyDescent="0.25">
      <c r="A583" s="86">
        <v>707406</v>
      </c>
      <c r="B583" s="86" t="s">
        <v>512</v>
      </c>
      <c r="C583" s="86" t="str">
        <f t="shared" si="72"/>
        <v>Iselsberg 30; 9992 Iselsberg</v>
      </c>
      <c r="D583" s="86" t="s">
        <v>1920</v>
      </c>
      <c r="E583" s="86" t="s">
        <v>1920</v>
      </c>
      <c r="F583" s="86">
        <v>70711</v>
      </c>
      <c r="G583" s="86">
        <v>9992</v>
      </c>
      <c r="H583" s="86" t="s">
        <v>4530</v>
      </c>
      <c r="I583" s="86" t="s">
        <v>4530</v>
      </c>
      <c r="J583" s="86" t="s">
        <v>2560</v>
      </c>
      <c r="K583" s="86" t="s">
        <v>4428</v>
      </c>
      <c r="L583" s="86" t="s">
        <v>3</v>
      </c>
      <c r="M583" s="86" t="s">
        <v>4531</v>
      </c>
      <c r="N583" s="86" t="s">
        <v>4532</v>
      </c>
      <c r="O583" s="86" t="s">
        <v>2287</v>
      </c>
      <c r="P583" s="87">
        <v>36770</v>
      </c>
      <c r="Q583" s="87">
        <v>401768</v>
      </c>
      <c r="R583" s="86" t="s">
        <v>2416</v>
      </c>
      <c r="S583" s="86" t="s">
        <v>513</v>
      </c>
      <c r="T583" s="86">
        <v>970711</v>
      </c>
      <c r="U583" s="86">
        <v>9992</v>
      </c>
      <c r="V583" s="86" t="s">
        <v>1215</v>
      </c>
      <c r="W583" s="86" t="s">
        <v>4530</v>
      </c>
      <c r="X583" s="86" t="s">
        <v>2560</v>
      </c>
      <c r="Y583" s="86" t="s">
        <v>514</v>
      </c>
      <c r="Z583" s="86" t="str">
        <f t="shared" si="73"/>
        <v>Iselsberg 30; 9992 Iselsberg-Stronach</v>
      </c>
      <c r="AB583" s="85" t="s">
        <v>4533</v>
      </c>
      <c r="AC583" s="85" t="str">
        <f t="shared" si="74"/>
        <v>AT66</v>
      </c>
      <c r="AD583" s="85" t="str">
        <f t="shared" si="75"/>
        <v>3637</v>
      </c>
      <c r="AE583" s="85" t="str">
        <f t="shared" si="76"/>
        <v>3000</v>
      </c>
      <c r="AF583" s="85" t="str">
        <f t="shared" si="77"/>
        <v>0012</v>
      </c>
      <c r="AG583" s="85" t="str">
        <f t="shared" si="78"/>
        <v>0881</v>
      </c>
      <c r="AH583" s="85" t="str">
        <f t="shared" si="79"/>
        <v>AT66 3637 3000 0012 0881</v>
      </c>
    </row>
    <row r="584" spans="1:34" x14ac:dyDescent="0.25">
      <c r="A584" s="86">
        <v>707386</v>
      </c>
      <c r="B584" s="86" t="s">
        <v>523</v>
      </c>
      <c r="C584" s="86" t="str">
        <f t="shared" si="72"/>
        <v>Lavant 40; 9906 Lavant</v>
      </c>
      <c r="D584" s="86" t="s">
        <v>1920</v>
      </c>
      <c r="E584" s="86" t="s">
        <v>1920</v>
      </c>
      <c r="F584" s="86">
        <v>70714</v>
      </c>
      <c r="G584" s="86">
        <v>9906</v>
      </c>
      <c r="H584" s="86" t="s">
        <v>1150</v>
      </c>
      <c r="I584" s="86" t="s">
        <v>1150</v>
      </c>
      <c r="J584" s="86" t="s">
        <v>2492</v>
      </c>
      <c r="K584" s="86" t="s">
        <v>4428</v>
      </c>
      <c r="L584" s="86" t="s">
        <v>3</v>
      </c>
      <c r="M584" s="86" t="s">
        <v>4534</v>
      </c>
      <c r="N584" s="86" t="s">
        <v>4535</v>
      </c>
      <c r="O584" s="86" t="s">
        <v>2286</v>
      </c>
      <c r="P584" s="87">
        <v>36770</v>
      </c>
      <c r="Q584" s="87">
        <v>401768</v>
      </c>
      <c r="R584" s="86" t="s">
        <v>2416</v>
      </c>
      <c r="S584" s="86" t="s">
        <v>524</v>
      </c>
      <c r="T584" s="86">
        <v>970714</v>
      </c>
      <c r="U584" s="86">
        <v>9906</v>
      </c>
      <c r="V584" s="86" t="s">
        <v>1150</v>
      </c>
      <c r="W584" s="86" t="s">
        <v>1150</v>
      </c>
      <c r="X584" s="86" t="s">
        <v>4537</v>
      </c>
      <c r="Y584" s="86" t="s">
        <v>525</v>
      </c>
      <c r="Z584" s="86" t="str">
        <f t="shared" si="73"/>
        <v>Lavant 61; 9906 Lavant</v>
      </c>
      <c r="AB584" s="85" t="s">
        <v>4536</v>
      </c>
      <c r="AC584" s="85" t="str">
        <f t="shared" si="74"/>
        <v>AT89</v>
      </c>
      <c r="AD584" s="85" t="str">
        <f t="shared" si="75"/>
        <v>3600</v>
      </c>
      <c r="AE584" s="85" t="str">
        <f t="shared" si="76"/>
        <v>0000</v>
      </c>
      <c r="AF584" s="85" t="str">
        <f t="shared" si="77"/>
        <v>0914</v>
      </c>
      <c r="AG584" s="85" t="str">
        <f t="shared" si="78"/>
        <v>7794</v>
      </c>
      <c r="AH584" s="85" t="str">
        <f t="shared" si="79"/>
        <v>AT89 3600 0000 0914 7794</v>
      </c>
    </row>
    <row r="585" spans="1:34" x14ac:dyDescent="0.25">
      <c r="A585" s="86">
        <v>707226</v>
      </c>
      <c r="B585" s="86" t="s">
        <v>891</v>
      </c>
      <c r="C585" s="86" t="str">
        <f t="shared" si="72"/>
        <v>Leisach 26; 9909 Leisach</v>
      </c>
      <c r="D585" s="86" t="s">
        <v>1920</v>
      </c>
      <c r="E585" s="86" t="s">
        <v>1920</v>
      </c>
      <c r="F585" s="86">
        <v>70715</v>
      </c>
      <c r="G585" s="86">
        <v>9909</v>
      </c>
      <c r="H585" s="86" t="s">
        <v>1142</v>
      </c>
      <c r="I585" s="86" t="s">
        <v>1142</v>
      </c>
      <c r="J585" s="86" t="s">
        <v>2449</v>
      </c>
      <c r="K585" s="86" t="s">
        <v>4428</v>
      </c>
      <c r="L585" s="86" t="s">
        <v>3</v>
      </c>
      <c r="M585" s="86" t="s">
        <v>4538</v>
      </c>
      <c r="N585" s="86" t="s">
        <v>4539</v>
      </c>
      <c r="O585" s="86" t="s">
        <v>2277</v>
      </c>
      <c r="P585" s="87">
        <v>36770</v>
      </c>
      <c r="Q585" s="87">
        <v>401768</v>
      </c>
      <c r="R585" s="86" t="s">
        <v>2416</v>
      </c>
      <c r="S585" s="86" t="s">
        <v>892</v>
      </c>
      <c r="T585" s="86">
        <v>970715</v>
      </c>
      <c r="U585" s="86">
        <v>9909</v>
      </c>
      <c r="V585" s="86" t="s">
        <v>1142</v>
      </c>
      <c r="W585" s="86" t="s">
        <v>1142</v>
      </c>
      <c r="X585" s="86" t="s">
        <v>2617</v>
      </c>
      <c r="Y585" s="86" t="s">
        <v>893</v>
      </c>
      <c r="Z585" s="86" t="str">
        <f t="shared" si="73"/>
        <v>Leisach 10; 9909 Leisach</v>
      </c>
      <c r="AB585" s="85" t="s">
        <v>4540</v>
      </c>
      <c r="AC585" s="85" t="str">
        <f t="shared" si="74"/>
        <v>AT90</v>
      </c>
      <c r="AD585" s="85" t="str">
        <f t="shared" si="75"/>
        <v>3600</v>
      </c>
      <c r="AE585" s="85" t="str">
        <f t="shared" si="76"/>
        <v>0000</v>
      </c>
      <c r="AF585" s="85" t="str">
        <f t="shared" si="77"/>
        <v>0912</v>
      </c>
      <c r="AG585" s="85" t="str">
        <f t="shared" si="78"/>
        <v>7697</v>
      </c>
      <c r="AH585" s="85" t="str">
        <f t="shared" si="79"/>
        <v>AT90 3600 0000 0912 7697</v>
      </c>
    </row>
    <row r="586" spans="1:34" x14ac:dyDescent="0.25">
      <c r="A586" s="86">
        <v>707286</v>
      </c>
      <c r="B586" s="86" t="s">
        <v>878</v>
      </c>
      <c r="C586" s="86" t="str">
        <f t="shared" si="72"/>
        <v>Klausen 18; 9911 Klausen</v>
      </c>
      <c r="D586" s="86" t="s">
        <v>1920</v>
      </c>
      <c r="E586" s="86" t="s">
        <v>1920</v>
      </c>
      <c r="F586" s="86">
        <v>70705</v>
      </c>
      <c r="G586" s="86">
        <v>9911</v>
      </c>
      <c r="H586" s="86" t="s">
        <v>4541</v>
      </c>
      <c r="I586" s="86" t="s">
        <v>4541</v>
      </c>
      <c r="J586" s="86" t="s">
        <v>2421</v>
      </c>
      <c r="K586" s="86" t="s">
        <v>4428</v>
      </c>
      <c r="L586" s="86" t="s">
        <v>3</v>
      </c>
      <c r="M586" s="86" t="s">
        <v>4542</v>
      </c>
      <c r="N586" s="86" t="s">
        <v>4543</v>
      </c>
      <c r="O586" s="86" t="s">
        <v>2270</v>
      </c>
      <c r="P586" s="87">
        <v>36770</v>
      </c>
      <c r="Q586" s="87">
        <v>401768</v>
      </c>
      <c r="R586" s="86" t="s">
        <v>2416</v>
      </c>
      <c r="S586" s="86" t="s">
        <v>879</v>
      </c>
      <c r="T586" s="86">
        <v>970705</v>
      </c>
      <c r="U586" s="86">
        <v>9911</v>
      </c>
      <c r="V586" s="86" t="s">
        <v>1139</v>
      </c>
      <c r="W586" s="86" t="s">
        <v>4516</v>
      </c>
      <c r="X586" s="86" t="s">
        <v>2488</v>
      </c>
      <c r="Y586" s="86" t="s">
        <v>1454</v>
      </c>
      <c r="Z586" s="86" t="str">
        <f t="shared" si="73"/>
        <v>Unterassling 28; 9911 Assling</v>
      </c>
      <c r="AB586" s="85" t="s">
        <v>4519</v>
      </c>
      <c r="AC586" s="85" t="str">
        <f t="shared" si="74"/>
        <v>AT26</v>
      </c>
      <c r="AD586" s="85" t="str">
        <f t="shared" si="75"/>
        <v>3636</v>
      </c>
      <c r="AE586" s="85" t="str">
        <f t="shared" si="76"/>
        <v>8000</v>
      </c>
      <c r="AF586" s="85" t="str">
        <f t="shared" si="77"/>
        <v>0601</v>
      </c>
      <c r="AG586" s="85" t="str">
        <f t="shared" si="78"/>
        <v>0011</v>
      </c>
      <c r="AH586" s="85" t="str">
        <f t="shared" si="79"/>
        <v>AT26 3636 8000 0601 0011</v>
      </c>
    </row>
    <row r="587" spans="1:34" x14ac:dyDescent="0.25">
      <c r="A587" s="86">
        <v>707009</v>
      </c>
      <c r="B587" s="86" t="s">
        <v>4544</v>
      </c>
      <c r="C587" s="86" t="str">
        <f t="shared" si="72"/>
        <v>Adolf Purtscher-Straße 6; 9900 Lienz</v>
      </c>
      <c r="D587" s="86" t="s">
        <v>2746</v>
      </c>
      <c r="E587" s="86" t="s">
        <v>2746</v>
      </c>
      <c r="F587" s="86">
        <v>70716</v>
      </c>
      <c r="G587" s="86">
        <v>9900</v>
      </c>
      <c r="H587" s="86" t="s">
        <v>1134</v>
      </c>
      <c r="I587" s="86" t="s">
        <v>4504</v>
      </c>
      <c r="J587" s="86" t="s">
        <v>2647</v>
      </c>
      <c r="K587" s="86" t="s">
        <v>4428</v>
      </c>
      <c r="L587" s="86" t="s">
        <v>3</v>
      </c>
      <c r="M587" s="86" t="s">
        <v>4545</v>
      </c>
      <c r="N587" s="86" t="s">
        <v>4503</v>
      </c>
      <c r="O587" s="86" t="s">
        <v>5739</v>
      </c>
      <c r="P587" s="87">
        <v>36770</v>
      </c>
      <c r="Q587" s="87">
        <v>401768</v>
      </c>
      <c r="R587" s="86" t="s">
        <v>2416</v>
      </c>
      <c r="S587" s="86" t="s">
        <v>1836</v>
      </c>
      <c r="T587" s="86">
        <v>400154</v>
      </c>
      <c r="U587" s="86">
        <v>9900</v>
      </c>
      <c r="V587" s="86" t="s">
        <v>1134</v>
      </c>
      <c r="W587" s="86" t="s">
        <v>4504</v>
      </c>
      <c r="X587" s="86" t="s">
        <v>2647</v>
      </c>
      <c r="Y587" s="86" t="s">
        <v>540</v>
      </c>
      <c r="Z587" s="86" t="str">
        <f t="shared" si="73"/>
        <v>Adolf Purtscher-Straße 6; 9900 Lienz</v>
      </c>
      <c r="AC587" s="85" t="str">
        <f t="shared" si="74"/>
        <v/>
      </c>
      <c r="AD587" s="85" t="str">
        <f t="shared" si="75"/>
        <v/>
      </c>
      <c r="AE587" s="85" t="str">
        <f t="shared" si="76"/>
        <v/>
      </c>
      <c r="AF587" s="85" t="str">
        <f t="shared" si="77"/>
        <v/>
      </c>
      <c r="AG587" s="85" t="str">
        <f t="shared" si="78"/>
        <v/>
      </c>
      <c r="AH587" s="85" t="str">
        <f t="shared" si="79"/>
        <v xml:space="preserve">    </v>
      </c>
    </row>
    <row r="588" spans="1:34" x14ac:dyDescent="0.25">
      <c r="A588" s="86">
        <v>707456</v>
      </c>
      <c r="B588" s="86" t="s">
        <v>1646</v>
      </c>
      <c r="C588" s="86" t="str">
        <f t="shared" si="72"/>
        <v>Adolf Purtscher-Straße 6; 9900 Lienz</v>
      </c>
      <c r="D588" s="86" t="s">
        <v>1919</v>
      </c>
      <c r="E588" s="86" t="s">
        <v>1919</v>
      </c>
      <c r="F588" s="86">
        <v>70716</v>
      </c>
      <c r="G588" s="86">
        <v>9900</v>
      </c>
      <c r="H588" s="86" t="s">
        <v>1134</v>
      </c>
      <c r="I588" s="86" t="s">
        <v>4504</v>
      </c>
      <c r="J588" s="86" t="s">
        <v>2647</v>
      </c>
      <c r="K588" s="86" t="s">
        <v>4428</v>
      </c>
      <c r="L588" s="86" t="s">
        <v>1</v>
      </c>
      <c r="M588" s="86" t="s">
        <v>4546</v>
      </c>
      <c r="N588" s="86" t="s">
        <v>4547</v>
      </c>
      <c r="O588" s="86" t="s">
        <v>2261</v>
      </c>
      <c r="P588" s="87">
        <v>36770</v>
      </c>
      <c r="Q588" s="87">
        <v>401768</v>
      </c>
      <c r="R588" s="86" t="s">
        <v>2416</v>
      </c>
      <c r="S588" s="86" t="s">
        <v>1836</v>
      </c>
      <c r="T588" s="86">
        <v>400154</v>
      </c>
      <c r="U588" s="86">
        <v>9900</v>
      </c>
      <c r="V588" s="86" t="s">
        <v>1134</v>
      </c>
      <c r="W588" s="86" t="s">
        <v>4504</v>
      </c>
      <c r="X588" s="86" t="s">
        <v>2647</v>
      </c>
      <c r="Y588" s="86" t="s">
        <v>540</v>
      </c>
      <c r="Z588" s="86" t="str">
        <f t="shared" si="73"/>
        <v>Adolf Purtscher-Straße 6; 9900 Lienz</v>
      </c>
      <c r="AB588" s="85" t="s">
        <v>4507</v>
      </c>
      <c r="AC588" s="85" t="str">
        <f t="shared" si="74"/>
        <v>AT14</v>
      </c>
      <c r="AD588" s="85" t="str">
        <f t="shared" si="75"/>
        <v>3600</v>
      </c>
      <c r="AE588" s="85" t="str">
        <f t="shared" si="76"/>
        <v>0000</v>
      </c>
      <c r="AF588" s="85" t="str">
        <f t="shared" si="77"/>
        <v>0922</v>
      </c>
      <c r="AG588" s="85" t="str">
        <f t="shared" si="78"/>
        <v>2282</v>
      </c>
      <c r="AH588" s="85" t="str">
        <f t="shared" si="79"/>
        <v>AT14 3600 0000 0922 2282</v>
      </c>
    </row>
    <row r="589" spans="1:34" x14ac:dyDescent="0.25">
      <c r="A589" s="86">
        <v>707457</v>
      </c>
      <c r="B589" s="86" t="s">
        <v>1444</v>
      </c>
      <c r="C589" s="86" t="str">
        <f t="shared" si="72"/>
        <v>Adolf Purtscher-Straße 6; 9900 Lienz</v>
      </c>
      <c r="D589" s="86" t="s">
        <v>1922</v>
      </c>
      <c r="E589" s="86" t="s">
        <v>1922</v>
      </c>
      <c r="F589" s="86">
        <v>70716</v>
      </c>
      <c r="G589" s="86">
        <v>9900</v>
      </c>
      <c r="H589" s="86" t="s">
        <v>1134</v>
      </c>
      <c r="I589" s="86" t="s">
        <v>4504</v>
      </c>
      <c r="J589" s="86" t="s">
        <v>2647</v>
      </c>
      <c r="K589" s="86" t="s">
        <v>4428</v>
      </c>
      <c r="L589" s="86" t="s">
        <v>1</v>
      </c>
      <c r="M589" s="86" t="s">
        <v>4548</v>
      </c>
      <c r="N589" s="86" t="s">
        <v>4549</v>
      </c>
      <c r="O589" s="86" t="s">
        <v>2261</v>
      </c>
      <c r="P589" s="87">
        <v>36770</v>
      </c>
      <c r="Q589" s="87">
        <v>401768</v>
      </c>
      <c r="R589" s="86" t="s">
        <v>2416</v>
      </c>
      <c r="S589" s="86" t="s">
        <v>1836</v>
      </c>
      <c r="T589" s="86">
        <v>400154</v>
      </c>
      <c r="U589" s="86">
        <v>9900</v>
      </c>
      <c r="V589" s="86" t="s">
        <v>1134</v>
      </c>
      <c r="W589" s="86" t="s">
        <v>4504</v>
      </c>
      <c r="X589" s="86" t="s">
        <v>2647</v>
      </c>
      <c r="Y589" s="86" t="s">
        <v>540</v>
      </c>
      <c r="Z589" s="86" t="str">
        <f t="shared" si="73"/>
        <v>Adolf Purtscher-Straße 6; 9900 Lienz</v>
      </c>
      <c r="AB589" s="85" t="s">
        <v>4507</v>
      </c>
      <c r="AC589" s="85" t="str">
        <f t="shared" si="74"/>
        <v>AT14</v>
      </c>
      <c r="AD589" s="85" t="str">
        <f t="shared" si="75"/>
        <v>3600</v>
      </c>
      <c r="AE589" s="85" t="str">
        <f t="shared" si="76"/>
        <v>0000</v>
      </c>
      <c r="AF589" s="85" t="str">
        <f t="shared" si="77"/>
        <v>0922</v>
      </c>
      <c r="AG589" s="85" t="str">
        <f t="shared" si="78"/>
        <v>2282</v>
      </c>
      <c r="AH589" s="85" t="str">
        <f t="shared" si="79"/>
        <v>AT14 3600 0000 0922 2282</v>
      </c>
    </row>
    <row r="590" spans="1:34" x14ac:dyDescent="0.25">
      <c r="A590" s="86">
        <v>707176</v>
      </c>
      <c r="B590" s="86" t="s">
        <v>541</v>
      </c>
      <c r="C590" s="86" t="str">
        <f t="shared" si="72"/>
        <v>Außervillgraten 136; 9931 Außervillgraten</v>
      </c>
      <c r="D590" s="86" t="s">
        <v>1920</v>
      </c>
      <c r="E590" s="86" t="s">
        <v>1920</v>
      </c>
      <c r="F590" s="86">
        <v>70706</v>
      </c>
      <c r="G590" s="86">
        <v>9931</v>
      </c>
      <c r="H590" s="86" t="s">
        <v>1141</v>
      </c>
      <c r="I590" s="86" t="s">
        <v>1141</v>
      </c>
      <c r="J590" s="86" t="s">
        <v>4550</v>
      </c>
      <c r="K590" s="86" t="s">
        <v>4428</v>
      </c>
      <c r="L590" s="86" t="s">
        <v>3</v>
      </c>
      <c r="M590" s="86" t="s">
        <v>4551</v>
      </c>
      <c r="N590" s="86" t="s">
        <v>4552</v>
      </c>
      <c r="O590" s="86" t="s">
        <v>2274</v>
      </c>
      <c r="P590" s="87">
        <v>36770</v>
      </c>
      <c r="Q590" s="87">
        <v>401768</v>
      </c>
      <c r="R590" s="86" t="s">
        <v>2416</v>
      </c>
      <c r="S590" s="86" t="s">
        <v>542</v>
      </c>
      <c r="T590" s="86">
        <v>970706</v>
      </c>
      <c r="U590" s="86">
        <v>9931</v>
      </c>
      <c r="V590" s="86" t="s">
        <v>1141</v>
      </c>
      <c r="W590" s="86" t="s">
        <v>1141</v>
      </c>
      <c r="X590" s="86" t="s">
        <v>4550</v>
      </c>
      <c r="Y590" s="86" t="s">
        <v>1398</v>
      </c>
      <c r="Z590" s="86" t="str">
        <f t="shared" si="73"/>
        <v>Außervillgraten 136; 9931 Außervillgraten</v>
      </c>
      <c r="AB590" s="85" t="s">
        <v>4553</v>
      </c>
      <c r="AC590" s="85" t="str">
        <f t="shared" si="74"/>
        <v>AT73</v>
      </c>
      <c r="AD590" s="85" t="str">
        <f t="shared" si="75"/>
        <v>3638</v>
      </c>
      <c r="AE590" s="85" t="str">
        <f t="shared" si="76"/>
        <v>6000</v>
      </c>
      <c r="AF590" s="85" t="str">
        <f t="shared" si="77"/>
        <v>0001</v>
      </c>
      <c r="AG590" s="85" t="str">
        <f t="shared" si="78"/>
        <v>0207</v>
      </c>
      <c r="AH590" s="85" t="str">
        <f t="shared" si="79"/>
        <v>AT73 3638 6000 0001 0207</v>
      </c>
    </row>
    <row r="591" spans="1:34" x14ac:dyDescent="0.25">
      <c r="A591" s="86">
        <v>707166</v>
      </c>
      <c r="B591" s="86" t="s">
        <v>535</v>
      </c>
      <c r="C591" s="86" t="str">
        <f t="shared" si="72"/>
        <v>Dorfstraße 32; 9905 Obergaimberg</v>
      </c>
      <c r="D591" s="86" t="s">
        <v>1920</v>
      </c>
      <c r="E591" s="86" t="s">
        <v>1920</v>
      </c>
      <c r="F591" s="86">
        <v>70708</v>
      </c>
      <c r="G591" s="86">
        <v>9905</v>
      </c>
      <c r="H591" s="86" t="s">
        <v>4554</v>
      </c>
      <c r="I591" s="86" t="s">
        <v>2849</v>
      </c>
      <c r="J591" s="86" t="s">
        <v>3899</v>
      </c>
      <c r="K591" s="86" t="s">
        <v>4428</v>
      </c>
      <c r="L591" s="86" t="s">
        <v>3</v>
      </c>
      <c r="M591" s="86" t="s">
        <v>4555</v>
      </c>
      <c r="N591" s="86" t="s">
        <v>4556</v>
      </c>
      <c r="O591" s="86" t="s">
        <v>2273</v>
      </c>
      <c r="P591" s="87">
        <v>36770</v>
      </c>
      <c r="Q591" s="87">
        <v>401768</v>
      </c>
      <c r="R591" s="86" t="s">
        <v>2416</v>
      </c>
      <c r="S591" s="86" t="s">
        <v>536</v>
      </c>
      <c r="T591" s="86">
        <v>970708</v>
      </c>
      <c r="U591" s="86">
        <v>9905</v>
      </c>
      <c r="V591" s="86" t="s">
        <v>1231</v>
      </c>
      <c r="W591" s="86" t="s">
        <v>2849</v>
      </c>
      <c r="X591" s="86" t="s">
        <v>3899</v>
      </c>
      <c r="Y591" s="86" t="s">
        <v>537</v>
      </c>
      <c r="Z591" s="86" t="str">
        <f t="shared" si="73"/>
        <v>Dorfstraße 32; 9905 Gaimberg</v>
      </c>
      <c r="AB591" s="85" t="s">
        <v>4557</v>
      </c>
      <c r="AC591" s="85" t="str">
        <f t="shared" si="74"/>
        <v>AT56</v>
      </c>
      <c r="AD591" s="85" t="str">
        <f t="shared" si="75"/>
        <v>3600</v>
      </c>
      <c r="AE591" s="85" t="str">
        <f t="shared" si="76"/>
        <v>0000</v>
      </c>
      <c r="AF591" s="85" t="str">
        <f t="shared" si="77"/>
        <v>0912</v>
      </c>
      <c r="AG591" s="85" t="str">
        <f t="shared" si="78"/>
        <v>7630</v>
      </c>
      <c r="AH591" s="85" t="str">
        <f t="shared" si="79"/>
        <v>AT56 3600 0000 0912 7630</v>
      </c>
    </row>
    <row r="592" spans="1:34" x14ac:dyDescent="0.25">
      <c r="A592" s="86">
        <v>707026</v>
      </c>
      <c r="B592" s="86" t="s">
        <v>1725</v>
      </c>
      <c r="C592" s="86" t="str">
        <f t="shared" si="72"/>
        <v>Meinhardstraße 2; 9900 Lienz</v>
      </c>
      <c r="D592" s="86" t="s">
        <v>1920</v>
      </c>
      <c r="E592" s="86" t="s">
        <v>1920</v>
      </c>
      <c r="F592" s="86">
        <v>70716</v>
      </c>
      <c r="G592" s="86">
        <v>9900</v>
      </c>
      <c r="H592" s="86" t="s">
        <v>1134</v>
      </c>
      <c r="I592" s="86" t="s">
        <v>4558</v>
      </c>
      <c r="J592" s="86" t="s">
        <v>2499</v>
      </c>
      <c r="K592" s="86" t="s">
        <v>4428</v>
      </c>
      <c r="L592" s="86" t="s">
        <v>3</v>
      </c>
      <c r="M592" s="86" t="s">
        <v>4559</v>
      </c>
      <c r="N592" s="86" t="s">
        <v>4560</v>
      </c>
      <c r="O592" s="86" t="s">
        <v>2263</v>
      </c>
      <c r="P592" s="87">
        <v>36770</v>
      </c>
      <c r="Q592" s="87">
        <v>401768</v>
      </c>
      <c r="R592" s="86" t="s">
        <v>2416</v>
      </c>
      <c r="S592" s="86" t="s">
        <v>515</v>
      </c>
      <c r="T592" s="86">
        <v>970716</v>
      </c>
      <c r="U592" s="86">
        <v>9900</v>
      </c>
      <c r="V592" s="86" t="s">
        <v>1134</v>
      </c>
      <c r="W592" s="86" t="s">
        <v>2674</v>
      </c>
      <c r="X592" s="86" t="s">
        <v>2509</v>
      </c>
      <c r="Y592" s="86" t="s">
        <v>516</v>
      </c>
      <c r="Z592" s="86" t="str">
        <f t="shared" si="73"/>
        <v>Hauptplatz 7; 9900 Lienz</v>
      </c>
      <c r="AB592" s="85" t="s">
        <v>4561</v>
      </c>
      <c r="AC592" s="85" t="str">
        <f t="shared" si="74"/>
        <v>AT36</v>
      </c>
      <c r="AD592" s="85" t="str">
        <f t="shared" si="75"/>
        <v>2050</v>
      </c>
      <c r="AE592" s="85" t="str">
        <f t="shared" si="76"/>
        <v>7000</v>
      </c>
      <c r="AF592" s="85" t="str">
        <f t="shared" si="77"/>
        <v>0000</v>
      </c>
      <c r="AG592" s="85" t="str">
        <f t="shared" si="78"/>
        <v>5199</v>
      </c>
      <c r="AH592" s="85" t="str">
        <f t="shared" si="79"/>
        <v>AT36 2050 7000 0000 5199</v>
      </c>
    </row>
    <row r="593" spans="1:34" x14ac:dyDescent="0.25">
      <c r="A593" s="86">
        <v>707066</v>
      </c>
      <c r="B593" s="86" t="s">
        <v>557</v>
      </c>
      <c r="C593" s="86" t="str">
        <f t="shared" si="72"/>
        <v>Lindenweg 1 a; 9971 Matrei/Ostt.</v>
      </c>
      <c r="D593" s="86" t="s">
        <v>1920</v>
      </c>
      <c r="E593" s="86" t="s">
        <v>1920</v>
      </c>
      <c r="F593" s="86">
        <v>70717</v>
      </c>
      <c r="G593" s="86">
        <v>9971</v>
      </c>
      <c r="H593" s="86" t="s">
        <v>4562</v>
      </c>
      <c r="I593" s="86" t="s">
        <v>4563</v>
      </c>
      <c r="J593" s="86" t="s">
        <v>2933</v>
      </c>
      <c r="K593" s="86" t="s">
        <v>4428</v>
      </c>
      <c r="L593" s="86" t="s">
        <v>3</v>
      </c>
      <c r="M593" s="86" t="s">
        <v>4564</v>
      </c>
      <c r="N593" s="86" t="s">
        <v>4565</v>
      </c>
      <c r="O593" s="86" t="s">
        <v>5759</v>
      </c>
      <c r="P593" s="87">
        <v>36770</v>
      </c>
      <c r="Q593" s="87">
        <v>401768</v>
      </c>
      <c r="R593" s="86" t="s">
        <v>2416</v>
      </c>
      <c r="S593" s="86" t="s">
        <v>533</v>
      </c>
      <c r="T593" s="86">
        <v>970717</v>
      </c>
      <c r="U593" s="86">
        <v>9971</v>
      </c>
      <c r="V593" s="86" t="s">
        <v>4567</v>
      </c>
      <c r="W593" s="86" t="s">
        <v>4568</v>
      </c>
      <c r="X593" s="86" t="s">
        <v>2480</v>
      </c>
      <c r="Y593" s="86" t="s">
        <v>534</v>
      </c>
      <c r="Z593" s="86" t="str">
        <f t="shared" si="73"/>
        <v>Rauterplatz 1; 9971 Matrei in Osttirol</v>
      </c>
      <c r="AB593" s="85" t="s">
        <v>4566</v>
      </c>
      <c r="AC593" s="85" t="str">
        <f t="shared" si="74"/>
        <v>AT72</v>
      </c>
      <c r="AD593" s="85" t="str">
        <f t="shared" si="75"/>
        <v>2050</v>
      </c>
      <c r="AE593" s="85" t="str">
        <f t="shared" si="76"/>
        <v>7007</v>
      </c>
      <c r="AF593" s="85" t="str">
        <f t="shared" si="77"/>
        <v>0071</v>
      </c>
      <c r="AG593" s="85" t="str">
        <f t="shared" si="78"/>
        <v>1211</v>
      </c>
      <c r="AH593" s="85" t="str">
        <f t="shared" si="79"/>
        <v>AT72 2050 7007 0071 1211</v>
      </c>
    </row>
    <row r="594" spans="1:34" x14ac:dyDescent="0.25">
      <c r="A594" s="86">
        <v>707010</v>
      </c>
      <c r="B594" s="86" t="s">
        <v>1623</v>
      </c>
      <c r="C594" s="86" t="str">
        <f t="shared" si="72"/>
        <v>Pattergasse 12; 9971 Matrei/Ostt.</v>
      </c>
      <c r="D594" s="86" t="s">
        <v>1919</v>
      </c>
      <c r="E594" s="86" t="s">
        <v>1919</v>
      </c>
      <c r="F594" s="86">
        <v>70717</v>
      </c>
      <c r="G594" s="86">
        <v>9971</v>
      </c>
      <c r="H594" s="86" t="s">
        <v>4562</v>
      </c>
      <c r="I594" s="86" t="s">
        <v>4569</v>
      </c>
      <c r="J594" s="86" t="s">
        <v>2457</v>
      </c>
      <c r="K594" s="86" t="s">
        <v>4428</v>
      </c>
      <c r="L594" s="86" t="s">
        <v>1</v>
      </c>
      <c r="M594" s="86" t="s">
        <v>4570</v>
      </c>
      <c r="N594" s="86" t="s">
        <v>4571</v>
      </c>
      <c r="O594" s="86" t="s">
        <v>2261</v>
      </c>
      <c r="P594" s="87">
        <v>36770</v>
      </c>
      <c r="Q594" s="87">
        <v>401768</v>
      </c>
      <c r="R594" s="86" t="s">
        <v>2416</v>
      </c>
      <c r="S594" s="86" t="s">
        <v>1836</v>
      </c>
      <c r="T594" s="86">
        <v>400154</v>
      </c>
      <c r="U594" s="86">
        <v>9900</v>
      </c>
      <c r="V594" s="86" t="s">
        <v>1134</v>
      </c>
      <c r="W594" s="86" t="s">
        <v>4504</v>
      </c>
      <c r="X594" s="86" t="s">
        <v>2647</v>
      </c>
      <c r="Y594" s="86" t="s">
        <v>540</v>
      </c>
      <c r="Z594" s="86" t="str">
        <f t="shared" si="73"/>
        <v>Adolf Purtscher-Straße 6; 9900 Lienz</v>
      </c>
      <c r="AB594" s="85" t="s">
        <v>4507</v>
      </c>
      <c r="AC594" s="85" t="str">
        <f t="shared" si="74"/>
        <v>AT14</v>
      </c>
      <c r="AD594" s="85" t="str">
        <f t="shared" si="75"/>
        <v>3600</v>
      </c>
      <c r="AE594" s="85" t="str">
        <f t="shared" si="76"/>
        <v>0000</v>
      </c>
      <c r="AF594" s="85" t="str">
        <f t="shared" si="77"/>
        <v>0922</v>
      </c>
      <c r="AG594" s="85" t="str">
        <f t="shared" si="78"/>
        <v>2282</v>
      </c>
      <c r="AH594" s="85" t="str">
        <f t="shared" si="79"/>
        <v>AT14 3600 0000 0922 2282</v>
      </c>
    </row>
    <row r="595" spans="1:34" x14ac:dyDescent="0.25">
      <c r="A595" s="86">
        <v>707018</v>
      </c>
      <c r="B595" s="86" t="s">
        <v>1660</v>
      </c>
      <c r="C595" s="86" t="str">
        <f t="shared" si="72"/>
        <v>Emanuel von Hibler-Straße 2; 9900 Lienz</v>
      </c>
      <c r="D595" s="86" t="s">
        <v>1919</v>
      </c>
      <c r="E595" s="86" t="s">
        <v>1919</v>
      </c>
      <c r="F595" s="86">
        <v>70716</v>
      </c>
      <c r="G595" s="86">
        <v>9900</v>
      </c>
      <c r="H595" s="86" t="s">
        <v>1134</v>
      </c>
      <c r="I595" s="86" t="s">
        <v>4572</v>
      </c>
      <c r="J595" s="86" t="s">
        <v>2499</v>
      </c>
      <c r="K595" s="86" t="s">
        <v>4428</v>
      </c>
      <c r="L595" s="86" t="s">
        <v>1</v>
      </c>
      <c r="M595" s="86" t="s">
        <v>4573</v>
      </c>
      <c r="N595" s="86" t="s">
        <v>4574</v>
      </c>
      <c r="O595" s="86" t="s">
        <v>2261</v>
      </c>
      <c r="P595" s="87">
        <v>36770</v>
      </c>
      <c r="Q595" s="87">
        <v>401768</v>
      </c>
      <c r="R595" s="86" t="s">
        <v>2416</v>
      </c>
      <c r="S595" s="86" t="s">
        <v>1836</v>
      </c>
      <c r="T595" s="86">
        <v>400154</v>
      </c>
      <c r="U595" s="86">
        <v>9900</v>
      </c>
      <c r="V595" s="86" t="s">
        <v>1134</v>
      </c>
      <c r="W595" s="86" t="s">
        <v>4504</v>
      </c>
      <c r="X595" s="86" t="s">
        <v>2647</v>
      </c>
      <c r="Y595" s="86" t="s">
        <v>540</v>
      </c>
      <c r="Z595" s="86" t="str">
        <f t="shared" si="73"/>
        <v>Adolf Purtscher-Straße 6; 9900 Lienz</v>
      </c>
      <c r="AB595" s="85" t="s">
        <v>4507</v>
      </c>
      <c r="AC595" s="85" t="str">
        <f t="shared" si="74"/>
        <v>AT14</v>
      </c>
      <c r="AD595" s="85" t="str">
        <f t="shared" si="75"/>
        <v>3600</v>
      </c>
      <c r="AE595" s="85" t="str">
        <f t="shared" si="76"/>
        <v>0000</v>
      </c>
      <c r="AF595" s="85" t="str">
        <f t="shared" si="77"/>
        <v>0922</v>
      </c>
      <c r="AG595" s="85" t="str">
        <f t="shared" si="78"/>
        <v>2282</v>
      </c>
      <c r="AH595" s="85" t="str">
        <f t="shared" si="79"/>
        <v>AT14 3600 0000 0922 2282</v>
      </c>
    </row>
    <row r="596" spans="1:34" x14ac:dyDescent="0.25">
      <c r="A596" s="86">
        <v>707326</v>
      </c>
      <c r="B596" s="86" t="s">
        <v>581</v>
      </c>
      <c r="C596" s="86" t="str">
        <f t="shared" si="72"/>
        <v>Nikolsdorf 106; 9782 Nikolsdorf</v>
      </c>
      <c r="D596" s="86" t="s">
        <v>1920</v>
      </c>
      <c r="E596" s="86" t="s">
        <v>1920</v>
      </c>
      <c r="F596" s="86">
        <v>70718</v>
      </c>
      <c r="G596" s="86">
        <v>9782</v>
      </c>
      <c r="H596" s="86" t="s">
        <v>1149</v>
      </c>
      <c r="I596" s="86" t="s">
        <v>1149</v>
      </c>
      <c r="J596" s="86" t="s">
        <v>4575</v>
      </c>
      <c r="K596" s="86" t="s">
        <v>4428</v>
      </c>
      <c r="L596" s="86" t="s">
        <v>3</v>
      </c>
      <c r="M596" s="86" t="s">
        <v>4576</v>
      </c>
      <c r="N596" s="86" t="s">
        <v>4577</v>
      </c>
      <c r="O596" s="86" t="s">
        <v>2283</v>
      </c>
      <c r="P596" s="87">
        <v>36770</v>
      </c>
      <c r="Q596" s="87">
        <v>401768</v>
      </c>
      <c r="R596" s="86" t="s">
        <v>2416</v>
      </c>
      <c r="S596" s="86" t="s">
        <v>582</v>
      </c>
      <c r="T596" s="86">
        <v>970718</v>
      </c>
      <c r="U596" s="86">
        <v>9782</v>
      </c>
      <c r="V596" s="86" t="s">
        <v>1149</v>
      </c>
      <c r="W596" s="86" t="s">
        <v>1149</v>
      </c>
      <c r="X596" s="86" t="s">
        <v>2727</v>
      </c>
      <c r="Y596" s="86" t="s">
        <v>583</v>
      </c>
      <c r="Z596" s="86" t="str">
        <f t="shared" si="73"/>
        <v>Nikolsdorf 17; 9782 Nikolsdorf</v>
      </c>
      <c r="AB596" s="85" t="s">
        <v>4578</v>
      </c>
      <c r="AC596" s="85" t="str">
        <f t="shared" si="74"/>
        <v>AT90</v>
      </c>
      <c r="AD596" s="85" t="str">
        <f t="shared" si="75"/>
        <v>3637</v>
      </c>
      <c r="AE596" s="85" t="str">
        <f t="shared" si="76"/>
        <v>3000</v>
      </c>
      <c r="AF596" s="85" t="str">
        <f t="shared" si="77"/>
        <v>0002</v>
      </c>
      <c r="AG596" s="85" t="str">
        <f t="shared" si="78"/>
        <v>0248</v>
      </c>
      <c r="AH596" s="85" t="str">
        <f t="shared" si="79"/>
        <v>AT90 3637 3000 0002 0248</v>
      </c>
    </row>
    <row r="597" spans="1:34" x14ac:dyDescent="0.25">
      <c r="A597" s="86">
        <v>707016</v>
      </c>
      <c r="B597" s="86" t="s">
        <v>1724</v>
      </c>
      <c r="C597" s="86" t="str">
        <f t="shared" si="72"/>
        <v>Franz von Defregger-Straße 23; 9900 Lienz</v>
      </c>
      <c r="D597" s="86" t="s">
        <v>1920</v>
      </c>
      <c r="E597" s="86" t="s">
        <v>1920</v>
      </c>
      <c r="F597" s="86">
        <v>70716</v>
      </c>
      <c r="G597" s="86">
        <v>9900</v>
      </c>
      <c r="H597" s="86" t="s">
        <v>1134</v>
      </c>
      <c r="I597" s="86" t="s">
        <v>4579</v>
      </c>
      <c r="J597" s="86" t="s">
        <v>2665</v>
      </c>
      <c r="K597" s="86" t="s">
        <v>4428</v>
      </c>
      <c r="L597" s="86" t="s">
        <v>3</v>
      </c>
      <c r="M597" s="86" t="s">
        <v>4580</v>
      </c>
      <c r="N597" s="86" t="s">
        <v>4581</v>
      </c>
      <c r="O597" s="86" t="s">
        <v>2263</v>
      </c>
      <c r="P597" s="87">
        <v>36770</v>
      </c>
      <c r="Q597" s="87">
        <v>401768</v>
      </c>
      <c r="R597" s="86" t="s">
        <v>2416</v>
      </c>
      <c r="S597" s="86" t="s">
        <v>515</v>
      </c>
      <c r="T597" s="86">
        <v>970716</v>
      </c>
      <c r="U597" s="86">
        <v>9900</v>
      </c>
      <c r="V597" s="86" t="s">
        <v>1134</v>
      </c>
      <c r="W597" s="86" t="s">
        <v>2674</v>
      </c>
      <c r="X597" s="86" t="s">
        <v>2509</v>
      </c>
      <c r="Y597" s="86" t="s">
        <v>516</v>
      </c>
      <c r="Z597" s="86" t="str">
        <f t="shared" si="73"/>
        <v>Hauptplatz 7; 9900 Lienz</v>
      </c>
      <c r="AB597" s="85" t="s">
        <v>4561</v>
      </c>
      <c r="AC597" s="85" t="str">
        <f t="shared" si="74"/>
        <v>AT36</v>
      </c>
      <c r="AD597" s="85" t="str">
        <f t="shared" si="75"/>
        <v>2050</v>
      </c>
      <c r="AE597" s="85" t="str">
        <f t="shared" si="76"/>
        <v>7000</v>
      </c>
      <c r="AF597" s="85" t="str">
        <f t="shared" si="77"/>
        <v>0000</v>
      </c>
      <c r="AG597" s="85" t="str">
        <f t="shared" si="78"/>
        <v>5199</v>
      </c>
      <c r="AH597" s="85" t="str">
        <f t="shared" si="79"/>
        <v>AT36 2050 7000 0000 5199</v>
      </c>
    </row>
    <row r="598" spans="1:34" x14ac:dyDescent="0.25">
      <c r="A598" s="86">
        <v>707459</v>
      </c>
      <c r="B598" s="86" t="s">
        <v>1731</v>
      </c>
      <c r="C598" s="86" t="str">
        <f t="shared" si="72"/>
        <v>Schloßgasse 2; 9900 Lienz</v>
      </c>
      <c r="D598" s="86" t="s">
        <v>1920</v>
      </c>
      <c r="E598" s="86" t="s">
        <v>1932</v>
      </c>
      <c r="F598" s="86">
        <v>70716</v>
      </c>
      <c r="G598" s="86">
        <v>9900</v>
      </c>
      <c r="H598" s="86" t="s">
        <v>1134</v>
      </c>
      <c r="I598" s="86" t="s">
        <v>4582</v>
      </c>
      <c r="J598" s="86" t="s">
        <v>2499</v>
      </c>
      <c r="K598" s="86" t="s">
        <v>4428</v>
      </c>
      <c r="L598" s="86" t="s">
        <v>3</v>
      </c>
      <c r="M598" s="86" t="s">
        <v>4583</v>
      </c>
      <c r="N598" s="86" t="s">
        <v>4584</v>
      </c>
      <c r="O598" s="86" t="s">
        <v>2263</v>
      </c>
      <c r="P598" s="87">
        <v>36770</v>
      </c>
      <c r="Q598" s="87">
        <v>401768</v>
      </c>
      <c r="R598" s="86" t="s">
        <v>2416</v>
      </c>
      <c r="S598" s="86" t="s">
        <v>515</v>
      </c>
      <c r="T598" s="86">
        <v>970716</v>
      </c>
      <c r="U598" s="86">
        <v>9900</v>
      </c>
      <c r="V598" s="86" t="s">
        <v>1134</v>
      </c>
      <c r="W598" s="86" t="s">
        <v>2674</v>
      </c>
      <c r="X598" s="86" t="s">
        <v>2509</v>
      </c>
      <c r="Y598" s="86" t="s">
        <v>516</v>
      </c>
      <c r="Z598" s="86" t="str">
        <f t="shared" si="73"/>
        <v>Hauptplatz 7; 9900 Lienz</v>
      </c>
      <c r="AB598" s="85" t="s">
        <v>4561</v>
      </c>
      <c r="AC598" s="85" t="str">
        <f t="shared" si="74"/>
        <v>AT36</v>
      </c>
      <c r="AD598" s="85" t="str">
        <f t="shared" si="75"/>
        <v>2050</v>
      </c>
      <c r="AE598" s="85" t="str">
        <f t="shared" si="76"/>
        <v>7000</v>
      </c>
      <c r="AF598" s="85" t="str">
        <f t="shared" si="77"/>
        <v>0000</v>
      </c>
      <c r="AG598" s="85" t="str">
        <f t="shared" si="78"/>
        <v>5199</v>
      </c>
      <c r="AH598" s="85" t="str">
        <f t="shared" si="79"/>
        <v>AT36 2050 7000 0000 5199</v>
      </c>
    </row>
    <row r="599" spans="1:34" x14ac:dyDescent="0.25">
      <c r="A599" s="86">
        <v>707056</v>
      </c>
      <c r="B599" s="86" t="s">
        <v>1727</v>
      </c>
      <c r="C599" s="86" t="str">
        <f t="shared" si="72"/>
        <v>Hochschoberstraße 14; 9900 Lienz</v>
      </c>
      <c r="D599" s="86" t="s">
        <v>1920</v>
      </c>
      <c r="E599" s="86" t="s">
        <v>1920</v>
      </c>
      <c r="F599" s="86">
        <v>70716</v>
      </c>
      <c r="G599" s="86">
        <v>9900</v>
      </c>
      <c r="H599" s="86" t="s">
        <v>1134</v>
      </c>
      <c r="I599" s="86" t="s">
        <v>4585</v>
      </c>
      <c r="J599" s="86" t="s">
        <v>2949</v>
      </c>
      <c r="K599" s="86" t="s">
        <v>4428</v>
      </c>
      <c r="L599" s="86" t="s">
        <v>3</v>
      </c>
      <c r="M599" s="86" t="s">
        <v>4586</v>
      </c>
      <c r="N599" s="86" t="s">
        <v>4587</v>
      </c>
      <c r="O599" s="86" t="s">
        <v>2263</v>
      </c>
      <c r="P599" s="87">
        <v>36770</v>
      </c>
      <c r="Q599" s="87">
        <v>401768</v>
      </c>
      <c r="R599" s="86" t="s">
        <v>2416</v>
      </c>
      <c r="S599" s="86" t="s">
        <v>515</v>
      </c>
      <c r="T599" s="86">
        <v>970716</v>
      </c>
      <c r="U599" s="86">
        <v>9900</v>
      </c>
      <c r="V599" s="86" t="s">
        <v>1134</v>
      </c>
      <c r="W599" s="86" t="s">
        <v>2674</v>
      </c>
      <c r="X599" s="86" t="s">
        <v>2509</v>
      </c>
      <c r="Y599" s="86" t="s">
        <v>516</v>
      </c>
      <c r="Z599" s="86" t="str">
        <f t="shared" si="73"/>
        <v>Hauptplatz 7; 9900 Lienz</v>
      </c>
      <c r="AB599" s="85" t="s">
        <v>4561</v>
      </c>
      <c r="AC599" s="85" t="str">
        <f t="shared" si="74"/>
        <v>AT36</v>
      </c>
      <c r="AD599" s="85" t="str">
        <f t="shared" si="75"/>
        <v>2050</v>
      </c>
      <c r="AE599" s="85" t="str">
        <f t="shared" si="76"/>
        <v>7000</v>
      </c>
      <c r="AF599" s="85" t="str">
        <f t="shared" si="77"/>
        <v>0000</v>
      </c>
      <c r="AG599" s="85" t="str">
        <f t="shared" si="78"/>
        <v>5199</v>
      </c>
      <c r="AH599" s="85" t="str">
        <f t="shared" si="79"/>
        <v>AT36 2050 7000 0000 5199</v>
      </c>
    </row>
    <row r="600" spans="1:34" x14ac:dyDescent="0.25">
      <c r="A600" s="86">
        <v>707366</v>
      </c>
      <c r="B600" s="86" t="s">
        <v>1729</v>
      </c>
      <c r="C600" s="86" t="str">
        <f t="shared" si="72"/>
        <v>Nußdorf 13; 9990 Nußdorf</v>
      </c>
      <c r="D600" s="86" t="s">
        <v>1920</v>
      </c>
      <c r="E600" s="86" t="s">
        <v>1920</v>
      </c>
      <c r="F600" s="86">
        <v>70719</v>
      </c>
      <c r="G600" s="86">
        <v>9990</v>
      </c>
      <c r="H600" s="86" t="s">
        <v>4588</v>
      </c>
      <c r="I600" s="86" t="s">
        <v>4588</v>
      </c>
      <c r="J600" s="86" t="s">
        <v>2644</v>
      </c>
      <c r="K600" s="86" t="s">
        <v>4428</v>
      </c>
      <c r="L600" s="86" t="s">
        <v>3</v>
      </c>
      <c r="M600" s="86" t="s">
        <v>4589</v>
      </c>
      <c r="N600" s="86" t="s">
        <v>4590</v>
      </c>
      <c r="O600" s="86" t="s">
        <v>2264</v>
      </c>
      <c r="P600" s="87">
        <v>36770</v>
      </c>
      <c r="Q600" s="87">
        <v>401768</v>
      </c>
      <c r="R600" s="86" t="s">
        <v>2416</v>
      </c>
      <c r="S600" s="86" t="s">
        <v>1837</v>
      </c>
      <c r="T600" s="86">
        <v>970719</v>
      </c>
      <c r="U600" s="86">
        <v>9990</v>
      </c>
      <c r="V600" s="86" t="s">
        <v>1224</v>
      </c>
      <c r="W600" s="86" t="s">
        <v>4592</v>
      </c>
      <c r="X600" s="86" t="s">
        <v>2576</v>
      </c>
      <c r="Y600" s="86" t="s">
        <v>539</v>
      </c>
      <c r="Z600" s="86" t="str">
        <f t="shared" si="73"/>
        <v>Hermann Gmeiner-Straße 4; 9990 Nußdorf-Debant</v>
      </c>
      <c r="AB600" s="85" t="s">
        <v>4591</v>
      </c>
      <c r="AC600" s="85" t="str">
        <f t="shared" si="74"/>
        <v>AT72</v>
      </c>
      <c r="AD600" s="85" t="str">
        <f t="shared" si="75"/>
        <v>3637</v>
      </c>
      <c r="AE600" s="85" t="str">
        <f t="shared" si="76"/>
        <v>3000</v>
      </c>
      <c r="AF600" s="85" t="str">
        <f t="shared" si="77"/>
        <v>0022</v>
      </c>
      <c r="AG600" s="85" t="str">
        <f t="shared" si="78"/>
        <v>0004</v>
      </c>
      <c r="AH600" s="85" t="str">
        <f t="shared" si="79"/>
        <v>AT72 3637 3000 0022 0004</v>
      </c>
    </row>
    <row r="601" spans="1:34" x14ac:dyDescent="0.25">
      <c r="A601" s="86">
        <v>707396</v>
      </c>
      <c r="B601" s="86" t="s">
        <v>538</v>
      </c>
      <c r="C601" s="86" t="str">
        <f t="shared" si="72"/>
        <v>Hinterburg 5; 9971 Hinterburg</v>
      </c>
      <c r="D601" s="86" t="s">
        <v>1920</v>
      </c>
      <c r="E601" s="86" t="s">
        <v>1920</v>
      </c>
      <c r="F601" s="86">
        <v>70717</v>
      </c>
      <c r="G601" s="86">
        <v>9971</v>
      </c>
      <c r="H601" s="86" t="s">
        <v>4593</v>
      </c>
      <c r="I601" s="86" t="s">
        <v>4593</v>
      </c>
      <c r="J601" s="86" t="s">
        <v>2428</v>
      </c>
      <c r="K601" s="86" t="s">
        <v>4428</v>
      </c>
      <c r="L601" s="86" t="s">
        <v>3</v>
      </c>
      <c r="M601" s="86" t="s">
        <v>4594</v>
      </c>
      <c r="N601" s="86" t="s">
        <v>4595</v>
      </c>
      <c r="O601" s="86" t="s">
        <v>5759</v>
      </c>
      <c r="P601" s="87">
        <v>36770</v>
      </c>
      <c r="Q601" s="87">
        <v>401768</v>
      </c>
      <c r="R601" s="86" t="s">
        <v>2416</v>
      </c>
      <c r="S601" s="86" t="s">
        <v>533</v>
      </c>
      <c r="T601" s="86">
        <v>970717</v>
      </c>
      <c r="U601" s="86">
        <v>9971</v>
      </c>
      <c r="V601" s="86" t="s">
        <v>4567</v>
      </c>
      <c r="W601" s="86" t="s">
        <v>4568</v>
      </c>
      <c r="X601" s="86" t="s">
        <v>2480</v>
      </c>
      <c r="Y601" s="86" t="s">
        <v>534</v>
      </c>
      <c r="Z601" s="86" t="str">
        <f t="shared" si="73"/>
        <v>Rauterplatz 1; 9971 Matrei in Osttirol</v>
      </c>
      <c r="AB601" s="85" t="s">
        <v>4566</v>
      </c>
      <c r="AC601" s="85" t="str">
        <f t="shared" si="74"/>
        <v>AT72</v>
      </c>
      <c r="AD601" s="85" t="str">
        <f t="shared" si="75"/>
        <v>2050</v>
      </c>
      <c r="AE601" s="85" t="str">
        <f t="shared" si="76"/>
        <v>7007</v>
      </c>
      <c r="AF601" s="85" t="str">
        <f t="shared" si="77"/>
        <v>0071</v>
      </c>
      <c r="AG601" s="85" t="str">
        <f t="shared" si="78"/>
        <v>1211</v>
      </c>
      <c r="AH601" s="85" t="str">
        <f t="shared" si="79"/>
        <v>AT72 2050 7007 0071 1211</v>
      </c>
    </row>
    <row r="602" spans="1:34" x14ac:dyDescent="0.25">
      <c r="A602" s="86">
        <v>707196</v>
      </c>
      <c r="B602" s="86" t="s">
        <v>532</v>
      </c>
      <c r="C602" s="86" t="str">
        <f t="shared" si="72"/>
        <v>Huben 16; 9971 Huben</v>
      </c>
      <c r="D602" s="86" t="s">
        <v>1920</v>
      </c>
      <c r="E602" s="86" t="s">
        <v>1920</v>
      </c>
      <c r="F602" s="86">
        <v>70717</v>
      </c>
      <c r="G602" s="86">
        <v>9971</v>
      </c>
      <c r="H602" s="86" t="s">
        <v>3000</v>
      </c>
      <c r="I602" s="86" t="s">
        <v>3000</v>
      </c>
      <c r="J602" s="86" t="s">
        <v>2565</v>
      </c>
      <c r="K602" s="86" t="s">
        <v>4428</v>
      </c>
      <c r="L602" s="86" t="s">
        <v>3</v>
      </c>
      <c r="M602" s="86" t="s">
        <v>4596</v>
      </c>
      <c r="N602" s="86" t="s">
        <v>4597</v>
      </c>
      <c r="O602" s="86" t="s">
        <v>5759</v>
      </c>
      <c r="P602" s="87">
        <v>36770</v>
      </c>
      <c r="Q602" s="87">
        <v>401768</v>
      </c>
      <c r="R602" s="86" t="s">
        <v>2416</v>
      </c>
      <c r="S602" s="86" t="s">
        <v>533</v>
      </c>
      <c r="T602" s="86">
        <v>970717</v>
      </c>
      <c r="U602" s="86">
        <v>9971</v>
      </c>
      <c r="V602" s="86" t="s">
        <v>4567</v>
      </c>
      <c r="W602" s="86" t="s">
        <v>4568</v>
      </c>
      <c r="X602" s="86" t="s">
        <v>2480</v>
      </c>
      <c r="Y602" s="86" t="s">
        <v>534</v>
      </c>
      <c r="Z602" s="86" t="str">
        <f t="shared" si="73"/>
        <v>Rauterplatz 1; 9971 Matrei in Osttirol</v>
      </c>
      <c r="AB602" s="85" t="s">
        <v>4566</v>
      </c>
      <c r="AC602" s="85" t="str">
        <f t="shared" si="74"/>
        <v>AT72</v>
      </c>
      <c r="AD602" s="85" t="str">
        <f t="shared" si="75"/>
        <v>2050</v>
      </c>
      <c r="AE602" s="85" t="str">
        <f t="shared" si="76"/>
        <v>7007</v>
      </c>
      <c r="AF602" s="85" t="str">
        <f t="shared" si="77"/>
        <v>0071</v>
      </c>
      <c r="AG602" s="85" t="str">
        <f t="shared" si="78"/>
        <v>1211</v>
      </c>
      <c r="AH602" s="85" t="str">
        <f t="shared" si="79"/>
        <v>AT72 2050 7007 0071 1211</v>
      </c>
    </row>
    <row r="603" spans="1:34" x14ac:dyDescent="0.25">
      <c r="A603" s="86">
        <v>707446</v>
      </c>
      <c r="B603" s="86" t="s">
        <v>610</v>
      </c>
      <c r="C603" s="86" t="str">
        <f t="shared" si="72"/>
        <v>Untertilliach 37; 9943 Untertilliach</v>
      </c>
      <c r="D603" s="86" t="s">
        <v>1920</v>
      </c>
      <c r="E603" s="86" t="s">
        <v>1920</v>
      </c>
      <c r="F603" s="86">
        <v>70733</v>
      </c>
      <c r="G603" s="86">
        <v>9943</v>
      </c>
      <c r="H603" s="86" t="s">
        <v>1152</v>
      </c>
      <c r="I603" s="86" t="s">
        <v>1152</v>
      </c>
      <c r="J603" s="86" t="s">
        <v>3179</v>
      </c>
      <c r="K603" s="86" t="s">
        <v>4428</v>
      </c>
      <c r="L603" s="86" t="s">
        <v>3</v>
      </c>
      <c r="M603" s="86" t="s">
        <v>4598</v>
      </c>
      <c r="N603" s="86" t="s">
        <v>4599</v>
      </c>
      <c r="O603" s="86" t="s">
        <v>2289</v>
      </c>
      <c r="P603" s="87">
        <v>36770</v>
      </c>
      <c r="Q603" s="87">
        <v>401768</v>
      </c>
      <c r="R603" s="86" t="s">
        <v>2416</v>
      </c>
      <c r="S603" s="86" t="s">
        <v>611</v>
      </c>
      <c r="T603" s="86">
        <v>970733</v>
      </c>
      <c r="U603" s="86">
        <v>9943</v>
      </c>
      <c r="V603" s="86" t="s">
        <v>1152</v>
      </c>
      <c r="W603" s="86" t="s">
        <v>1152</v>
      </c>
      <c r="X603" s="86" t="s">
        <v>4601</v>
      </c>
      <c r="Y603" s="86" t="s">
        <v>1666</v>
      </c>
      <c r="Z603" s="86" t="str">
        <f t="shared" si="73"/>
        <v>Untertilliach 62a; 9943 Untertilliach</v>
      </c>
      <c r="AB603" s="85" t="s">
        <v>4600</v>
      </c>
      <c r="AC603" s="85" t="str">
        <f t="shared" si="74"/>
        <v>AT16</v>
      </c>
      <c r="AD603" s="85" t="str">
        <f t="shared" si="75"/>
        <v>3636</v>
      </c>
      <c r="AE603" s="85" t="str">
        <f t="shared" si="76"/>
        <v>8000</v>
      </c>
      <c r="AF603" s="85" t="str">
        <f t="shared" si="77"/>
        <v>0402</v>
      </c>
      <c r="AG603" s="85" t="str">
        <f t="shared" si="78"/>
        <v>2273</v>
      </c>
      <c r="AH603" s="85" t="str">
        <f t="shared" si="79"/>
        <v>AT16 3636 8000 0402 2273</v>
      </c>
    </row>
    <row r="604" spans="1:34" x14ac:dyDescent="0.25">
      <c r="A604" s="86">
        <v>707376</v>
      </c>
      <c r="B604" s="86" t="s">
        <v>1912</v>
      </c>
      <c r="C604" s="86" t="str">
        <f t="shared" si="72"/>
        <v>St. Johann im Walde 48 a; 9952 St.Johann/Walde</v>
      </c>
      <c r="D604" s="86" t="s">
        <v>1920</v>
      </c>
      <c r="E604" s="86" t="s">
        <v>1920</v>
      </c>
      <c r="F604" s="86">
        <v>70725</v>
      </c>
      <c r="G604" s="86">
        <v>9952</v>
      </c>
      <c r="H604" s="86" t="s">
        <v>4602</v>
      </c>
      <c r="I604" s="86" t="s">
        <v>4603</v>
      </c>
      <c r="J604" s="86" t="s">
        <v>4604</v>
      </c>
      <c r="K604" s="86" t="s">
        <v>4428</v>
      </c>
      <c r="L604" s="86" t="s">
        <v>3</v>
      </c>
      <c r="M604" s="86" t="s">
        <v>4605</v>
      </c>
      <c r="N604" s="86" t="s">
        <v>4606</v>
      </c>
      <c r="O604" s="86" t="s">
        <v>2285</v>
      </c>
      <c r="P604" s="87">
        <v>36770</v>
      </c>
      <c r="Q604" s="87">
        <v>401768</v>
      </c>
      <c r="R604" s="86" t="s">
        <v>2416</v>
      </c>
      <c r="S604" s="86" t="s">
        <v>1840</v>
      </c>
      <c r="T604" s="86">
        <v>970725</v>
      </c>
      <c r="U604" s="86">
        <v>9952</v>
      </c>
      <c r="V604" s="86" t="s">
        <v>4603</v>
      </c>
      <c r="W604" s="86" t="s">
        <v>4603</v>
      </c>
      <c r="X604" s="86" t="s">
        <v>4342</v>
      </c>
      <c r="Y604" s="86" t="s">
        <v>1657</v>
      </c>
      <c r="Z604" s="86" t="str">
        <f t="shared" si="73"/>
        <v>St. Johann im Walde 48; 9952 St. Johann im Walde</v>
      </c>
      <c r="AB604" s="85" t="s">
        <v>4607</v>
      </c>
      <c r="AC604" s="85" t="str">
        <f t="shared" si="74"/>
        <v>AT31</v>
      </c>
      <c r="AD604" s="85" t="str">
        <f t="shared" si="75"/>
        <v>5700</v>
      </c>
      <c r="AE604" s="85" t="str">
        <f t="shared" si="76"/>
        <v>0001</v>
      </c>
      <c r="AF604" s="85" t="str">
        <f t="shared" si="77"/>
        <v>7000</v>
      </c>
      <c r="AG604" s="85" t="str">
        <f t="shared" si="78"/>
        <v>3116</v>
      </c>
      <c r="AH604" s="85" t="str">
        <f t="shared" si="79"/>
        <v>AT31 5700 0001 7000 3116</v>
      </c>
    </row>
    <row r="605" spans="1:34" x14ac:dyDescent="0.25">
      <c r="A605" s="86">
        <v>707276</v>
      </c>
      <c r="B605" s="86" t="s">
        <v>543</v>
      </c>
      <c r="C605" s="86" t="str">
        <f t="shared" si="72"/>
        <v>Dorf 96; 9942 Obertilliach</v>
      </c>
      <c r="D605" s="86" t="s">
        <v>1920</v>
      </c>
      <c r="E605" s="86" t="s">
        <v>1920</v>
      </c>
      <c r="F605" s="86">
        <v>70721</v>
      </c>
      <c r="G605" s="86">
        <v>9942</v>
      </c>
      <c r="H605" s="86" t="s">
        <v>1146</v>
      </c>
      <c r="I605" s="86" t="s">
        <v>3140</v>
      </c>
      <c r="J605" s="86" t="s">
        <v>4608</v>
      </c>
      <c r="K605" s="86" t="s">
        <v>4428</v>
      </c>
      <c r="L605" s="86" t="s">
        <v>3</v>
      </c>
      <c r="M605" s="86" t="s">
        <v>4609</v>
      </c>
      <c r="N605" s="86" t="s">
        <v>4610</v>
      </c>
      <c r="O605" s="86" t="s">
        <v>2280</v>
      </c>
      <c r="P605" s="87">
        <v>36770</v>
      </c>
      <c r="Q605" s="87">
        <v>401768</v>
      </c>
      <c r="R605" s="86" t="s">
        <v>2416</v>
      </c>
      <c r="S605" s="86" t="s">
        <v>544</v>
      </c>
      <c r="T605" s="86">
        <v>970721</v>
      </c>
      <c r="U605" s="86">
        <v>9942</v>
      </c>
      <c r="V605" s="86" t="s">
        <v>1146</v>
      </c>
      <c r="W605" s="86" t="s">
        <v>3140</v>
      </c>
      <c r="X605" s="86" t="s">
        <v>2576</v>
      </c>
      <c r="Y605" s="86" t="s">
        <v>545</v>
      </c>
      <c r="Z605" s="86" t="str">
        <f t="shared" si="73"/>
        <v>Dorf 4; 9942 Obertilliach</v>
      </c>
      <c r="AB605" s="85" t="s">
        <v>4611</v>
      </c>
      <c r="AC605" s="85" t="str">
        <f t="shared" si="74"/>
        <v>AT18</v>
      </c>
      <c r="AD605" s="85" t="str">
        <f t="shared" si="75"/>
        <v>3636</v>
      </c>
      <c r="AE605" s="85" t="str">
        <f t="shared" si="76"/>
        <v>8000</v>
      </c>
      <c r="AF605" s="85" t="str">
        <f t="shared" si="77"/>
        <v>0402</v>
      </c>
      <c r="AG605" s="85" t="str">
        <f t="shared" si="78"/>
        <v>0491</v>
      </c>
      <c r="AH605" s="85" t="str">
        <f t="shared" si="79"/>
        <v>AT18 3636 8000 0402 0491</v>
      </c>
    </row>
    <row r="606" spans="1:34" x14ac:dyDescent="0.25">
      <c r="A606" s="86">
        <v>707427</v>
      </c>
      <c r="B606" s="86" t="s">
        <v>1730</v>
      </c>
      <c r="C606" s="86" t="str">
        <f t="shared" si="72"/>
        <v>Bruggen 38; 9962 Bruggen</v>
      </c>
      <c r="D606" s="86" t="s">
        <v>1920</v>
      </c>
      <c r="E606" s="86" t="s">
        <v>1920</v>
      </c>
      <c r="F606" s="86">
        <v>70726</v>
      </c>
      <c r="G606" s="86">
        <v>9962</v>
      </c>
      <c r="H606" s="86" t="s">
        <v>4612</v>
      </c>
      <c r="I606" s="86" t="s">
        <v>4612</v>
      </c>
      <c r="J606" s="86" t="s">
        <v>2504</v>
      </c>
      <c r="K606" s="86" t="s">
        <v>4428</v>
      </c>
      <c r="L606" s="86" t="s">
        <v>1</v>
      </c>
      <c r="M606" s="86" t="s">
        <v>4613</v>
      </c>
      <c r="N606" s="86" t="s">
        <v>4614</v>
      </c>
      <c r="O606" s="86" t="s">
        <v>2261</v>
      </c>
      <c r="P606" s="87">
        <v>43344</v>
      </c>
      <c r="Q606" s="87">
        <v>401768</v>
      </c>
      <c r="R606" s="86" t="s">
        <v>2416</v>
      </c>
      <c r="S606" s="86" t="s">
        <v>1836</v>
      </c>
      <c r="T606" s="86">
        <v>400154</v>
      </c>
      <c r="U606" s="86">
        <v>9900</v>
      </c>
      <c r="V606" s="86" t="s">
        <v>1134</v>
      </c>
      <c r="W606" s="86" t="s">
        <v>4504</v>
      </c>
      <c r="X606" s="86" t="s">
        <v>2647</v>
      </c>
      <c r="Y606" s="86" t="s">
        <v>540</v>
      </c>
      <c r="Z606" s="86" t="str">
        <f t="shared" si="73"/>
        <v>Adolf Purtscher-Straße 6; 9900 Lienz</v>
      </c>
      <c r="AB606" s="85" t="s">
        <v>4507</v>
      </c>
      <c r="AC606" s="85" t="str">
        <f t="shared" si="74"/>
        <v>AT14</v>
      </c>
      <c r="AD606" s="85" t="str">
        <f t="shared" si="75"/>
        <v>3600</v>
      </c>
      <c r="AE606" s="85" t="str">
        <f t="shared" si="76"/>
        <v>0000</v>
      </c>
      <c r="AF606" s="85" t="str">
        <f t="shared" si="77"/>
        <v>0922</v>
      </c>
      <c r="AG606" s="85" t="str">
        <f t="shared" si="78"/>
        <v>2282</v>
      </c>
      <c r="AH606" s="85" t="str">
        <f t="shared" si="79"/>
        <v>AT14 3600 0000 0922 2282</v>
      </c>
    </row>
    <row r="607" spans="1:34" x14ac:dyDescent="0.25">
      <c r="A607" s="86">
        <v>707156</v>
      </c>
      <c r="B607" s="86" t="s">
        <v>554</v>
      </c>
      <c r="C607" s="86" t="str">
        <f t="shared" si="72"/>
        <v>Messensee 46; 9918 Strassen</v>
      </c>
      <c r="D607" s="86" t="s">
        <v>1920</v>
      </c>
      <c r="E607" s="86" t="s">
        <v>1920</v>
      </c>
      <c r="F607" s="86">
        <v>70729</v>
      </c>
      <c r="G607" s="86">
        <v>9918</v>
      </c>
      <c r="H607" s="86" t="s">
        <v>1140</v>
      </c>
      <c r="I607" s="86" t="s">
        <v>4615</v>
      </c>
      <c r="J607" s="86" t="s">
        <v>3084</v>
      </c>
      <c r="K607" s="86" t="s">
        <v>4428</v>
      </c>
      <c r="L607" s="86" t="s">
        <v>3</v>
      </c>
      <c r="M607" s="86" t="s">
        <v>4616</v>
      </c>
      <c r="N607" s="86" t="s">
        <v>4617</v>
      </c>
      <c r="O607" s="86" t="s">
        <v>2272</v>
      </c>
      <c r="P607" s="87">
        <v>36770</v>
      </c>
      <c r="Q607" s="87">
        <v>401768</v>
      </c>
      <c r="R607" s="86" t="s">
        <v>2416</v>
      </c>
      <c r="S607" s="86" t="s">
        <v>555</v>
      </c>
      <c r="T607" s="86">
        <v>970729</v>
      </c>
      <c r="U607" s="86">
        <v>9918</v>
      </c>
      <c r="V607" s="86" t="s">
        <v>1140</v>
      </c>
      <c r="W607" s="86" t="s">
        <v>2849</v>
      </c>
      <c r="X607" s="86" t="s">
        <v>2588</v>
      </c>
      <c r="Y607" s="86" t="s">
        <v>556</v>
      </c>
      <c r="Z607" s="86" t="str">
        <f t="shared" si="73"/>
        <v>Dorfstraße 15; 9918 Strassen</v>
      </c>
      <c r="AB607" s="85" t="s">
        <v>4618</v>
      </c>
      <c r="AC607" s="85" t="str">
        <f t="shared" si="74"/>
        <v>AT61</v>
      </c>
      <c r="AD607" s="85" t="str">
        <f t="shared" si="75"/>
        <v>3636</v>
      </c>
      <c r="AE607" s="85" t="str">
        <f t="shared" si="76"/>
        <v>8000</v>
      </c>
      <c r="AF607" s="85" t="str">
        <f t="shared" si="77"/>
        <v>0108</v>
      </c>
      <c r="AG607" s="85" t="str">
        <f t="shared" si="78"/>
        <v>0035</v>
      </c>
      <c r="AH607" s="85" t="str">
        <f t="shared" si="79"/>
        <v>AT61 3636 8000 0108 0035</v>
      </c>
    </row>
    <row r="608" spans="1:34" x14ac:dyDescent="0.25">
      <c r="A608" s="86">
        <v>707347</v>
      </c>
      <c r="B608" s="86" t="s">
        <v>4619</v>
      </c>
      <c r="C608" s="86" t="str">
        <f t="shared" si="72"/>
        <v>St. Andrä 28; 9974 St.Andrä</v>
      </c>
      <c r="D608" s="86" t="s">
        <v>1919</v>
      </c>
      <c r="E608" s="86" t="s">
        <v>1919</v>
      </c>
      <c r="F608" s="86">
        <v>70723</v>
      </c>
      <c r="G608" s="86">
        <v>9974</v>
      </c>
      <c r="H608" s="86" t="s">
        <v>4620</v>
      </c>
      <c r="I608" s="86" t="s">
        <v>4621</v>
      </c>
      <c r="J608" s="86" t="s">
        <v>2488</v>
      </c>
      <c r="K608" s="86" t="s">
        <v>4428</v>
      </c>
      <c r="L608" s="86" t="s">
        <v>3</v>
      </c>
      <c r="M608" s="86" t="s">
        <v>4622</v>
      </c>
      <c r="N608" s="86" t="s">
        <v>4623</v>
      </c>
      <c r="O608" s="86" t="s">
        <v>2284</v>
      </c>
      <c r="P608" s="87">
        <v>44081</v>
      </c>
      <c r="Q608" s="87">
        <v>401768</v>
      </c>
      <c r="R608" s="86" t="s">
        <v>2416</v>
      </c>
      <c r="S608" s="86" t="s">
        <v>1839</v>
      </c>
      <c r="T608" s="86">
        <v>970723</v>
      </c>
      <c r="U608" s="86">
        <v>9974</v>
      </c>
      <c r="V608" s="86" t="s">
        <v>4625</v>
      </c>
      <c r="W608" s="86" t="s">
        <v>4621</v>
      </c>
      <c r="X608" s="86" t="s">
        <v>4626</v>
      </c>
      <c r="Y608" s="86" t="s">
        <v>861</v>
      </c>
      <c r="Z608" s="86" t="str">
        <f t="shared" si="73"/>
        <v>St. Andrä 35a; 9974 Prägraten am Großvenediger</v>
      </c>
      <c r="AB608" s="85" t="s">
        <v>4624</v>
      </c>
      <c r="AC608" s="85" t="str">
        <f t="shared" si="74"/>
        <v>AT51</v>
      </c>
      <c r="AD608" s="85" t="str">
        <f t="shared" si="75"/>
        <v>3637</v>
      </c>
      <c r="AE608" s="85" t="str">
        <f t="shared" si="76"/>
        <v>8000</v>
      </c>
      <c r="AF608" s="85" t="str">
        <f t="shared" si="77"/>
        <v>0226</v>
      </c>
      <c r="AG608" s="85" t="str">
        <f t="shared" si="78"/>
        <v>8027</v>
      </c>
      <c r="AH608" s="85" t="str">
        <f t="shared" si="79"/>
        <v>AT51 3637 8000 0226 8027</v>
      </c>
    </row>
    <row r="609" spans="1:34" x14ac:dyDescent="0.25">
      <c r="A609" s="86">
        <v>707426</v>
      </c>
      <c r="B609" s="86" t="s">
        <v>566</v>
      </c>
      <c r="C609" s="86" t="str">
        <f t="shared" si="72"/>
        <v>Gsaritzen 28; 9962 Gsaritzen</v>
      </c>
      <c r="D609" s="86" t="s">
        <v>1920</v>
      </c>
      <c r="E609" s="86" t="s">
        <v>1920</v>
      </c>
      <c r="F609" s="86">
        <v>70726</v>
      </c>
      <c r="G609" s="86">
        <v>9962</v>
      </c>
      <c r="H609" s="86" t="s">
        <v>4627</v>
      </c>
      <c r="I609" s="86" t="s">
        <v>4627</v>
      </c>
      <c r="J609" s="86" t="s">
        <v>2488</v>
      </c>
      <c r="K609" s="86" t="s">
        <v>4428</v>
      </c>
      <c r="L609" s="86" t="s">
        <v>3</v>
      </c>
      <c r="M609" s="86" t="s">
        <v>4628</v>
      </c>
      <c r="N609" s="86" t="s">
        <v>4629</v>
      </c>
      <c r="O609" s="86" t="s">
        <v>5760</v>
      </c>
      <c r="P609" s="87">
        <v>36770</v>
      </c>
      <c r="Q609" s="87">
        <v>401768</v>
      </c>
      <c r="R609" s="86" t="s">
        <v>2416</v>
      </c>
      <c r="S609" s="86" t="s">
        <v>567</v>
      </c>
      <c r="T609" s="86">
        <v>970726</v>
      </c>
      <c r="U609" s="86">
        <v>9962</v>
      </c>
      <c r="V609" s="86" t="s">
        <v>4631</v>
      </c>
      <c r="W609" s="86" t="s">
        <v>4627</v>
      </c>
      <c r="X609" s="86" t="s">
        <v>2488</v>
      </c>
      <c r="Y609" s="86" t="s">
        <v>568</v>
      </c>
      <c r="Z609" s="86" t="str">
        <f t="shared" si="73"/>
        <v>Gsaritzen 28; 9962 St. Veit in Defereggen</v>
      </c>
      <c r="AB609" s="85" t="s">
        <v>4630</v>
      </c>
      <c r="AC609" s="85" t="str">
        <f t="shared" si="74"/>
        <v>AT29</v>
      </c>
      <c r="AD609" s="85" t="str">
        <f t="shared" si="75"/>
        <v>3637</v>
      </c>
      <c r="AE609" s="85" t="str">
        <f t="shared" si="76"/>
        <v>8000</v>
      </c>
      <c r="AF609" s="85" t="str">
        <f t="shared" si="77"/>
        <v>0512</v>
      </c>
      <c r="AG609" s="85" t="str">
        <f t="shared" si="78"/>
        <v>0126</v>
      </c>
      <c r="AH609" s="85" t="str">
        <f t="shared" si="79"/>
        <v>AT29 3637 8000 0512 0126</v>
      </c>
    </row>
    <row r="610" spans="1:34" x14ac:dyDescent="0.25">
      <c r="A610" s="86">
        <v>707067</v>
      </c>
      <c r="B610" s="86" t="s">
        <v>4632</v>
      </c>
      <c r="C610" s="86" t="str">
        <f t="shared" si="72"/>
        <v>Hermann Gmeiner-Straße 4; 9990 Debant</v>
      </c>
      <c r="D610" s="86" t="s">
        <v>2746</v>
      </c>
      <c r="E610" s="86" t="s">
        <v>2746</v>
      </c>
      <c r="F610" s="86">
        <v>70719</v>
      </c>
      <c r="G610" s="86">
        <v>9990</v>
      </c>
      <c r="H610" s="86" t="s">
        <v>4633</v>
      </c>
      <c r="I610" s="86" t="s">
        <v>4592</v>
      </c>
      <c r="J610" s="86" t="s">
        <v>2576</v>
      </c>
      <c r="K610" s="86" t="s">
        <v>4428</v>
      </c>
      <c r="L610" s="86" t="s">
        <v>3</v>
      </c>
      <c r="M610" s="86" t="s">
        <v>4634</v>
      </c>
      <c r="N610" s="86" t="s">
        <v>4635</v>
      </c>
      <c r="O610" s="86" t="s">
        <v>5739</v>
      </c>
      <c r="P610" s="87">
        <v>36770</v>
      </c>
      <c r="Q610" s="87">
        <v>401768</v>
      </c>
      <c r="R610" s="86" t="s">
        <v>2416</v>
      </c>
      <c r="S610" s="86" t="s">
        <v>1836</v>
      </c>
      <c r="T610" s="86">
        <v>400154</v>
      </c>
      <c r="U610" s="86">
        <v>9900</v>
      </c>
      <c r="V610" s="86" t="s">
        <v>1134</v>
      </c>
      <c r="W610" s="86" t="s">
        <v>4504</v>
      </c>
      <c r="X610" s="86" t="s">
        <v>2647</v>
      </c>
      <c r="Y610" s="86" t="s">
        <v>540</v>
      </c>
      <c r="Z610" s="86" t="str">
        <f t="shared" si="73"/>
        <v>Adolf Purtscher-Straße 6; 9900 Lienz</v>
      </c>
      <c r="AC610" s="85" t="str">
        <f t="shared" si="74"/>
        <v/>
      </c>
      <c r="AD610" s="85" t="str">
        <f t="shared" si="75"/>
        <v/>
      </c>
      <c r="AE610" s="85" t="str">
        <f t="shared" si="76"/>
        <v/>
      </c>
      <c r="AF610" s="85" t="str">
        <f t="shared" si="77"/>
        <v/>
      </c>
      <c r="AG610" s="85" t="str">
        <f t="shared" si="78"/>
        <v/>
      </c>
      <c r="AH610" s="85" t="str">
        <f t="shared" si="79"/>
        <v xml:space="preserve">    </v>
      </c>
    </row>
    <row r="611" spans="1:34" x14ac:dyDescent="0.25">
      <c r="A611" s="86">
        <v>707011</v>
      </c>
      <c r="B611" s="86" t="s">
        <v>1635</v>
      </c>
      <c r="C611" s="86" t="str">
        <f t="shared" si="72"/>
        <v>Hermann Gmeiner-Straße 4; 9990 Debant</v>
      </c>
      <c r="D611" s="86" t="s">
        <v>1919</v>
      </c>
      <c r="E611" s="86" t="s">
        <v>1919</v>
      </c>
      <c r="F611" s="86">
        <v>70719</v>
      </c>
      <c r="G611" s="86">
        <v>9990</v>
      </c>
      <c r="H611" s="86" t="s">
        <v>4633</v>
      </c>
      <c r="I611" s="86" t="s">
        <v>4592</v>
      </c>
      <c r="J611" s="86" t="s">
        <v>2576</v>
      </c>
      <c r="K611" s="86" t="s">
        <v>4428</v>
      </c>
      <c r="L611" s="86" t="s">
        <v>1</v>
      </c>
      <c r="M611" s="86" t="s">
        <v>4636</v>
      </c>
      <c r="N611" s="86" t="s">
        <v>4635</v>
      </c>
      <c r="O611" s="86" t="s">
        <v>2261</v>
      </c>
      <c r="P611" s="87">
        <v>36770</v>
      </c>
      <c r="Q611" s="87">
        <v>401768</v>
      </c>
      <c r="R611" s="86" t="s">
        <v>2416</v>
      </c>
      <c r="S611" s="86" t="s">
        <v>1836</v>
      </c>
      <c r="T611" s="86">
        <v>400154</v>
      </c>
      <c r="U611" s="86">
        <v>9900</v>
      </c>
      <c r="V611" s="86" t="s">
        <v>1134</v>
      </c>
      <c r="W611" s="86" t="s">
        <v>4504</v>
      </c>
      <c r="X611" s="86" t="s">
        <v>2647</v>
      </c>
      <c r="Y611" s="86" t="s">
        <v>540</v>
      </c>
      <c r="Z611" s="86" t="str">
        <f t="shared" si="73"/>
        <v>Adolf Purtscher-Straße 6; 9900 Lienz</v>
      </c>
      <c r="AB611" s="85" t="s">
        <v>4507</v>
      </c>
      <c r="AC611" s="85" t="str">
        <f t="shared" si="74"/>
        <v>AT14</v>
      </c>
      <c r="AD611" s="85" t="str">
        <f t="shared" si="75"/>
        <v>3600</v>
      </c>
      <c r="AE611" s="85" t="str">
        <f t="shared" si="76"/>
        <v>0000</v>
      </c>
      <c r="AF611" s="85" t="str">
        <f t="shared" si="77"/>
        <v>0922</v>
      </c>
      <c r="AG611" s="85" t="str">
        <f t="shared" si="78"/>
        <v>2282</v>
      </c>
      <c r="AH611" s="85" t="str">
        <f t="shared" si="79"/>
        <v>AT14 3600 0000 0922 2282</v>
      </c>
    </row>
    <row r="612" spans="1:34" x14ac:dyDescent="0.25">
      <c r="A612" s="86">
        <v>707076</v>
      </c>
      <c r="B612" s="86" t="s">
        <v>1728</v>
      </c>
      <c r="C612" s="86" t="str">
        <f t="shared" si="72"/>
        <v>Hermann Gmeiner-Straße 4; 9990 Debant</v>
      </c>
      <c r="D612" s="86" t="s">
        <v>1920</v>
      </c>
      <c r="E612" s="86" t="s">
        <v>1920</v>
      </c>
      <c r="F612" s="86">
        <v>70719</v>
      </c>
      <c r="G612" s="86">
        <v>9990</v>
      </c>
      <c r="H612" s="86" t="s">
        <v>4633</v>
      </c>
      <c r="I612" s="86" t="s">
        <v>4592</v>
      </c>
      <c r="J612" s="86" t="s">
        <v>2576</v>
      </c>
      <c r="K612" s="86" t="s">
        <v>4428</v>
      </c>
      <c r="L612" s="86" t="s">
        <v>3</v>
      </c>
      <c r="M612" s="86" t="s">
        <v>4637</v>
      </c>
      <c r="N612" s="86" t="s">
        <v>4638</v>
      </c>
      <c r="O612" s="86" t="s">
        <v>2264</v>
      </c>
      <c r="P612" s="87">
        <v>36770</v>
      </c>
      <c r="Q612" s="87">
        <v>401768</v>
      </c>
      <c r="R612" s="86" t="s">
        <v>2416</v>
      </c>
      <c r="S612" s="86" t="s">
        <v>1837</v>
      </c>
      <c r="T612" s="86">
        <v>970719</v>
      </c>
      <c r="U612" s="86">
        <v>9990</v>
      </c>
      <c r="V612" s="86" t="s">
        <v>1224</v>
      </c>
      <c r="W612" s="86" t="s">
        <v>4592</v>
      </c>
      <c r="X612" s="86" t="s">
        <v>2576</v>
      </c>
      <c r="Y612" s="86" t="s">
        <v>539</v>
      </c>
      <c r="Z612" s="86" t="str">
        <f t="shared" si="73"/>
        <v>Hermann Gmeiner-Straße 4; 9990 Nußdorf-Debant</v>
      </c>
      <c r="AB612" s="85" t="s">
        <v>4591</v>
      </c>
      <c r="AC612" s="85" t="str">
        <f t="shared" si="74"/>
        <v>AT72</v>
      </c>
      <c r="AD612" s="85" t="str">
        <f t="shared" si="75"/>
        <v>3637</v>
      </c>
      <c r="AE612" s="85" t="str">
        <f t="shared" si="76"/>
        <v>3000</v>
      </c>
      <c r="AF612" s="85" t="str">
        <f t="shared" si="77"/>
        <v>0022</v>
      </c>
      <c r="AG612" s="85" t="str">
        <f t="shared" si="78"/>
        <v>0004</v>
      </c>
      <c r="AH612" s="85" t="str">
        <f t="shared" si="79"/>
        <v>AT72 3637 3000 0022 0004</v>
      </c>
    </row>
    <row r="613" spans="1:34" x14ac:dyDescent="0.25">
      <c r="A613" s="86">
        <v>707126</v>
      </c>
      <c r="B613" s="86" t="s">
        <v>558</v>
      </c>
      <c r="C613" s="86" t="str">
        <f t="shared" si="72"/>
        <v>Dorf 56; 9904 Thurn</v>
      </c>
      <c r="D613" s="86" t="s">
        <v>1920</v>
      </c>
      <c r="E613" s="86" t="s">
        <v>1920</v>
      </c>
      <c r="F613" s="86">
        <v>70731</v>
      </c>
      <c r="G613" s="86">
        <v>9904</v>
      </c>
      <c r="H613" s="86" t="s">
        <v>1138</v>
      </c>
      <c r="I613" s="86" t="s">
        <v>3140</v>
      </c>
      <c r="J613" s="86" t="s">
        <v>4639</v>
      </c>
      <c r="K613" s="86" t="s">
        <v>4428</v>
      </c>
      <c r="L613" s="86" t="s">
        <v>3</v>
      </c>
      <c r="M613" s="86" t="s">
        <v>4640</v>
      </c>
      <c r="N613" s="86" t="s">
        <v>4641</v>
      </c>
      <c r="O613" s="86" t="s">
        <v>2269</v>
      </c>
      <c r="P613" s="87">
        <v>36770</v>
      </c>
      <c r="Q613" s="87">
        <v>401768</v>
      </c>
      <c r="R613" s="86" t="s">
        <v>2416</v>
      </c>
      <c r="S613" s="86" t="s">
        <v>559</v>
      </c>
      <c r="T613" s="86">
        <v>970731</v>
      </c>
      <c r="U613" s="86">
        <v>9904</v>
      </c>
      <c r="V613" s="86" t="s">
        <v>1138</v>
      </c>
      <c r="W613" s="86" t="s">
        <v>3140</v>
      </c>
      <c r="X613" s="86" t="s">
        <v>4639</v>
      </c>
      <c r="Y613" s="86" t="s">
        <v>1554</v>
      </c>
      <c r="Z613" s="86" t="str">
        <f t="shared" si="73"/>
        <v>Dorf 56; 9904 Thurn</v>
      </c>
      <c r="AB613" s="85" t="s">
        <v>4642</v>
      </c>
      <c r="AC613" s="85" t="str">
        <f t="shared" si="74"/>
        <v>AT10</v>
      </c>
      <c r="AD613" s="85" t="str">
        <f t="shared" si="75"/>
        <v>2050</v>
      </c>
      <c r="AE613" s="85" t="str">
        <f t="shared" si="76"/>
        <v>7000</v>
      </c>
      <c r="AF613" s="85" t="str">
        <f t="shared" si="77"/>
        <v>0000</v>
      </c>
      <c r="AG613" s="85" t="str">
        <f t="shared" si="78"/>
        <v>3533</v>
      </c>
      <c r="AH613" s="85" t="str">
        <f t="shared" si="79"/>
        <v>AT10 2050 7000 0000 3533</v>
      </c>
    </row>
    <row r="614" spans="1:34" x14ac:dyDescent="0.25">
      <c r="A614" s="86">
        <v>707306</v>
      </c>
      <c r="B614" s="86" t="s">
        <v>813</v>
      </c>
      <c r="C614" s="86" t="str">
        <f t="shared" si="72"/>
        <v>Lavanter Straße 47; 9907 Tristach</v>
      </c>
      <c r="D614" s="86" t="s">
        <v>1920</v>
      </c>
      <c r="E614" s="86" t="s">
        <v>1920</v>
      </c>
      <c r="F614" s="86">
        <v>70732</v>
      </c>
      <c r="G614" s="86">
        <v>9907</v>
      </c>
      <c r="H614" s="86" t="s">
        <v>1147</v>
      </c>
      <c r="I614" s="86" t="s">
        <v>4643</v>
      </c>
      <c r="J614" s="86" t="s">
        <v>2603</v>
      </c>
      <c r="K614" s="86" t="s">
        <v>4428</v>
      </c>
      <c r="L614" s="86" t="s">
        <v>3</v>
      </c>
      <c r="M614" s="86" t="s">
        <v>4644</v>
      </c>
      <c r="N614" s="86" t="s">
        <v>4645</v>
      </c>
      <c r="O614" s="86" t="s">
        <v>2281</v>
      </c>
      <c r="P614" s="87">
        <v>36770</v>
      </c>
      <c r="Q614" s="87">
        <v>401768</v>
      </c>
      <c r="R614" s="86" t="s">
        <v>2416</v>
      </c>
      <c r="S614" s="86" t="s">
        <v>1838</v>
      </c>
      <c r="T614" s="86">
        <v>970732</v>
      </c>
      <c r="U614" s="86">
        <v>9907</v>
      </c>
      <c r="V614" s="86" t="s">
        <v>1147</v>
      </c>
      <c r="W614" s="86" t="s">
        <v>2849</v>
      </c>
      <c r="X614" s="86" t="s">
        <v>3179</v>
      </c>
      <c r="Y614" s="86" t="s">
        <v>814</v>
      </c>
      <c r="Z614" s="86" t="str">
        <f t="shared" si="73"/>
        <v>Dorfstraße 37; 9907 Tristach</v>
      </c>
      <c r="AB614" s="85" t="s">
        <v>4646</v>
      </c>
      <c r="AC614" s="85" t="str">
        <f t="shared" si="74"/>
        <v>AT67</v>
      </c>
      <c r="AD614" s="85" t="str">
        <f t="shared" si="75"/>
        <v>3600</v>
      </c>
      <c r="AE614" s="85" t="str">
        <f t="shared" si="76"/>
        <v>0000</v>
      </c>
      <c r="AF614" s="85" t="str">
        <f t="shared" si="77"/>
        <v>0960</v>
      </c>
      <c r="AG614" s="85" t="str">
        <f t="shared" si="78"/>
        <v>0016</v>
      </c>
      <c r="AH614" s="85" t="str">
        <f t="shared" si="79"/>
        <v>AT67 3600 0000 0960 0016</v>
      </c>
    </row>
    <row r="615" spans="1:34" x14ac:dyDescent="0.25">
      <c r="A615" s="86">
        <v>707106</v>
      </c>
      <c r="B615" s="86" t="s">
        <v>529</v>
      </c>
      <c r="C615" s="86" t="str">
        <f t="shared" si="72"/>
        <v>Oberlienz 140; 9903 Oberlienz</v>
      </c>
      <c r="D615" s="86" t="s">
        <v>1920</v>
      </c>
      <c r="E615" s="86" t="s">
        <v>1920</v>
      </c>
      <c r="F615" s="86">
        <v>70720</v>
      </c>
      <c r="G615" s="86">
        <v>9903</v>
      </c>
      <c r="H615" s="86" t="s">
        <v>1136</v>
      </c>
      <c r="I615" s="86" t="s">
        <v>1136</v>
      </c>
      <c r="J615" s="86" t="s">
        <v>4647</v>
      </c>
      <c r="K615" s="86" t="s">
        <v>4428</v>
      </c>
      <c r="L615" s="86" t="s">
        <v>3</v>
      </c>
      <c r="M615" s="86" t="s">
        <v>4648</v>
      </c>
      <c r="N615" s="86" t="s">
        <v>4649</v>
      </c>
      <c r="O615" s="86" t="s">
        <v>2267</v>
      </c>
      <c r="P615" s="87">
        <v>36770</v>
      </c>
      <c r="Q615" s="87">
        <v>401768</v>
      </c>
      <c r="R615" s="86" t="s">
        <v>2416</v>
      </c>
      <c r="S615" s="86" t="s">
        <v>530</v>
      </c>
      <c r="T615" s="86">
        <v>970720</v>
      </c>
      <c r="U615" s="86">
        <v>9903</v>
      </c>
      <c r="V615" s="86" t="s">
        <v>1136</v>
      </c>
      <c r="W615" s="86" t="s">
        <v>1136</v>
      </c>
      <c r="X615" s="86" t="s">
        <v>2560</v>
      </c>
      <c r="Y615" s="86" t="s">
        <v>531</v>
      </c>
      <c r="Z615" s="86" t="str">
        <f t="shared" si="73"/>
        <v>Oberlienz 30; 9903 Oberlienz</v>
      </c>
      <c r="AB615" s="85" t="s">
        <v>4650</v>
      </c>
      <c r="AC615" s="85" t="str">
        <f t="shared" si="74"/>
        <v>AT69</v>
      </c>
      <c r="AD615" s="85" t="str">
        <f t="shared" si="75"/>
        <v>3600</v>
      </c>
      <c r="AE615" s="85" t="str">
        <f t="shared" si="76"/>
        <v>0000</v>
      </c>
      <c r="AF615" s="85" t="str">
        <f t="shared" si="77"/>
        <v>0902</v>
      </c>
      <c r="AG615" s="85" t="str">
        <f t="shared" si="78"/>
        <v>0405</v>
      </c>
      <c r="AH615" s="85" t="str">
        <f t="shared" si="79"/>
        <v>AT69 3600 0000 0902 0405</v>
      </c>
    </row>
    <row r="616" spans="1:34" x14ac:dyDescent="0.25">
      <c r="A616" s="86">
        <v>707296</v>
      </c>
      <c r="B616" s="86" t="s">
        <v>572</v>
      </c>
      <c r="C616" s="86" t="str">
        <f t="shared" si="72"/>
        <v>Unterrotte 99; 9963 Unterrotte</v>
      </c>
      <c r="D616" s="86" t="s">
        <v>1920</v>
      </c>
      <c r="E616" s="86" t="s">
        <v>1920</v>
      </c>
      <c r="F616" s="86">
        <v>70724</v>
      </c>
      <c r="G616" s="86">
        <v>9963</v>
      </c>
      <c r="H616" s="86" t="s">
        <v>4651</v>
      </c>
      <c r="I616" s="86" t="s">
        <v>4651</v>
      </c>
      <c r="J616" s="86" t="s">
        <v>4652</v>
      </c>
      <c r="K616" s="86" t="s">
        <v>4428</v>
      </c>
      <c r="L616" s="86" t="s">
        <v>3</v>
      </c>
      <c r="M616" s="86" t="s">
        <v>4653</v>
      </c>
      <c r="N616" s="86" t="s">
        <v>4654</v>
      </c>
      <c r="O616" s="86" t="s">
        <v>5761</v>
      </c>
      <c r="P616" s="87">
        <v>36770</v>
      </c>
      <c r="Q616" s="87">
        <v>401768</v>
      </c>
      <c r="R616" s="86" t="s">
        <v>2416</v>
      </c>
      <c r="S616" s="86" t="s">
        <v>573</v>
      </c>
      <c r="T616" s="86">
        <v>970724</v>
      </c>
      <c r="U616" s="86">
        <v>9963</v>
      </c>
      <c r="V616" s="86" t="s">
        <v>4656</v>
      </c>
      <c r="W616" s="86" t="s">
        <v>4651</v>
      </c>
      <c r="X616" s="86" t="s">
        <v>3296</v>
      </c>
      <c r="Y616" s="86" t="s">
        <v>574</v>
      </c>
      <c r="Z616" s="86" t="str">
        <f t="shared" si="73"/>
        <v>Unterrotte 75; 9963 St. Jakob in Defereggen</v>
      </c>
      <c r="AB616" s="85" t="s">
        <v>4655</v>
      </c>
      <c r="AC616" s="85" t="str">
        <f t="shared" si="74"/>
        <v>AT81</v>
      </c>
      <c r="AD616" s="85" t="str">
        <f t="shared" si="75"/>
        <v>3637</v>
      </c>
      <c r="AE616" s="85" t="str">
        <f t="shared" si="76"/>
        <v>8000</v>
      </c>
      <c r="AF616" s="85" t="str">
        <f t="shared" si="77"/>
        <v>0502</v>
      </c>
      <c r="AG616" s="85" t="str">
        <f t="shared" si="78"/>
        <v>0250</v>
      </c>
      <c r="AH616" s="85" t="str">
        <f t="shared" si="79"/>
        <v>AT81 3637 8000 0502 0250</v>
      </c>
    </row>
    <row r="617" spans="1:34" x14ac:dyDescent="0.25">
      <c r="A617" s="86">
        <v>708316</v>
      </c>
      <c r="B617" s="86" t="s">
        <v>607</v>
      </c>
      <c r="C617" s="86" t="str">
        <f t="shared" si="72"/>
        <v>Elmen 2; 6644 Elmen</v>
      </c>
      <c r="D617" s="86" t="s">
        <v>1920</v>
      </c>
      <c r="E617" s="86" t="s">
        <v>1920</v>
      </c>
      <c r="F617" s="86">
        <v>70809</v>
      </c>
      <c r="G617" s="86">
        <v>6644</v>
      </c>
      <c r="H617" s="86" t="s">
        <v>1178</v>
      </c>
      <c r="I617" s="86" t="s">
        <v>1178</v>
      </c>
      <c r="J617" s="86" t="s">
        <v>2499</v>
      </c>
      <c r="K617" s="86" t="s">
        <v>4657</v>
      </c>
      <c r="L617" s="86" t="s">
        <v>3</v>
      </c>
      <c r="M617" s="86" t="s">
        <v>4658</v>
      </c>
      <c r="N617" s="86" t="s">
        <v>4659</v>
      </c>
      <c r="O617" s="86" t="s">
        <v>2325</v>
      </c>
      <c r="P617" s="87">
        <v>36770</v>
      </c>
      <c r="Q617" s="87">
        <v>401768</v>
      </c>
      <c r="R617" s="86" t="s">
        <v>2416</v>
      </c>
      <c r="S617" s="86" t="s">
        <v>608</v>
      </c>
      <c r="T617" s="86">
        <v>970809</v>
      </c>
      <c r="U617" s="86">
        <v>6644</v>
      </c>
      <c r="V617" s="86" t="s">
        <v>1178</v>
      </c>
      <c r="W617" s="86" t="s">
        <v>1178</v>
      </c>
      <c r="X617" s="86" t="s">
        <v>2499</v>
      </c>
      <c r="Y617" s="86" t="s">
        <v>609</v>
      </c>
      <c r="Z617" s="86" t="str">
        <f t="shared" si="73"/>
        <v>Elmen 2; 6644 Elmen</v>
      </c>
      <c r="AB617" s="85" t="s">
        <v>4660</v>
      </c>
      <c r="AC617" s="85" t="str">
        <f t="shared" si="74"/>
        <v>AT16</v>
      </c>
      <c r="AD617" s="85" t="str">
        <f t="shared" si="75"/>
        <v>3699</v>
      </c>
      <c r="AE617" s="85" t="str">
        <f t="shared" si="76"/>
        <v>0000</v>
      </c>
      <c r="AF617" s="85" t="str">
        <f t="shared" si="77"/>
        <v>0851</v>
      </c>
      <c r="AG617" s="85" t="str">
        <f t="shared" si="78"/>
        <v>0166</v>
      </c>
      <c r="AH617" s="85" t="str">
        <f t="shared" si="79"/>
        <v>AT16 3699 0000 0851 0166</v>
      </c>
    </row>
    <row r="618" spans="1:34" x14ac:dyDescent="0.25">
      <c r="A618" s="86">
        <v>708136</v>
      </c>
      <c r="B618" s="86" t="s">
        <v>827</v>
      </c>
      <c r="C618" s="86" t="str">
        <f t="shared" si="72"/>
        <v>Oberbach 47; 6653 Bach</v>
      </c>
      <c r="D618" s="86" t="s">
        <v>1920</v>
      </c>
      <c r="E618" s="86" t="s">
        <v>1920</v>
      </c>
      <c r="F618" s="86">
        <v>70801</v>
      </c>
      <c r="G618" s="86">
        <v>6653</v>
      </c>
      <c r="H618" s="86" t="s">
        <v>1164</v>
      </c>
      <c r="I618" s="86" t="s">
        <v>4661</v>
      </c>
      <c r="J618" s="86" t="s">
        <v>2603</v>
      </c>
      <c r="K618" s="86" t="s">
        <v>4657</v>
      </c>
      <c r="L618" s="86" t="s">
        <v>3</v>
      </c>
      <c r="M618" s="86" t="s">
        <v>4662</v>
      </c>
      <c r="N618" s="86" t="s">
        <v>4663</v>
      </c>
      <c r="O618" s="86" t="s">
        <v>2306</v>
      </c>
      <c r="P618" s="87">
        <v>36770</v>
      </c>
      <c r="Q618" s="87">
        <v>401768</v>
      </c>
      <c r="R618" s="86" t="s">
        <v>2416</v>
      </c>
      <c r="S618" s="86" t="s">
        <v>828</v>
      </c>
      <c r="T618" s="86">
        <v>970801</v>
      </c>
      <c r="U618" s="86">
        <v>6653</v>
      </c>
      <c r="V618" s="86" t="s">
        <v>1164</v>
      </c>
      <c r="W618" s="86" t="s">
        <v>4661</v>
      </c>
      <c r="X618" s="86" t="s">
        <v>4040</v>
      </c>
      <c r="Y618" s="86" t="s">
        <v>829</v>
      </c>
      <c r="Z618" s="86" t="str">
        <f t="shared" si="73"/>
        <v>Oberbach 90; 6653 Bach</v>
      </c>
      <c r="AB618" s="85" t="s">
        <v>4664</v>
      </c>
      <c r="AC618" s="85" t="str">
        <f t="shared" si="74"/>
        <v>AT52</v>
      </c>
      <c r="AD618" s="85" t="str">
        <f t="shared" si="75"/>
        <v>3622</v>
      </c>
      <c r="AE618" s="85" t="str">
        <f t="shared" si="76"/>
        <v>0000</v>
      </c>
      <c r="AF618" s="85" t="str">
        <f t="shared" si="77"/>
        <v>0012</v>
      </c>
      <c r="AG618" s="85" t="str">
        <f t="shared" si="78"/>
        <v>0055</v>
      </c>
      <c r="AH618" s="85" t="str">
        <f t="shared" si="79"/>
        <v>AT52 3622 0000 0012 0055</v>
      </c>
    </row>
    <row r="619" spans="1:34" x14ac:dyDescent="0.25">
      <c r="A619" s="86">
        <v>708056</v>
      </c>
      <c r="B619" s="91" t="s">
        <v>601</v>
      </c>
      <c r="C619" s="86" t="str">
        <f t="shared" si="72"/>
        <v>Kindergartenstraße 20; 6600 Breitenwang</v>
      </c>
      <c r="D619" s="86" t="s">
        <v>1920</v>
      </c>
      <c r="E619" s="86" t="s">
        <v>1920</v>
      </c>
      <c r="F619" s="86">
        <v>70828</v>
      </c>
      <c r="G619" s="86">
        <v>6600</v>
      </c>
      <c r="H619" s="86" t="s">
        <v>1155</v>
      </c>
      <c r="I619" s="86" t="s">
        <v>4665</v>
      </c>
      <c r="J619" s="86" t="s">
        <v>2435</v>
      </c>
      <c r="K619" s="86" t="s">
        <v>4657</v>
      </c>
      <c r="L619" s="86" t="s">
        <v>3</v>
      </c>
      <c r="M619" s="86" t="s">
        <v>4666</v>
      </c>
      <c r="N619" s="86" t="s">
        <v>4667</v>
      </c>
      <c r="O619" s="86" t="s">
        <v>2300</v>
      </c>
      <c r="P619" s="87">
        <v>36770</v>
      </c>
      <c r="Q619" s="87">
        <v>401768</v>
      </c>
      <c r="R619" s="86" t="s">
        <v>2416</v>
      </c>
      <c r="S619" s="86" t="s">
        <v>602</v>
      </c>
      <c r="T619" s="91">
        <v>970828</v>
      </c>
      <c r="U619" s="86">
        <v>6600</v>
      </c>
      <c r="V619" s="86" t="s">
        <v>1153</v>
      </c>
      <c r="W619" s="86" t="s">
        <v>4669</v>
      </c>
      <c r="X619" s="86" t="s">
        <v>2480</v>
      </c>
      <c r="Y619" s="86" t="s">
        <v>603</v>
      </c>
      <c r="Z619" s="91" t="str">
        <f t="shared" si="73"/>
        <v>Obermarkt 1; 6600 Reutte</v>
      </c>
      <c r="AB619" s="85" t="s">
        <v>4668</v>
      </c>
      <c r="AC619" s="85" t="str">
        <f t="shared" si="74"/>
        <v>AT91</v>
      </c>
      <c r="AD619" s="85" t="str">
        <f t="shared" si="75"/>
        <v>2050</v>
      </c>
      <c r="AE619" s="85" t="str">
        <f t="shared" si="76"/>
        <v>9000</v>
      </c>
      <c r="AF619" s="85" t="str">
        <f t="shared" si="77"/>
        <v>0012</v>
      </c>
      <c r="AG619" s="85" t="str">
        <f t="shared" si="78"/>
        <v>6516</v>
      </c>
      <c r="AH619" s="85" t="str">
        <f t="shared" si="79"/>
        <v>AT91 2050 9000 0012 6516</v>
      </c>
    </row>
    <row r="620" spans="1:34" x14ac:dyDescent="0.25">
      <c r="A620" s="86">
        <v>708011</v>
      </c>
      <c r="B620" s="86" t="s">
        <v>1498</v>
      </c>
      <c r="C620" s="86" t="str">
        <f t="shared" si="72"/>
        <v>Kindergartenstraße 20; 6600 Breitenwang</v>
      </c>
      <c r="D620" s="86" t="s">
        <v>1919</v>
      </c>
      <c r="E620" s="86" t="s">
        <v>1919</v>
      </c>
      <c r="F620" s="86">
        <v>70805</v>
      </c>
      <c r="G620" s="86">
        <v>6600</v>
      </c>
      <c r="H620" s="86" t="s">
        <v>1155</v>
      </c>
      <c r="I620" s="86" t="s">
        <v>4665</v>
      </c>
      <c r="J620" s="86" t="s">
        <v>2435</v>
      </c>
      <c r="K620" s="86" t="s">
        <v>4657</v>
      </c>
      <c r="L620" s="86" t="s">
        <v>1</v>
      </c>
      <c r="M620" s="86" t="s">
        <v>4670</v>
      </c>
      <c r="N620" s="86" t="s">
        <v>4671</v>
      </c>
      <c r="O620" s="86" t="s">
        <v>1970</v>
      </c>
      <c r="P620" s="87">
        <v>36770</v>
      </c>
      <c r="Q620" s="87">
        <v>401768</v>
      </c>
      <c r="R620" s="86" t="s">
        <v>2416</v>
      </c>
      <c r="S620" s="86" t="s">
        <v>1743</v>
      </c>
      <c r="T620" s="86">
        <v>900300</v>
      </c>
      <c r="U620" s="86">
        <v>6020</v>
      </c>
      <c r="V620" s="86" t="s">
        <v>1009</v>
      </c>
      <c r="W620" s="86" t="s">
        <v>2417</v>
      </c>
      <c r="X620" s="86" t="s">
        <v>2418</v>
      </c>
      <c r="Y620" s="86" t="s">
        <v>6</v>
      </c>
      <c r="Z620" s="86" t="str">
        <f t="shared" si="73"/>
        <v>Innrain 25/3; 6020 Innsbruck</v>
      </c>
      <c r="AB620" s="85" t="s">
        <v>2415</v>
      </c>
      <c r="AC620" s="85" t="str">
        <f t="shared" si="74"/>
        <v>AT93</v>
      </c>
      <c r="AD620" s="85" t="str">
        <f t="shared" si="75"/>
        <v>1400</v>
      </c>
      <c r="AE620" s="85" t="str">
        <f t="shared" si="76"/>
        <v>0668</v>
      </c>
      <c r="AF620" s="85" t="str">
        <f t="shared" si="77"/>
        <v>1006</v>
      </c>
      <c r="AG620" s="85" t="str">
        <f t="shared" si="78"/>
        <v>3131</v>
      </c>
      <c r="AH620" s="85" t="str">
        <f t="shared" si="79"/>
        <v>AT93 1400 0668 1006 3131</v>
      </c>
    </row>
    <row r="621" spans="1:34" x14ac:dyDescent="0.25">
      <c r="A621" s="86">
        <v>708306</v>
      </c>
      <c r="B621" s="86" t="s">
        <v>598</v>
      </c>
      <c r="C621" s="86" t="str">
        <f t="shared" si="72"/>
        <v>Forchach 41; 6670 Forchach</v>
      </c>
      <c r="D621" s="86" t="s">
        <v>1920</v>
      </c>
      <c r="E621" s="86" t="s">
        <v>1940</v>
      </c>
      <c r="F621" s="86">
        <v>70810</v>
      </c>
      <c r="G621" s="86">
        <v>6670</v>
      </c>
      <c r="H621" s="86" t="s">
        <v>1177</v>
      </c>
      <c r="I621" s="86" t="s">
        <v>1177</v>
      </c>
      <c r="J621" s="86" t="s">
        <v>4099</v>
      </c>
      <c r="K621" s="86" t="s">
        <v>4657</v>
      </c>
      <c r="L621" s="86" t="s">
        <v>3</v>
      </c>
      <c r="M621" s="86" t="s">
        <v>4672</v>
      </c>
      <c r="N621" s="86" t="s">
        <v>4673</v>
      </c>
      <c r="O621" s="86" t="s">
        <v>2324</v>
      </c>
      <c r="P621" s="87">
        <v>36770</v>
      </c>
      <c r="Q621" s="87">
        <v>401768</v>
      </c>
      <c r="R621" s="86" t="s">
        <v>2416</v>
      </c>
      <c r="S621" s="86" t="s">
        <v>599</v>
      </c>
      <c r="T621" s="86">
        <v>970810</v>
      </c>
      <c r="U621" s="86">
        <v>6670</v>
      </c>
      <c r="V621" s="86" t="s">
        <v>1177</v>
      </c>
      <c r="W621" s="86" t="s">
        <v>1177</v>
      </c>
      <c r="X621" s="86" t="s">
        <v>4099</v>
      </c>
      <c r="Y621" s="86" t="s">
        <v>600</v>
      </c>
      <c r="Z621" s="86" t="str">
        <f t="shared" si="73"/>
        <v>Forchach 41; 6670 Forchach</v>
      </c>
      <c r="AB621" s="85" t="s">
        <v>4674</v>
      </c>
      <c r="AC621" s="85" t="str">
        <f t="shared" si="74"/>
        <v>AT13</v>
      </c>
      <c r="AD621" s="85" t="str">
        <f t="shared" si="75"/>
        <v>3699</v>
      </c>
      <c r="AE621" s="85" t="str">
        <f t="shared" si="76"/>
        <v>0000</v>
      </c>
      <c r="AF621" s="85" t="str">
        <f t="shared" si="77"/>
        <v>0821</v>
      </c>
      <c r="AG621" s="85" t="str">
        <f t="shared" si="78"/>
        <v>0296</v>
      </c>
      <c r="AH621" s="85" t="str">
        <f t="shared" si="79"/>
        <v>AT13 3699 0000 0821 0296</v>
      </c>
    </row>
    <row r="622" spans="1:34" x14ac:dyDescent="0.25">
      <c r="A622" s="86">
        <v>708016</v>
      </c>
      <c r="B622" s="86" t="s">
        <v>801</v>
      </c>
      <c r="C622" s="86" t="str">
        <f t="shared" si="72"/>
        <v>Innsbrucker Straße 16; 6632 Ehrwald</v>
      </c>
      <c r="D622" s="86" t="s">
        <v>1920</v>
      </c>
      <c r="E622" s="86" t="s">
        <v>1920</v>
      </c>
      <c r="F622" s="86">
        <v>70807</v>
      </c>
      <c r="G622" s="86">
        <v>6632</v>
      </c>
      <c r="H622" s="86" t="s">
        <v>1154</v>
      </c>
      <c r="I622" s="86" t="s">
        <v>3173</v>
      </c>
      <c r="J622" s="86" t="s">
        <v>2565</v>
      </c>
      <c r="K622" s="86" t="s">
        <v>4657</v>
      </c>
      <c r="L622" s="86" t="s">
        <v>3</v>
      </c>
      <c r="M622" s="86" t="s">
        <v>4675</v>
      </c>
      <c r="N622" s="86" t="s">
        <v>4676</v>
      </c>
      <c r="O622" s="86" t="s">
        <v>2297</v>
      </c>
      <c r="P622" s="87">
        <v>36770</v>
      </c>
      <c r="Q622" s="87">
        <v>401768</v>
      </c>
      <c r="R622" s="86" t="s">
        <v>2416</v>
      </c>
      <c r="S622" s="86" t="s">
        <v>802</v>
      </c>
      <c r="T622" s="86">
        <v>970807</v>
      </c>
      <c r="U622" s="86">
        <v>6632</v>
      </c>
      <c r="V622" s="86" t="s">
        <v>1154</v>
      </c>
      <c r="W622" s="86" t="s">
        <v>3075</v>
      </c>
      <c r="X622" s="86" t="s">
        <v>2480</v>
      </c>
      <c r="Y622" s="86" t="s">
        <v>803</v>
      </c>
      <c r="Z622" s="86" t="str">
        <f t="shared" si="73"/>
        <v>Kirchplatz 1; 6632 Ehrwald</v>
      </c>
      <c r="AB622" s="85" t="s">
        <v>4677</v>
      </c>
      <c r="AC622" s="85" t="str">
        <f t="shared" si="74"/>
        <v>AT57</v>
      </c>
      <c r="AD622" s="85" t="str">
        <f t="shared" si="75"/>
        <v>3621</v>
      </c>
      <c r="AE622" s="85" t="str">
        <f t="shared" si="76"/>
        <v>9000</v>
      </c>
      <c r="AF622" s="85" t="str">
        <f t="shared" si="77"/>
        <v>0005</v>
      </c>
      <c r="AG622" s="85" t="str">
        <f t="shared" si="78"/>
        <v>1003</v>
      </c>
      <c r="AH622" s="85" t="str">
        <f t="shared" si="79"/>
        <v>AT57 3621 9000 0005 1003</v>
      </c>
    </row>
    <row r="623" spans="1:34" x14ac:dyDescent="0.25">
      <c r="A623" s="86">
        <v>708004</v>
      </c>
      <c r="B623" s="86" t="s">
        <v>1496</v>
      </c>
      <c r="C623" s="86" t="str">
        <f t="shared" si="72"/>
        <v>Innsbrucker Straße 16; 6632 Ehrwald</v>
      </c>
      <c r="D623" s="86" t="s">
        <v>1919</v>
      </c>
      <c r="E623" s="86" t="s">
        <v>1919</v>
      </c>
      <c r="F623" s="86">
        <v>70807</v>
      </c>
      <c r="G623" s="86">
        <v>6632</v>
      </c>
      <c r="H623" s="86" t="s">
        <v>1154</v>
      </c>
      <c r="I623" s="86" t="s">
        <v>3173</v>
      </c>
      <c r="J623" s="86" t="s">
        <v>2565</v>
      </c>
      <c r="K623" s="86" t="s">
        <v>4657</v>
      </c>
      <c r="L623" s="86" t="s">
        <v>1</v>
      </c>
      <c r="M623" s="86" t="s">
        <v>4678</v>
      </c>
      <c r="N623" s="86" t="s">
        <v>4679</v>
      </c>
      <c r="O623" s="86" t="s">
        <v>1970</v>
      </c>
      <c r="P623" s="87">
        <v>36770</v>
      </c>
      <c r="Q623" s="87">
        <v>401768</v>
      </c>
      <c r="R623" s="86" t="s">
        <v>2416</v>
      </c>
      <c r="S623" s="86" t="s">
        <v>1743</v>
      </c>
      <c r="T623" s="86">
        <v>900300</v>
      </c>
      <c r="U623" s="86">
        <v>6020</v>
      </c>
      <c r="V623" s="86" t="s">
        <v>1009</v>
      </c>
      <c r="W623" s="86" t="s">
        <v>2417</v>
      </c>
      <c r="X623" s="86" t="s">
        <v>2418</v>
      </c>
      <c r="Y623" s="86" t="s">
        <v>6</v>
      </c>
      <c r="Z623" s="86" t="str">
        <f t="shared" si="73"/>
        <v>Innrain 25/3; 6020 Innsbruck</v>
      </c>
      <c r="AB623" s="85" t="s">
        <v>2415</v>
      </c>
      <c r="AC623" s="85" t="str">
        <f t="shared" si="74"/>
        <v>AT93</v>
      </c>
      <c r="AD623" s="85" t="str">
        <f t="shared" si="75"/>
        <v>1400</v>
      </c>
      <c r="AE623" s="85" t="str">
        <f t="shared" si="76"/>
        <v>0668</v>
      </c>
      <c r="AF623" s="85" t="str">
        <f t="shared" si="77"/>
        <v>1006</v>
      </c>
      <c r="AG623" s="85" t="str">
        <f t="shared" si="78"/>
        <v>3131</v>
      </c>
      <c r="AH623" s="85" t="str">
        <f t="shared" si="79"/>
        <v>AT93 1400 0668 1006 3131</v>
      </c>
    </row>
    <row r="624" spans="1:34" x14ac:dyDescent="0.25">
      <c r="A624" s="86">
        <v>708296</v>
      </c>
      <c r="B624" s="86" t="s">
        <v>569</v>
      </c>
      <c r="C624" s="86" t="str">
        <f t="shared" si="72"/>
        <v>Berwang 132; 6622 Berwang</v>
      </c>
      <c r="D624" s="86" t="s">
        <v>1920</v>
      </c>
      <c r="E624" s="86" t="s">
        <v>1920</v>
      </c>
      <c r="F624" s="86">
        <v>70802</v>
      </c>
      <c r="G624" s="86">
        <v>6622</v>
      </c>
      <c r="H624" s="86" t="s">
        <v>1176</v>
      </c>
      <c r="I624" s="86" t="s">
        <v>1176</v>
      </c>
      <c r="J624" s="86" t="s">
        <v>4680</v>
      </c>
      <c r="K624" s="86" t="s">
        <v>4657</v>
      </c>
      <c r="L624" s="86" t="s">
        <v>3</v>
      </c>
      <c r="M624" s="86" t="s">
        <v>4681</v>
      </c>
      <c r="N624" s="86" t="s">
        <v>4682</v>
      </c>
      <c r="O624" s="86" t="s">
        <v>2323</v>
      </c>
      <c r="P624" s="87">
        <v>36770</v>
      </c>
      <c r="Q624" s="87">
        <v>401768</v>
      </c>
      <c r="R624" s="86" t="s">
        <v>2416</v>
      </c>
      <c r="S624" s="86" t="s">
        <v>570</v>
      </c>
      <c r="T624" s="86">
        <v>970802</v>
      </c>
      <c r="U624" s="86">
        <v>6622</v>
      </c>
      <c r="V624" s="86" t="s">
        <v>1176</v>
      </c>
      <c r="W624" s="86" t="s">
        <v>1176</v>
      </c>
      <c r="X624" s="86" t="s">
        <v>4684</v>
      </c>
      <c r="Y624" s="86" t="s">
        <v>571</v>
      </c>
      <c r="Z624" s="86" t="str">
        <f t="shared" si="73"/>
        <v>Berwang 82; 6622 Berwang</v>
      </c>
      <c r="AB624" s="85" t="s">
        <v>4683</v>
      </c>
      <c r="AC624" s="85" t="str">
        <f t="shared" si="74"/>
        <v>AT71</v>
      </c>
      <c r="AD624" s="85" t="str">
        <f t="shared" si="75"/>
        <v>3699</v>
      </c>
      <c r="AE624" s="85" t="str">
        <f t="shared" si="76"/>
        <v>0000</v>
      </c>
      <c r="AF624" s="85" t="str">
        <f t="shared" si="77"/>
        <v>0872</v>
      </c>
      <c r="AG624" s="85" t="str">
        <f t="shared" si="78"/>
        <v>0054</v>
      </c>
      <c r="AH624" s="85" t="str">
        <f t="shared" si="79"/>
        <v>AT71 3699 0000 0872 0054</v>
      </c>
    </row>
    <row r="625" spans="1:34" x14ac:dyDescent="0.25">
      <c r="A625" s="86">
        <v>708007</v>
      </c>
      <c r="B625" s="86" t="s">
        <v>1556</v>
      </c>
      <c r="C625" s="86" t="str">
        <f t="shared" si="72"/>
        <v>Untere Gasse 15; 6600 Breitenwang</v>
      </c>
      <c r="D625" s="86" t="s">
        <v>1920</v>
      </c>
      <c r="E625" s="86" t="s">
        <v>1920</v>
      </c>
      <c r="F625" s="86">
        <v>70805</v>
      </c>
      <c r="G625" s="86">
        <v>6600</v>
      </c>
      <c r="H625" s="86" t="s">
        <v>1155</v>
      </c>
      <c r="I625" s="86" t="s">
        <v>4685</v>
      </c>
      <c r="J625" s="86" t="s">
        <v>2588</v>
      </c>
      <c r="K625" s="86" t="s">
        <v>4657</v>
      </c>
      <c r="L625" s="86" t="s">
        <v>1</v>
      </c>
      <c r="M625" s="86" t="s">
        <v>4686</v>
      </c>
      <c r="N625" s="86" t="s">
        <v>4687</v>
      </c>
      <c r="O625" s="86" t="s">
        <v>2292</v>
      </c>
      <c r="P625" s="87">
        <v>36770</v>
      </c>
      <c r="Q625" s="87">
        <v>401768</v>
      </c>
      <c r="R625" s="86" t="s">
        <v>2416</v>
      </c>
      <c r="S625" s="86" t="s">
        <v>1841</v>
      </c>
      <c r="T625" s="86">
        <v>405536</v>
      </c>
      <c r="U625" s="86">
        <v>6600</v>
      </c>
      <c r="V625" s="86" t="s">
        <v>1155</v>
      </c>
      <c r="W625" s="86" t="s">
        <v>4685</v>
      </c>
      <c r="X625" s="86" t="s">
        <v>2588</v>
      </c>
      <c r="Y625" s="86" t="s">
        <v>590</v>
      </c>
      <c r="Z625" s="86" t="str">
        <f t="shared" si="73"/>
        <v>Untere Gasse 15; 6600 Breitenwang</v>
      </c>
      <c r="AB625" s="85" t="s">
        <v>4688</v>
      </c>
      <c r="AC625" s="85" t="str">
        <f t="shared" si="74"/>
        <v>AT58</v>
      </c>
      <c r="AD625" s="85" t="str">
        <f t="shared" si="75"/>
        <v>5700</v>
      </c>
      <c r="AE625" s="85" t="str">
        <f t="shared" si="76"/>
        <v>0300</v>
      </c>
      <c r="AF625" s="85" t="str">
        <f t="shared" si="77"/>
        <v>5326</v>
      </c>
      <c r="AG625" s="85" t="str">
        <f t="shared" si="78"/>
        <v>1237</v>
      </c>
      <c r="AH625" s="85" t="str">
        <f t="shared" si="79"/>
        <v>AT58 5700 0300 5326 1237</v>
      </c>
    </row>
    <row r="626" spans="1:34" x14ac:dyDescent="0.25">
      <c r="A626" s="86">
        <v>708005</v>
      </c>
      <c r="B626" s="86" t="s">
        <v>1467</v>
      </c>
      <c r="C626" s="86" t="str">
        <f t="shared" si="72"/>
        <v>Untere Gasse 15; 6600 Breitenwang</v>
      </c>
      <c r="D626" s="86" t="s">
        <v>1919</v>
      </c>
      <c r="E626" s="86" t="s">
        <v>1919</v>
      </c>
      <c r="F626" s="86">
        <v>70805</v>
      </c>
      <c r="G626" s="86">
        <v>6600</v>
      </c>
      <c r="H626" s="86" t="s">
        <v>1155</v>
      </c>
      <c r="I626" s="86" t="s">
        <v>4685</v>
      </c>
      <c r="J626" s="86" t="s">
        <v>2588</v>
      </c>
      <c r="K626" s="86" t="s">
        <v>4657</v>
      </c>
      <c r="L626" s="86" t="s">
        <v>1</v>
      </c>
      <c r="M626" s="86" t="s">
        <v>4689</v>
      </c>
      <c r="N626" s="86" t="s">
        <v>4687</v>
      </c>
      <c r="O626" s="86" t="s">
        <v>2292</v>
      </c>
      <c r="P626" s="87">
        <v>36770</v>
      </c>
      <c r="Q626" s="87">
        <v>401768</v>
      </c>
      <c r="R626" s="86" t="s">
        <v>2416</v>
      </c>
      <c r="S626" s="86" t="s">
        <v>1841</v>
      </c>
      <c r="T626" s="86">
        <v>405536</v>
      </c>
      <c r="U626" s="86">
        <v>6600</v>
      </c>
      <c r="V626" s="86" t="s">
        <v>1155</v>
      </c>
      <c r="W626" s="86" t="s">
        <v>4685</v>
      </c>
      <c r="X626" s="86" t="s">
        <v>2588</v>
      </c>
      <c r="Y626" s="86" t="s">
        <v>590</v>
      </c>
      <c r="Z626" s="86" t="str">
        <f t="shared" si="73"/>
        <v>Untere Gasse 15; 6600 Breitenwang</v>
      </c>
      <c r="AB626" s="85" t="s">
        <v>4688</v>
      </c>
      <c r="AC626" s="85" t="str">
        <f t="shared" si="74"/>
        <v>AT58</v>
      </c>
      <c r="AD626" s="85" t="str">
        <f t="shared" si="75"/>
        <v>5700</v>
      </c>
      <c r="AE626" s="85" t="str">
        <f t="shared" si="76"/>
        <v>0300</v>
      </c>
      <c r="AF626" s="85" t="str">
        <f t="shared" si="77"/>
        <v>5326</v>
      </c>
      <c r="AG626" s="85" t="str">
        <f t="shared" si="78"/>
        <v>1237</v>
      </c>
      <c r="AH626" s="85" t="str">
        <f t="shared" si="79"/>
        <v>AT58 5700 0300 5326 1237</v>
      </c>
    </row>
    <row r="627" spans="1:34" x14ac:dyDescent="0.25">
      <c r="A627" s="86">
        <v>708009</v>
      </c>
      <c r="B627" s="86" t="s">
        <v>1504</v>
      </c>
      <c r="C627" s="86" t="str">
        <f t="shared" si="72"/>
        <v>Untere Gasse 15; 6600 Breitenwang</v>
      </c>
      <c r="D627" s="86" t="s">
        <v>1922</v>
      </c>
      <c r="E627" s="86" t="s">
        <v>1922</v>
      </c>
      <c r="F627" s="86">
        <v>70805</v>
      </c>
      <c r="G627" s="86">
        <v>6600</v>
      </c>
      <c r="H627" s="86" t="s">
        <v>1155</v>
      </c>
      <c r="I627" s="86" t="s">
        <v>4685</v>
      </c>
      <c r="J627" s="86" t="s">
        <v>2588</v>
      </c>
      <c r="K627" s="86" t="s">
        <v>4657</v>
      </c>
      <c r="L627" s="86" t="s">
        <v>1</v>
      </c>
      <c r="M627" s="86" t="s">
        <v>4690</v>
      </c>
      <c r="N627" s="86" t="s">
        <v>4687</v>
      </c>
      <c r="O627" s="86" t="s">
        <v>2292</v>
      </c>
      <c r="P627" s="87">
        <v>36770</v>
      </c>
      <c r="Q627" s="87">
        <v>401768</v>
      </c>
      <c r="R627" s="86" t="s">
        <v>2416</v>
      </c>
      <c r="S627" s="86" t="s">
        <v>1841</v>
      </c>
      <c r="T627" s="86">
        <v>405536</v>
      </c>
      <c r="U627" s="86">
        <v>6600</v>
      </c>
      <c r="V627" s="86" t="s">
        <v>1155</v>
      </c>
      <c r="W627" s="86" t="s">
        <v>4685</v>
      </c>
      <c r="X627" s="86" t="s">
        <v>2588</v>
      </c>
      <c r="Y627" s="86" t="s">
        <v>590</v>
      </c>
      <c r="Z627" s="86" t="str">
        <f t="shared" si="73"/>
        <v>Untere Gasse 15; 6600 Breitenwang</v>
      </c>
      <c r="AB627" s="85" t="s">
        <v>4688</v>
      </c>
      <c r="AC627" s="85" t="str">
        <f t="shared" si="74"/>
        <v>AT58</v>
      </c>
      <c r="AD627" s="85" t="str">
        <f t="shared" si="75"/>
        <v>5700</v>
      </c>
      <c r="AE627" s="85" t="str">
        <f t="shared" si="76"/>
        <v>0300</v>
      </c>
      <c r="AF627" s="85" t="str">
        <f t="shared" si="77"/>
        <v>5326</v>
      </c>
      <c r="AG627" s="85" t="str">
        <f t="shared" si="78"/>
        <v>1237</v>
      </c>
      <c r="AH627" s="85" t="str">
        <f t="shared" si="79"/>
        <v>AT58 5700 0300 5326 1237</v>
      </c>
    </row>
    <row r="628" spans="1:34" x14ac:dyDescent="0.25">
      <c r="A628" s="86">
        <v>708006</v>
      </c>
      <c r="B628" s="86" t="s">
        <v>873</v>
      </c>
      <c r="C628" s="86" t="str">
        <f t="shared" si="72"/>
        <v>Dekan-Zobel-Straße 1; 6600 Breitenwang</v>
      </c>
      <c r="D628" s="86" t="s">
        <v>1920</v>
      </c>
      <c r="E628" s="86" t="s">
        <v>1920</v>
      </c>
      <c r="F628" s="86">
        <v>70805</v>
      </c>
      <c r="G628" s="86">
        <v>6600</v>
      </c>
      <c r="H628" s="86" t="s">
        <v>1155</v>
      </c>
      <c r="I628" s="86" t="s">
        <v>4691</v>
      </c>
      <c r="J628" s="86" t="s">
        <v>2480</v>
      </c>
      <c r="K628" s="86" t="s">
        <v>4657</v>
      </c>
      <c r="L628" s="86" t="s">
        <v>3</v>
      </c>
      <c r="M628" s="86" t="s">
        <v>4692</v>
      </c>
      <c r="N628" s="86" t="s">
        <v>4693</v>
      </c>
      <c r="O628" s="86" t="s">
        <v>2293</v>
      </c>
      <c r="P628" s="87">
        <v>36770</v>
      </c>
      <c r="Q628" s="87">
        <v>401768</v>
      </c>
      <c r="R628" s="86" t="s">
        <v>2416</v>
      </c>
      <c r="S628" s="86" t="s">
        <v>874</v>
      </c>
      <c r="T628" s="86">
        <v>970805</v>
      </c>
      <c r="U628" s="86">
        <v>6600</v>
      </c>
      <c r="V628" s="86" t="s">
        <v>1155</v>
      </c>
      <c r="W628" s="86" t="s">
        <v>4695</v>
      </c>
      <c r="X628" s="86" t="s">
        <v>2480</v>
      </c>
      <c r="Y628" s="86" t="s">
        <v>875</v>
      </c>
      <c r="Z628" s="86" t="str">
        <f t="shared" si="73"/>
        <v>Max-Kerber-Platz 1; 6600 Breitenwang</v>
      </c>
      <c r="AB628" s="85" t="s">
        <v>4694</v>
      </c>
      <c r="AC628" s="85" t="str">
        <f t="shared" si="74"/>
        <v>AT03</v>
      </c>
      <c r="AD628" s="85" t="str">
        <f t="shared" si="75"/>
        <v>3699</v>
      </c>
      <c r="AE628" s="85" t="str">
        <f t="shared" si="76"/>
        <v>0000</v>
      </c>
      <c r="AF628" s="85" t="str">
        <f t="shared" si="77"/>
        <v>0902</v>
      </c>
      <c r="AG628" s="85" t="str">
        <f t="shared" si="78"/>
        <v>2948</v>
      </c>
      <c r="AH628" s="85" t="str">
        <f t="shared" si="79"/>
        <v>AT03 3699 0000 0902 2948</v>
      </c>
    </row>
    <row r="629" spans="1:34" x14ac:dyDescent="0.25">
      <c r="A629" s="86">
        <v>708276</v>
      </c>
      <c r="B629" s="86" t="s">
        <v>854</v>
      </c>
      <c r="C629" s="86" t="str">
        <f t="shared" si="72"/>
        <v>Schulweg 10; 6600 Ehenbichl</v>
      </c>
      <c r="D629" s="86" t="s">
        <v>1920</v>
      </c>
      <c r="E629" s="86" t="s">
        <v>1920</v>
      </c>
      <c r="F629" s="86">
        <v>70806</v>
      </c>
      <c r="G629" s="86">
        <v>6600</v>
      </c>
      <c r="H629" s="86" t="s">
        <v>1175</v>
      </c>
      <c r="I629" s="86" t="s">
        <v>3056</v>
      </c>
      <c r="J629" s="86" t="s">
        <v>2617</v>
      </c>
      <c r="K629" s="86" t="s">
        <v>4657</v>
      </c>
      <c r="L629" s="86" t="s">
        <v>3</v>
      </c>
      <c r="M629" s="86" t="s">
        <v>4696</v>
      </c>
      <c r="N629" s="86" t="s">
        <v>4697</v>
      </c>
      <c r="O629" s="86" t="s">
        <v>2321</v>
      </c>
      <c r="P629" s="87">
        <v>36770</v>
      </c>
      <c r="Q629" s="87">
        <v>401768</v>
      </c>
      <c r="R629" s="86" t="s">
        <v>2416</v>
      </c>
      <c r="S629" s="86" t="s">
        <v>855</v>
      </c>
      <c r="T629" s="86">
        <v>970806</v>
      </c>
      <c r="U629" s="86">
        <v>6600</v>
      </c>
      <c r="V629" s="86" t="s">
        <v>1175</v>
      </c>
      <c r="W629" s="86" t="s">
        <v>3056</v>
      </c>
      <c r="X629" s="86" t="s">
        <v>2617</v>
      </c>
      <c r="Y629" s="86" t="s">
        <v>856</v>
      </c>
      <c r="Z629" s="86" t="str">
        <f t="shared" si="73"/>
        <v>Schulweg 10; 6600 Ehenbichl</v>
      </c>
      <c r="AB629" s="85" t="s">
        <v>4698</v>
      </c>
      <c r="AC629" s="85" t="str">
        <f t="shared" si="74"/>
        <v>AT29</v>
      </c>
      <c r="AD629" s="85" t="str">
        <f t="shared" si="75"/>
        <v>2050</v>
      </c>
      <c r="AE629" s="85" t="str">
        <f t="shared" si="76"/>
        <v>9000</v>
      </c>
      <c r="AF629" s="85" t="str">
        <f t="shared" si="77"/>
        <v>0012</v>
      </c>
      <c r="AG629" s="85" t="str">
        <f t="shared" si="78"/>
        <v>6177</v>
      </c>
      <c r="AH629" s="85" t="str">
        <f t="shared" si="79"/>
        <v>AT29 2050 9000 0012 6177</v>
      </c>
    </row>
    <row r="630" spans="1:34" x14ac:dyDescent="0.25">
      <c r="A630" s="86">
        <v>708256</v>
      </c>
      <c r="B630" s="86" t="s">
        <v>560</v>
      </c>
      <c r="C630" s="86" t="str">
        <f t="shared" si="72"/>
        <v>Fernpaßstraße 27; 6633 Biberwier</v>
      </c>
      <c r="D630" s="86" t="s">
        <v>1920</v>
      </c>
      <c r="E630" s="86" t="s">
        <v>1920</v>
      </c>
      <c r="F630" s="86">
        <v>70803</v>
      </c>
      <c r="G630" s="86">
        <v>6633</v>
      </c>
      <c r="H630" s="86" t="s">
        <v>1173</v>
      </c>
      <c r="I630" s="86" t="s">
        <v>4699</v>
      </c>
      <c r="J630" s="86" t="s">
        <v>2474</v>
      </c>
      <c r="K630" s="86" t="s">
        <v>4657</v>
      </c>
      <c r="L630" s="86" t="s">
        <v>3</v>
      </c>
      <c r="M630" s="86" t="s">
        <v>4700</v>
      </c>
      <c r="N630" s="86" t="s">
        <v>4701</v>
      </c>
      <c r="O630" s="86" t="s">
        <v>2318</v>
      </c>
      <c r="P630" s="87">
        <v>36770</v>
      </c>
      <c r="Q630" s="87">
        <v>401768</v>
      </c>
      <c r="R630" s="86" t="s">
        <v>2416</v>
      </c>
      <c r="S630" s="86" t="s">
        <v>561</v>
      </c>
      <c r="T630" s="86">
        <v>970803</v>
      </c>
      <c r="U630" s="86">
        <v>6633</v>
      </c>
      <c r="V630" s="86" t="s">
        <v>1173</v>
      </c>
      <c r="W630" s="86" t="s">
        <v>4703</v>
      </c>
      <c r="X630" s="86" t="s">
        <v>2474</v>
      </c>
      <c r="Y630" s="86" t="s">
        <v>562</v>
      </c>
      <c r="Z630" s="86" t="str">
        <f t="shared" si="73"/>
        <v>Fernpassstrasse 27; 6633 Biberwier</v>
      </c>
      <c r="AB630" s="85" t="s">
        <v>4702</v>
      </c>
      <c r="AC630" s="85" t="str">
        <f t="shared" si="74"/>
        <v>AT40</v>
      </c>
      <c r="AD630" s="85" t="str">
        <f t="shared" si="75"/>
        <v>3621</v>
      </c>
      <c r="AE630" s="85" t="str">
        <f t="shared" si="76"/>
        <v>9000</v>
      </c>
      <c r="AF630" s="85" t="str">
        <f t="shared" si="77"/>
        <v>0042</v>
      </c>
      <c r="AG630" s="85" t="str">
        <f t="shared" si="78"/>
        <v>1073</v>
      </c>
      <c r="AH630" s="85" t="str">
        <f t="shared" si="79"/>
        <v>AT40 3621 9000 0042 1073</v>
      </c>
    </row>
    <row r="631" spans="1:34" x14ac:dyDescent="0.25">
      <c r="A631" s="86">
        <v>708010</v>
      </c>
      <c r="B631" s="86" t="s">
        <v>1466</v>
      </c>
      <c r="C631" s="86" t="str">
        <f t="shared" si="72"/>
        <v>Dorf 55 b; 6652 Elbigenalp</v>
      </c>
      <c r="D631" s="86" t="s">
        <v>1919</v>
      </c>
      <c r="E631" s="86" t="s">
        <v>1919</v>
      </c>
      <c r="F631" s="86">
        <v>70808</v>
      </c>
      <c r="G631" s="86">
        <v>6652</v>
      </c>
      <c r="H631" s="86" t="s">
        <v>1156</v>
      </c>
      <c r="I631" s="86" t="s">
        <v>3140</v>
      </c>
      <c r="J631" s="86" t="s">
        <v>4704</v>
      </c>
      <c r="K631" s="86" t="s">
        <v>4657</v>
      </c>
      <c r="L631" s="86" t="s">
        <v>1</v>
      </c>
      <c r="M631" s="86" t="s">
        <v>586</v>
      </c>
      <c r="N631" s="86" t="s">
        <v>4705</v>
      </c>
      <c r="O631" s="86" t="s">
        <v>2295</v>
      </c>
      <c r="P631" s="87">
        <v>36770</v>
      </c>
      <c r="Q631" s="87">
        <v>401768</v>
      </c>
      <c r="R631" s="86" t="s">
        <v>2416</v>
      </c>
      <c r="S631" s="86" t="s">
        <v>1842</v>
      </c>
      <c r="T631" s="86">
        <v>404228</v>
      </c>
      <c r="U631" s="86">
        <v>6652</v>
      </c>
      <c r="V631" s="86" t="s">
        <v>1156</v>
      </c>
      <c r="W631" s="86" t="s">
        <v>3140</v>
      </c>
      <c r="X631" s="86" t="s">
        <v>4707</v>
      </c>
      <c r="Y631" s="86" t="s">
        <v>586</v>
      </c>
      <c r="Z631" s="86" t="str">
        <f t="shared" si="73"/>
        <v>Dorf 55b; 6652 Elbigenalp</v>
      </c>
      <c r="AB631" s="85" t="s">
        <v>4706</v>
      </c>
      <c r="AC631" s="85" t="str">
        <f t="shared" si="74"/>
        <v>AT89</v>
      </c>
      <c r="AD631" s="85" t="str">
        <f t="shared" si="75"/>
        <v>3622</v>
      </c>
      <c r="AE631" s="85" t="str">
        <f t="shared" si="76"/>
        <v>0000</v>
      </c>
      <c r="AF631" s="85" t="str">
        <f t="shared" si="77"/>
        <v>0002</v>
      </c>
      <c r="AG631" s="85" t="str">
        <f t="shared" si="78"/>
        <v>0255</v>
      </c>
      <c r="AH631" s="85" t="str">
        <f t="shared" si="79"/>
        <v>AT89 3622 0000 0002 0255</v>
      </c>
    </row>
    <row r="632" spans="1:34" x14ac:dyDescent="0.25">
      <c r="A632" s="86">
        <v>707186</v>
      </c>
      <c r="B632" s="86" t="s">
        <v>584</v>
      </c>
      <c r="C632" s="86" t="str">
        <f t="shared" si="72"/>
        <v>Panzendorf 126; 9919 Panzendorf</v>
      </c>
      <c r="D632" s="86" t="s">
        <v>1920</v>
      </c>
      <c r="E632" s="86" t="s">
        <v>1920</v>
      </c>
      <c r="F632" s="86">
        <v>70735</v>
      </c>
      <c r="G632" s="86">
        <v>9919</v>
      </c>
      <c r="H632" s="86" t="s">
        <v>4708</v>
      </c>
      <c r="I632" s="86" t="s">
        <v>4708</v>
      </c>
      <c r="J632" s="86" t="s">
        <v>4709</v>
      </c>
      <c r="K632" s="86" t="s">
        <v>4428</v>
      </c>
      <c r="L632" s="86" t="s">
        <v>3</v>
      </c>
      <c r="M632" s="86" t="s">
        <v>4710</v>
      </c>
      <c r="N632" s="86" t="s">
        <v>4711</v>
      </c>
      <c r="O632" s="86" t="s">
        <v>2275</v>
      </c>
      <c r="P632" s="87">
        <v>36770</v>
      </c>
      <c r="Q632" s="87">
        <v>401768</v>
      </c>
      <c r="R632" s="86" t="s">
        <v>2416</v>
      </c>
      <c r="S632" s="86" t="s">
        <v>585</v>
      </c>
      <c r="T632" s="86">
        <v>970735</v>
      </c>
      <c r="U632" s="86">
        <v>9919</v>
      </c>
      <c r="V632" s="86" t="s">
        <v>1217</v>
      </c>
      <c r="W632" s="86" t="s">
        <v>4708</v>
      </c>
      <c r="X632" s="86" t="s">
        <v>4709</v>
      </c>
      <c r="Y632" s="86" t="s">
        <v>4713</v>
      </c>
      <c r="Z632" s="86" t="str">
        <f t="shared" si="73"/>
        <v>Panzendorf 126; 9919 Heinfels</v>
      </c>
      <c r="AB632" s="85" t="s">
        <v>4712</v>
      </c>
      <c r="AC632" s="85" t="str">
        <f t="shared" si="74"/>
        <v>AT70</v>
      </c>
      <c r="AD632" s="85" t="str">
        <f t="shared" si="75"/>
        <v>4073</v>
      </c>
      <c r="AE632" s="85" t="str">
        <f t="shared" si="76"/>
        <v>0000</v>
      </c>
      <c r="AF632" s="85" t="str">
        <f t="shared" si="77"/>
        <v>3000</v>
      </c>
      <c r="AG632" s="85" t="str">
        <f t="shared" si="78"/>
        <v>0050</v>
      </c>
      <c r="AH632" s="85" t="str">
        <f t="shared" si="79"/>
        <v>AT70 4073 0000 3000 0050</v>
      </c>
    </row>
    <row r="633" spans="1:34" x14ac:dyDescent="0.25">
      <c r="A633" s="86">
        <v>707187</v>
      </c>
      <c r="B633" s="86" t="s">
        <v>4714</v>
      </c>
      <c r="C633" s="86" t="str">
        <f t="shared" si="72"/>
        <v>Tessenberg 1; 9919 Tessenberg</v>
      </c>
      <c r="D633" s="86" t="s">
        <v>1922</v>
      </c>
      <c r="E633" s="86" t="s">
        <v>1922</v>
      </c>
      <c r="F633" s="86">
        <v>70735</v>
      </c>
      <c r="G633" s="86">
        <v>9919</v>
      </c>
      <c r="H633" s="86" t="s">
        <v>4715</v>
      </c>
      <c r="I633" s="86" t="s">
        <v>4715</v>
      </c>
      <c r="J633" s="86" t="s">
        <v>2480</v>
      </c>
      <c r="K633" s="86" t="s">
        <v>4428</v>
      </c>
      <c r="L633" s="86" t="s">
        <v>1</v>
      </c>
      <c r="M633" s="86" t="s">
        <v>4716</v>
      </c>
      <c r="N633" s="86" t="s">
        <v>4717</v>
      </c>
      <c r="O633" s="86" t="s">
        <v>2261</v>
      </c>
      <c r="P633" s="87">
        <v>44075</v>
      </c>
      <c r="Q633" s="87">
        <v>44134</v>
      </c>
      <c r="R633" s="86" t="s">
        <v>2592</v>
      </c>
      <c r="S633" s="86" t="s">
        <v>1836</v>
      </c>
      <c r="T633" s="86">
        <v>400154</v>
      </c>
      <c r="U633" s="86">
        <v>9900</v>
      </c>
      <c r="V633" s="86" t="s">
        <v>1134</v>
      </c>
      <c r="W633" s="86" t="s">
        <v>4504</v>
      </c>
      <c r="X633" s="86" t="s">
        <v>2647</v>
      </c>
      <c r="Y633" s="86" t="s">
        <v>540</v>
      </c>
      <c r="Z633" s="86" t="str">
        <f t="shared" si="73"/>
        <v>Adolf Purtscher-Straße 6; 9900 Lienz</v>
      </c>
      <c r="AB633" s="85" t="s">
        <v>4507</v>
      </c>
      <c r="AC633" s="85" t="str">
        <f t="shared" si="74"/>
        <v>AT14</v>
      </c>
      <c r="AD633" s="85" t="str">
        <f t="shared" si="75"/>
        <v>3600</v>
      </c>
      <c r="AE633" s="85" t="str">
        <f t="shared" si="76"/>
        <v>0000</v>
      </c>
      <c r="AF633" s="85" t="str">
        <f t="shared" si="77"/>
        <v>0922</v>
      </c>
      <c r="AG633" s="85" t="str">
        <f t="shared" si="78"/>
        <v>2282</v>
      </c>
      <c r="AH633" s="85" t="str">
        <f t="shared" si="79"/>
        <v>AT14 3600 0000 0922 2282</v>
      </c>
    </row>
    <row r="634" spans="1:34" x14ac:dyDescent="0.25">
      <c r="A634" s="86">
        <v>708246</v>
      </c>
      <c r="B634" s="86" t="s">
        <v>604</v>
      </c>
      <c r="C634" s="86" t="str">
        <f t="shared" si="72"/>
        <v>Kirchhof 58; 6621 Bichlbach</v>
      </c>
      <c r="D634" s="86" t="s">
        <v>1920</v>
      </c>
      <c r="E634" s="86" t="s">
        <v>1920</v>
      </c>
      <c r="F634" s="86">
        <v>70804</v>
      </c>
      <c r="G634" s="86">
        <v>6621</v>
      </c>
      <c r="H634" s="86" t="s">
        <v>1172</v>
      </c>
      <c r="I634" s="86" t="s">
        <v>4718</v>
      </c>
      <c r="J634" s="86" t="s">
        <v>3483</v>
      </c>
      <c r="K634" s="86" t="s">
        <v>4657</v>
      </c>
      <c r="L634" s="86" t="s">
        <v>3</v>
      </c>
      <c r="M634" s="86" t="s">
        <v>4719</v>
      </c>
      <c r="N634" s="86" t="s">
        <v>4720</v>
      </c>
      <c r="O634" s="86" t="s">
        <v>2317</v>
      </c>
      <c r="P634" s="87">
        <v>36770</v>
      </c>
      <c r="Q634" s="87">
        <v>401768</v>
      </c>
      <c r="R634" s="86" t="s">
        <v>2416</v>
      </c>
      <c r="S634" s="86" t="s">
        <v>605</v>
      </c>
      <c r="T634" s="86">
        <v>970804</v>
      </c>
      <c r="U634" s="86">
        <v>6621</v>
      </c>
      <c r="V634" s="86" t="s">
        <v>1172</v>
      </c>
      <c r="W634" s="86" t="s">
        <v>4718</v>
      </c>
      <c r="X634" s="86" t="s">
        <v>3483</v>
      </c>
      <c r="Y634" s="86" t="s">
        <v>606</v>
      </c>
      <c r="Z634" s="86" t="str">
        <f t="shared" si="73"/>
        <v>Kirchhof 58; 6621 Bichlbach</v>
      </c>
      <c r="AB634" s="85" t="s">
        <v>4721</v>
      </c>
      <c r="AC634" s="85" t="str">
        <f t="shared" si="74"/>
        <v>AT71</v>
      </c>
      <c r="AD634" s="85" t="str">
        <f t="shared" si="75"/>
        <v>3699</v>
      </c>
      <c r="AE634" s="85" t="str">
        <f t="shared" si="76"/>
        <v>0000</v>
      </c>
      <c r="AF634" s="85" t="str">
        <f t="shared" si="77"/>
        <v>0811</v>
      </c>
      <c r="AG634" s="85" t="str">
        <f t="shared" si="78"/>
        <v>0215</v>
      </c>
      <c r="AH634" s="85" t="str">
        <f t="shared" si="79"/>
        <v>AT71 3699 0000 0811 0215</v>
      </c>
    </row>
    <row r="635" spans="1:34" x14ac:dyDescent="0.25">
      <c r="A635" s="86">
        <v>708026</v>
      </c>
      <c r="B635" s="86" t="s">
        <v>595</v>
      </c>
      <c r="C635" s="86" t="str">
        <f t="shared" si="72"/>
        <v>Wängler Straße 15; 6600 Lechaschau</v>
      </c>
      <c r="D635" s="86" t="s">
        <v>1920</v>
      </c>
      <c r="E635" s="86" t="s">
        <v>1920</v>
      </c>
      <c r="F635" s="86">
        <v>70820</v>
      </c>
      <c r="G635" s="86">
        <v>6600</v>
      </c>
      <c r="H635" s="86" t="s">
        <v>1158</v>
      </c>
      <c r="I635" s="86" t="s">
        <v>4722</v>
      </c>
      <c r="J635" s="86" t="s">
        <v>2588</v>
      </c>
      <c r="K635" s="86" t="s">
        <v>4657</v>
      </c>
      <c r="L635" s="86" t="s">
        <v>3</v>
      </c>
      <c r="M635" s="86" t="s">
        <v>4723</v>
      </c>
      <c r="N635" s="86" t="s">
        <v>4724</v>
      </c>
      <c r="O635" s="86" t="s">
        <v>2298</v>
      </c>
      <c r="P635" s="87">
        <v>36770</v>
      </c>
      <c r="Q635" s="87">
        <v>401768</v>
      </c>
      <c r="R635" s="86" t="s">
        <v>2416</v>
      </c>
      <c r="S635" s="86" t="s">
        <v>596</v>
      </c>
      <c r="T635" s="86">
        <v>970820</v>
      </c>
      <c r="U635" s="86">
        <v>6600</v>
      </c>
      <c r="V635" s="86" t="s">
        <v>1158</v>
      </c>
      <c r="W635" s="86" t="s">
        <v>2849</v>
      </c>
      <c r="X635" s="86" t="s">
        <v>2617</v>
      </c>
      <c r="Y635" s="86" t="s">
        <v>597</v>
      </c>
      <c r="Z635" s="86" t="str">
        <f t="shared" si="73"/>
        <v>Dorfstraße 10; 6600 Lechaschau</v>
      </c>
      <c r="AB635" s="85" t="s">
        <v>4725</v>
      </c>
      <c r="AC635" s="85" t="str">
        <f t="shared" si="74"/>
        <v>AT52</v>
      </c>
      <c r="AD635" s="85" t="str">
        <f t="shared" si="75"/>
        <v>3699</v>
      </c>
      <c r="AE635" s="85" t="str">
        <f t="shared" si="76"/>
        <v>0000</v>
      </c>
      <c r="AF635" s="85" t="str">
        <f t="shared" si="77"/>
        <v>0862</v>
      </c>
      <c r="AG635" s="85" t="str">
        <f t="shared" si="78"/>
        <v>0486</v>
      </c>
      <c r="AH635" s="85" t="str">
        <f t="shared" si="79"/>
        <v>AT52 3699 0000 0862 0486</v>
      </c>
    </row>
    <row r="636" spans="1:34" x14ac:dyDescent="0.25">
      <c r="A636" s="86">
        <v>708096</v>
      </c>
      <c r="B636" s="86" t="s">
        <v>578</v>
      </c>
      <c r="C636" s="86" t="str">
        <f t="shared" si="72"/>
        <v>Kirchweg 8; 6604 Höfen</v>
      </c>
      <c r="D636" s="86" t="s">
        <v>1920</v>
      </c>
      <c r="E636" s="86" t="s">
        <v>1920</v>
      </c>
      <c r="F636" s="86">
        <v>70816</v>
      </c>
      <c r="G636" s="86">
        <v>6604</v>
      </c>
      <c r="H636" s="86" t="s">
        <v>1160</v>
      </c>
      <c r="I636" s="86" t="s">
        <v>3850</v>
      </c>
      <c r="J636" s="86" t="s">
        <v>2411</v>
      </c>
      <c r="K636" s="86" t="s">
        <v>4657</v>
      </c>
      <c r="L636" s="86" t="s">
        <v>3</v>
      </c>
      <c r="M636" s="86" t="s">
        <v>4726</v>
      </c>
      <c r="N636" s="86" t="s">
        <v>4727</v>
      </c>
      <c r="O636" s="86" t="s">
        <v>2302</v>
      </c>
      <c r="P636" s="87">
        <v>36770</v>
      </c>
      <c r="Q636" s="87">
        <v>401768</v>
      </c>
      <c r="R636" s="86" t="s">
        <v>2416</v>
      </c>
      <c r="S636" s="86" t="s">
        <v>579</v>
      </c>
      <c r="T636" s="86">
        <v>970816</v>
      </c>
      <c r="U636" s="86">
        <v>6604</v>
      </c>
      <c r="V636" s="86" t="s">
        <v>1160</v>
      </c>
      <c r="W636" s="86" t="s">
        <v>3088</v>
      </c>
      <c r="X636" s="86" t="s">
        <v>2425</v>
      </c>
      <c r="Y636" s="86" t="s">
        <v>580</v>
      </c>
      <c r="Z636" s="86" t="str">
        <f t="shared" si="73"/>
        <v>Hauptstraße 24; 6604 Höfen</v>
      </c>
      <c r="AB636" s="85" t="s">
        <v>4728</v>
      </c>
      <c r="AC636" s="85" t="str">
        <f t="shared" si="74"/>
        <v>AT15</v>
      </c>
      <c r="AD636" s="85" t="str">
        <f t="shared" si="75"/>
        <v>3699</v>
      </c>
      <c r="AE636" s="85" t="str">
        <f t="shared" si="76"/>
        <v>0000</v>
      </c>
      <c r="AF636" s="85" t="str">
        <f t="shared" si="77"/>
        <v>0843</v>
      </c>
      <c r="AG636" s="85" t="str">
        <f t="shared" si="78"/>
        <v>0159</v>
      </c>
      <c r="AH636" s="85" t="str">
        <f t="shared" si="79"/>
        <v>AT15 3699 0000 0843 0159</v>
      </c>
    </row>
    <row r="637" spans="1:34" x14ac:dyDescent="0.25">
      <c r="A637" s="86">
        <v>708176</v>
      </c>
      <c r="B637" s="86" t="s">
        <v>625</v>
      </c>
      <c r="C637" s="86" t="str">
        <f t="shared" si="72"/>
        <v>Angerweg 14; 6673 Grän</v>
      </c>
      <c r="D637" s="86" t="s">
        <v>1920</v>
      </c>
      <c r="E637" s="86" t="s">
        <v>1920</v>
      </c>
      <c r="F637" s="86">
        <v>70811</v>
      </c>
      <c r="G637" s="86">
        <v>6673</v>
      </c>
      <c r="H637" s="86" t="s">
        <v>1168</v>
      </c>
      <c r="I637" s="86" t="s">
        <v>2903</v>
      </c>
      <c r="J637" s="86" t="s">
        <v>2949</v>
      </c>
      <c r="K637" s="86" t="s">
        <v>4657</v>
      </c>
      <c r="L637" s="86" t="s">
        <v>3</v>
      </c>
      <c r="M637" s="86" t="s">
        <v>4729</v>
      </c>
      <c r="N637" s="86" t="s">
        <v>4730</v>
      </c>
      <c r="O637" s="86" t="s">
        <v>2310</v>
      </c>
      <c r="P637" s="87">
        <v>36770</v>
      </c>
      <c r="Q637" s="87">
        <v>401768</v>
      </c>
      <c r="R637" s="86" t="s">
        <v>2416</v>
      </c>
      <c r="S637" s="86" t="s">
        <v>626</v>
      </c>
      <c r="T637" s="86">
        <v>970811</v>
      </c>
      <c r="U637" s="86">
        <v>6673</v>
      </c>
      <c r="V637" s="86" t="s">
        <v>1168</v>
      </c>
      <c r="W637" s="86" t="s">
        <v>2849</v>
      </c>
      <c r="X637" s="86" t="s">
        <v>2480</v>
      </c>
      <c r="Y637" s="86" t="s">
        <v>627</v>
      </c>
      <c r="Z637" s="86" t="str">
        <f t="shared" si="73"/>
        <v>Dorfstraße 1; 6673 Grän</v>
      </c>
      <c r="AB637" s="85" t="s">
        <v>4731</v>
      </c>
      <c r="AC637" s="85" t="str">
        <f t="shared" si="74"/>
        <v>AT38</v>
      </c>
      <c r="AD637" s="85" t="str">
        <f t="shared" si="75"/>
        <v>3633</v>
      </c>
      <c r="AE637" s="85" t="str">
        <f t="shared" si="76"/>
        <v>3000</v>
      </c>
      <c r="AF637" s="85" t="str">
        <f t="shared" si="77"/>
        <v>0031</v>
      </c>
      <c r="AG637" s="85" t="str">
        <f t="shared" si="78"/>
        <v>0250</v>
      </c>
      <c r="AH637" s="85" t="str">
        <f t="shared" si="79"/>
        <v>AT38 3633 3000 0031 0250</v>
      </c>
    </row>
    <row r="638" spans="1:34" x14ac:dyDescent="0.25">
      <c r="A638" s="86">
        <v>708036</v>
      </c>
      <c r="B638" s="86" t="s">
        <v>591</v>
      </c>
      <c r="C638" s="86" t="str">
        <f t="shared" si="72"/>
        <v>Kindergartenweg 4; 6631 Lermoos</v>
      </c>
      <c r="D638" s="86" t="s">
        <v>1920</v>
      </c>
      <c r="E638" s="86" t="s">
        <v>1920</v>
      </c>
      <c r="F638" s="86">
        <v>70821</v>
      </c>
      <c r="G638" s="86">
        <v>6631</v>
      </c>
      <c r="H638" s="86" t="s">
        <v>1159</v>
      </c>
      <c r="I638" s="86" t="s">
        <v>3580</v>
      </c>
      <c r="J638" s="86" t="s">
        <v>2576</v>
      </c>
      <c r="K638" s="86" t="s">
        <v>4657</v>
      </c>
      <c r="L638" s="86" t="s">
        <v>3</v>
      </c>
      <c r="M638" s="86" t="s">
        <v>4732</v>
      </c>
      <c r="N638" s="86" t="s">
        <v>4733</v>
      </c>
      <c r="O638" s="86" t="s">
        <v>2299</v>
      </c>
      <c r="P638" s="87">
        <v>36770</v>
      </c>
      <c r="Q638" s="87">
        <v>401768</v>
      </c>
      <c r="R638" s="86" t="s">
        <v>2416</v>
      </c>
      <c r="S638" s="86" t="s">
        <v>592</v>
      </c>
      <c r="T638" s="86">
        <v>970821</v>
      </c>
      <c r="U638" s="86">
        <v>6631</v>
      </c>
      <c r="V638" s="86" t="s">
        <v>1159</v>
      </c>
      <c r="W638" s="86" t="s">
        <v>3183</v>
      </c>
      <c r="X638" s="86" t="s">
        <v>2588</v>
      </c>
      <c r="Y638" s="86" t="s">
        <v>593</v>
      </c>
      <c r="Z638" s="86" t="str">
        <f t="shared" si="73"/>
        <v>Unterdorf 15; 6631 Lermoos</v>
      </c>
      <c r="AB638" s="85" t="s">
        <v>4734</v>
      </c>
      <c r="AC638" s="85" t="str">
        <f t="shared" si="74"/>
        <v>AT32</v>
      </c>
      <c r="AD638" s="85" t="str">
        <f t="shared" si="75"/>
        <v>3621</v>
      </c>
      <c r="AE638" s="85" t="str">
        <f t="shared" si="76"/>
        <v>9000</v>
      </c>
      <c r="AF638" s="85" t="str">
        <f t="shared" si="77"/>
        <v>0032</v>
      </c>
      <c r="AG638" s="85" t="str">
        <f t="shared" si="78"/>
        <v>0143</v>
      </c>
      <c r="AH638" s="85" t="str">
        <f t="shared" si="79"/>
        <v>AT32 3621 9000 0032 0143</v>
      </c>
    </row>
    <row r="639" spans="1:34" x14ac:dyDescent="0.25">
      <c r="A639" s="86">
        <v>708037</v>
      </c>
      <c r="B639" s="86" t="s">
        <v>594</v>
      </c>
      <c r="C639" s="86" t="str">
        <f t="shared" si="72"/>
        <v>Kindergartenweg 4; 6631 Lermoos</v>
      </c>
      <c r="D639" s="86" t="s">
        <v>1919</v>
      </c>
      <c r="E639" s="86" t="s">
        <v>1919</v>
      </c>
      <c r="F639" s="86">
        <v>70821</v>
      </c>
      <c r="G639" s="86">
        <v>6631</v>
      </c>
      <c r="H639" s="86" t="s">
        <v>1159</v>
      </c>
      <c r="I639" s="86" t="s">
        <v>3580</v>
      </c>
      <c r="J639" s="86" t="s">
        <v>2576</v>
      </c>
      <c r="K639" s="86" t="s">
        <v>4657</v>
      </c>
      <c r="L639" s="86" t="s">
        <v>3</v>
      </c>
      <c r="M639" s="86" t="s">
        <v>4735</v>
      </c>
      <c r="N639" s="86" t="s">
        <v>4736</v>
      </c>
      <c r="O639" s="86" t="s">
        <v>2299</v>
      </c>
      <c r="P639" s="87">
        <v>36770</v>
      </c>
      <c r="Q639" s="87">
        <v>401768</v>
      </c>
      <c r="R639" s="86" t="s">
        <v>2416</v>
      </c>
      <c r="S639" s="86" t="s">
        <v>592</v>
      </c>
      <c r="T639" s="86">
        <v>970821</v>
      </c>
      <c r="U639" s="86">
        <v>6631</v>
      </c>
      <c r="V639" s="86" t="s">
        <v>1159</v>
      </c>
      <c r="W639" s="86" t="s">
        <v>3183</v>
      </c>
      <c r="X639" s="86" t="s">
        <v>2588</v>
      </c>
      <c r="Y639" s="86" t="s">
        <v>593</v>
      </c>
      <c r="Z639" s="86" t="str">
        <f t="shared" si="73"/>
        <v>Unterdorf 15; 6631 Lermoos</v>
      </c>
      <c r="AB639" s="85" t="s">
        <v>4734</v>
      </c>
      <c r="AC639" s="85" t="str">
        <f t="shared" si="74"/>
        <v>AT32</v>
      </c>
      <c r="AD639" s="85" t="str">
        <f t="shared" si="75"/>
        <v>3621</v>
      </c>
      <c r="AE639" s="85" t="str">
        <f t="shared" si="76"/>
        <v>9000</v>
      </c>
      <c r="AF639" s="85" t="str">
        <f t="shared" si="77"/>
        <v>0032</v>
      </c>
      <c r="AG639" s="85" t="str">
        <f t="shared" si="78"/>
        <v>0143</v>
      </c>
      <c r="AH639" s="85" t="str">
        <f t="shared" si="79"/>
        <v>AT32 3621 9000 0032 0143</v>
      </c>
    </row>
    <row r="640" spans="1:34" x14ac:dyDescent="0.25">
      <c r="A640" s="86">
        <v>708196</v>
      </c>
      <c r="B640" s="86" t="s">
        <v>587</v>
      </c>
      <c r="C640" s="86" t="str">
        <f t="shared" si="72"/>
        <v>Unterpinswang 1 b; 6600 Unterpinswang</v>
      </c>
      <c r="D640" s="86" t="s">
        <v>1920</v>
      </c>
      <c r="E640" s="86" t="s">
        <v>1920</v>
      </c>
      <c r="F640" s="86">
        <v>70827</v>
      </c>
      <c r="G640" s="86">
        <v>6600</v>
      </c>
      <c r="H640" s="86" t="s">
        <v>4737</v>
      </c>
      <c r="I640" s="86" t="s">
        <v>4737</v>
      </c>
      <c r="J640" s="86" t="s">
        <v>4738</v>
      </c>
      <c r="K640" s="86" t="s">
        <v>4657</v>
      </c>
      <c r="L640" s="86" t="s">
        <v>3</v>
      </c>
      <c r="M640" s="86" t="s">
        <v>4739</v>
      </c>
      <c r="N640" s="86" t="s">
        <v>4740</v>
      </c>
      <c r="O640" s="86" t="s">
        <v>2312</v>
      </c>
      <c r="P640" s="87">
        <v>36770</v>
      </c>
      <c r="Q640" s="87">
        <v>401768</v>
      </c>
      <c r="R640" s="86" t="s">
        <v>2416</v>
      </c>
      <c r="S640" s="86" t="s">
        <v>588</v>
      </c>
      <c r="T640" s="86">
        <v>970827</v>
      </c>
      <c r="U640" s="86">
        <v>6600</v>
      </c>
      <c r="V640" s="86" t="s">
        <v>1214</v>
      </c>
      <c r="W640" s="86" t="s">
        <v>4737</v>
      </c>
      <c r="X640" s="86" t="s">
        <v>2731</v>
      </c>
      <c r="Y640" s="86" t="s">
        <v>589</v>
      </c>
      <c r="Z640" s="86" t="str">
        <f t="shared" si="73"/>
        <v>Unterpinswang 1b; 6600 Pinswang</v>
      </c>
      <c r="AB640" s="85" t="s">
        <v>4741</v>
      </c>
      <c r="AC640" s="85" t="str">
        <f t="shared" si="74"/>
        <v>AT64</v>
      </c>
      <c r="AD640" s="85" t="str">
        <f t="shared" si="75"/>
        <v>5700</v>
      </c>
      <c r="AE640" s="85" t="str">
        <f t="shared" si="76"/>
        <v>0001</v>
      </c>
      <c r="AF640" s="85" t="str">
        <f t="shared" si="77"/>
        <v>9000</v>
      </c>
      <c r="AG640" s="85" t="str">
        <f t="shared" si="78"/>
        <v>3049</v>
      </c>
      <c r="AH640" s="85" t="str">
        <f t="shared" si="79"/>
        <v>AT64 5700 0001 9000 3049</v>
      </c>
    </row>
    <row r="641" spans="1:34" x14ac:dyDescent="0.25">
      <c r="A641" s="86">
        <v>708217</v>
      </c>
      <c r="B641" s="86" t="s">
        <v>1913</v>
      </c>
      <c r="C641" s="86" t="str">
        <f t="shared" si="72"/>
        <v>Jungholz 55; 6691 Jungholz</v>
      </c>
      <c r="D641" s="86" t="s">
        <v>1920</v>
      </c>
      <c r="E641" s="86" t="s">
        <v>1920</v>
      </c>
      <c r="F641" s="86">
        <v>70818</v>
      </c>
      <c r="G641" s="86">
        <v>6691</v>
      </c>
      <c r="H641" s="86" t="s">
        <v>1253</v>
      </c>
      <c r="I641" s="86" t="s">
        <v>1253</v>
      </c>
      <c r="J641" s="86" t="s">
        <v>2792</v>
      </c>
      <c r="K641" s="86" t="s">
        <v>4657</v>
      </c>
      <c r="L641" s="86" t="s">
        <v>3</v>
      </c>
      <c r="M641" s="86" t="s">
        <v>4742</v>
      </c>
      <c r="N641" s="86" t="s">
        <v>4743</v>
      </c>
      <c r="O641" s="86" t="s">
        <v>2314</v>
      </c>
      <c r="P641" s="87">
        <v>43709</v>
      </c>
      <c r="Q641" s="87">
        <v>401768</v>
      </c>
      <c r="R641" s="86" t="s">
        <v>2416</v>
      </c>
      <c r="S641" s="86" t="s">
        <v>1966</v>
      </c>
      <c r="T641" s="86">
        <v>970818</v>
      </c>
      <c r="U641" s="86">
        <v>6691</v>
      </c>
      <c r="V641" s="86" t="s">
        <v>1253</v>
      </c>
      <c r="W641" s="86" t="s">
        <v>1253</v>
      </c>
      <c r="X641" s="86" t="s">
        <v>2792</v>
      </c>
      <c r="Y641" s="86"/>
      <c r="Z641" s="86" t="str">
        <f t="shared" si="73"/>
        <v>Jungholz 55; 6691 Jungholz</v>
      </c>
      <c r="AB641" s="85" t="s">
        <v>4744</v>
      </c>
      <c r="AC641" s="85" t="str">
        <f t="shared" si="74"/>
        <v>AT12</v>
      </c>
      <c r="AD641" s="85" t="str">
        <f t="shared" si="75"/>
        <v>3699</v>
      </c>
      <c r="AE641" s="85" t="str">
        <f t="shared" si="76"/>
        <v>0000</v>
      </c>
      <c r="AF641" s="85" t="str">
        <f t="shared" si="77"/>
        <v>0904</v>
      </c>
      <c r="AG641" s="85" t="str">
        <f t="shared" si="78"/>
        <v>7036</v>
      </c>
      <c r="AH641" s="85" t="str">
        <f t="shared" si="79"/>
        <v>AT12 3699 0000 0904 7036</v>
      </c>
    </row>
    <row r="642" spans="1:34" x14ac:dyDescent="0.25">
      <c r="A642" s="86">
        <v>708146</v>
      </c>
      <c r="B642" s="86" t="s">
        <v>983</v>
      </c>
      <c r="C642" s="86" t="str">
        <f t="shared" si="72"/>
        <v>Häselgehr 52; 6651 Häselgehr</v>
      </c>
      <c r="D642" s="86" t="s">
        <v>1920</v>
      </c>
      <c r="E642" s="86" t="s">
        <v>1920</v>
      </c>
      <c r="F642" s="86">
        <v>70813</v>
      </c>
      <c r="G642" s="86">
        <v>6651</v>
      </c>
      <c r="H642" s="86" t="s">
        <v>1165</v>
      </c>
      <c r="I642" s="86" t="s">
        <v>1165</v>
      </c>
      <c r="J642" s="86" t="s">
        <v>4166</v>
      </c>
      <c r="K642" s="86" t="s">
        <v>4657</v>
      </c>
      <c r="L642" s="86" t="s">
        <v>3</v>
      </c>
      <c r="M642" s="86" t="s">
        <v>4745</v>
      </c>
      <c r="N642" s="86" t="s">
        <v>4746</v>
      </c>
      <c r="O642" s="86" t="s">
        <v>2307</v>
      </c>
      <c r="P642" s="87">
        <v>36770</v>
      </c>
      <c r="Q642" s="87">
        <v>401768</v>
      </c>
      <c r="R642" s="86" t="s">
        <v>2416</v>
      </c>
      <c r="S642" s="86" t="s">
        <v>984</v>
      </c>
      <c r="T642" s="86">
        <v>970813</v>
      </c>
      <c r="U642" s="86">
        <v>6651</v>
      </c>
      <c r="V642" s="86" t="s">
        <v>1165</v>
      </c>
      <c r="W642" s="86" t="s">
        <v>1165</v>
      </c>
      <c r="X642" s="86" t="s">
        <v>4365</v>
      </c>
      <c r="Y642" s="86" t="s">
        <v>985</v>
      </c>
      <c r="Z642" s="86" t="str">
        <f t="shared" si="73"/>
        <v>Häselgehr 160; 6651 Häselgehr</v>
      </c>
      <c r="AB642" s="85" t="s">
        <v>4747</v>
      </c>
      <c r="AC642" s="85" t="str">
        <f t="shared" si="74"/>
        <v>AT85</v>
      </c>
      <c r="AD642" s="85" t="str">
        <f t="shared" si="75"/>
        <v>3622</v>
      </c>
      <c r="AE642" s="85" t="str">
        <f t="shared" si="76"/>
        <v>0000</v>
      </c>
      <c r="AF642" s="85" t="str">
        <f t="shared" si="77"/>
        <v>0022</v>
      </c>
      <c r="AG642" s="85" t="str">
        <f t="shared" si="78"/>
        <v>3057</v>
      </c>
      <c r="AH642" s="85" t="str">
        <f t="shared" si="79"/>
        <v>AT85 3622 0000 0022 3057</v>
      </c>
    </row>
    <row r="643" spans="1:34" x14ac:dyDescent="0.25">
      <c r="A643" s="86">
        <v>708326</v>
      </c>
      <c r="B643" s="86" t="s">
        <v>619</v>
      </c>
      <c r="C643" s="86" t="str">
        <f t="shared" si="72"/>
        <v>Hofstatt 85; 6600 Musau</v>
      </c>
      <c r="D643" s="86" t="s">
        <v>1920</v>
      </c>
      <c r="E643" s="86" t="s">
        <v>1920</v>
      </c>
      <c r="F643" s="86">
        <v>70822</v>
      </c>
      <c r="G643" s="86">
        <v>6600</v>
      </c>
      <c r="H643" s="86" t="s">
        <v>1179</v>
      </c>
      <c r="I643" s="86" t="s">
        <v>4748</v>
      </c>
      <c r="J643" s="86" t="s">
        <v>4749</v>
      </c>
      <c r="K643" s="86" t="s">
        <v>4657</v>
      </c>
      <c r="L643" s="86" t="s">
        <v>3</v>
      </c>
      <c r="M643" s="86" t="s">
        <v>4750</v>
      </c>
      <c r="N643" s="86" t="s">
        <v>4751</v>
      </c>
      <c r="O643" s="86" t="s">
        <v>2326</v>
      </c>
      <c r="P643" s="87">
        <v>36770</v>
      </c>
      <c r="Q643" s="87">
        <v>401768</v>
      </c>
      <c r="R643" s="86" t="s">
        <v>2416</v>
      </c>
      <c r="S643" s="86" t="s">
        <v>620</v>
      </c>
      <c r="T643" s="86">
        <v>970822</v>
      </c>
      <c r="U643" s="86">
        <v>6600</v>
      </c>
      <c r="V643" s="86" t="s">
        <v>1179</v>
      </c>
      <c r="W643" s="86" t="s">
        <v>4748</v>
      </c>
      <c r="X643" s="86" t="s">
        <v>4749</v>
      </c>
      <c r="Y643" s="86" t="s">
        <v>621</v>
      </c>
      <c r="Z643" s="86" t="str">
        <f t="shared" si="73"/>
        <v>Hofstatt 85; 6600 Musau</v>
      </c>
      <c r="AB643" s="85" t="s">
        <v>4752</v>
      </c>
      <c r="AC643" s="85" t="str">
        <f t="shared" si="74"/>
        <v>AT77</v>
      </c>
      <c r="AD643" s="85" t="str">
        <f t="shared" si="75"/>
        <v>3699</v>
      </c>
      <c r="AE643" s="85" t="str">
        <f t="shared" si="76"/>
        <v>0000</v>
      </c>
      <c r="AF643" s="85" t="str">
        <f t="shared" si="77"/>
        <v>0902</v>
      </c>
      <c r="AG643" s="85" t="str">
        <f t="shared" si="78"/>
        <v>7533</v>
      </c>
      <c r="AH643" s="85" t="str">
        <f t="shared" si="79"/>
        <v>AT77 3699 0000 0902 7533</v>
      </c>
    </row>
    <row r="644" spans="1:34" x14ac:dyDescent="0.25">
      <c r="A644" s="86">
        <v>708237</v>
      </c>
      <c r="B644" s="86" t="s">
        <v>1914</v>
      </c>
      <c r="C644" s="86" t="str">
        <f t="shared" ref="C644:C707" si="80">CONCATENATE(I644," ",J644,";"," ",G644," ",H644)</f>
        <v>Nesselwängle 74; 6672 Nesselwängle</v>
      </c>
      <c r="D644" s="86" t="s">
        <v>1922</v>
      </c>
      <c r="E644" s="86" t="s">
        <v>1922</v>
      </c>
      <c r="F644" s="86">
        <v>70824</v>
      </c>
      <c r="G644" s="86">
        <v>6672</v>
      </c>
      <c r="H644" s="86" t="s">
        <v>1171</v>
      </c>
      <c r="I644" s="86" t="s">
        <v>1171</v>
      </c>
      <c r="J644" s="86" t="s">
        <v>4753</v>
      </c>
      <c r="K644" s="86" t="s">
        <v>4657</v>
      </c>
      <c r="L644" s="86" t="s">
        <v>3</v>
      </c>
      <c r="M644" s="86" t="s">
        <v>4754</v>
      </c>
      <c r="N644" s="86" t="s">
        <v>4755</v>
      </c>
      <c r="O644" s="86" t="s">
        <v>2316</v>
      </c>
      <c r="P644" s="87">
        <v>43711</v>
      </c>
      <c r="Q644" s="87">
        <v>401768</v>
      </c>
      <c r="R644" s="86" t="s">
        <v>2416</v>
      </c>
      <c r="S644" s="86" t="s">
        <v>653</v>
      </c>
      <c r="T644" s="86">
        <v>970824</v>
      </c>
      <c r="U644" s="86">
        <v>6672</v>
      </c>
      <c r="V644" s="86" t="s">
        <v>1171</v>
      </c>
      <c r="W644" s="86" t="s">
        <v>1171</v>
      </c>
      <c r="X644" s="86" t="s">
        <v>4753</v>
      </c>
      <c r="Y644" s="86" t="s">
        <v>654</v>
      </c>
      <c r="Z644" s="86" t="str">
        <f t="shared" ref="Z644:Z707" si="81">CONCATENATE(W644," ",X644,";"," ",U644," ",V644)</f>
        <v>Nesselwängle 74; 6672 Nesselwängle</v>
      </c>
      <c r="AB644" s="85" t="s">
        <v>4756</v>
      </c>
      <c r="AC644" s="85" t="str">
        <f t="shared" ref="AC644:AC707" si="82">LEFT(AB644,4)</f>
        <v>AT85</v>
      </c>
      <c r="AD644" s="85" t="str">
        <f t="shared" ref="AD644:AD707" si="83">MID(AB644,5,4)</f>
        <v>3633</v>
      </c>
      <c r="AE644" s="85" t="str">
        <f t="shared" ref="AE644:AE707" si="84">MID(AB644,9,4)</f>
        <v>3000</v>
      </c>
      <c r="AF644" s="85" t="str">
        <f t="shared" ref="AF644:AF707" si="85">MID(AB644,13,4)</f>
        <v>0041</v>
      </c>
      <c r="AG644" s="85" t="str">
        <f t="shared" ref="AG644:AG707" si="86">MID(AB644,17,4)</f>
        <v>0381</v>
      </c>
      <c r="AH644" s="85" t="str">
        <f t="shared" ref="AH644:AH707" si="87">AC644&amp;" "&amp;AD644&amp;" "&amp;AE644&amp;" "&amp;AF644&amp;" "&amp;AG644</f>
        <v>AT85 3633 3000 0041 0381</v>
      </c>
    </row>
    <row r="645" spans="1:34" x14ac:dyDescent="0.25">
      <c r="A645" s="86">
        <v>708236</v>
      </c>
      <c r="B645" s="86" t="s">
        <v>652</v>
      </c>
      <c r="C645" s="86" t="str">
        <f t="shared" si="80"/>
        <v>Nesselwängle 77; 6672 Nesselwängle</v>
      </c>
      <c r="D645" s="86" t="s">
        <v>1920</v>
      </c>
      <c r="E645" s="86" t="s">
        <v>1920</v>
      </c>
      <c r="F645" s="86">
        <v>70824</v>
      </c>
      <c r="G645" s="86">
        <v>6672</v>
      </c>
      <c r="H645" s="86" t="s">
        <v>1171</v>
      </c>
      <c r="I645" s="86" t="s">
        <v>1171</v>
      </c>
      <c r="J645" s="86" t="s">
        <v>3521</v>
      </c>
      <c r="K645" s="86" t="s">
        <v>4657</v>
      </c>
      <c r="L645" s="86" t="s">
        <v>3</v>
      </c>
      <c r="M645" s="86" t="s">
        <v>4757</v>
      </c>
      <c r="N645" s="86" t="s">
        <v>4758</v>
      </c>
      <c r="O645" s="86" t="s">
        <v>2316</v>
      </c>
      <c r="P645" s="87">
        <v>36770</v>
      </c>
      <c r="Q645" s="87">
        <v>401768</v>
      </c>
      <c r="R645" s="86" t="s">
        <v>2416</v>
      </c>
      <c r="S645" s="86" t="s">
        <v>653</v>
      </c>
      <c r="T645" s="86">
        <v>970824</v>
      </c>
      <c r="U645" s="86">
        <v>6672</v>
      </c>
      <c r="V645" s="86" t="s">
        <v>1171</v>
      </c>
      <c r="W645" s="86" t="s">
        <v>1171</v>
      </c>
      <c r="X645" s="86" t="s">
        <v>4753</v>
      </c>
      <c r="Y645" s="86" t="s">
        <v>654</v>
      </c>
      <c r="Z645" s="86" t="str">
        <f t="shared" si="81"/>
        <v>Nesselwängle 74; 6672 Nesselwängle</v>
      </c>
      <c r="AB645" s="85" t="s">
        <v>4756</v>
      </c>
      <c r="AC645" s="85" t="str">
        <f t="shared" si="82"/>
        <v>AT85</v>
      </c>
      <c r="AD645" s="85" t="str">
        <f t="shared" si="83"/>
        <v>3633</v>
      </c>
      <c r="AE645" s="85" t="str">
        <f t="shared" si="84"/>
        <v>3000</v>
      </c>
      <c r="AF645" s="85" t="str">
        <f t="shared" si="85"/>
        <v>0041</v>
      </c>
      <c r="AG645" s="85" t="str">
        <f t="shared" si="86"/>
        <v>0381</v>
      </c>
      <c r="AH645" s="85" t="str">
        <f t="shared" si="87"/>
        <v>AT85 3633 3000 0041 0381</v>
      </c>
    </row>
    <row r="646" spans="1:34" x14ac:dyDescent="0.25">
      <c r="A646" s="86">
        <v>708166</v>
      </c>
      <c r="B646" s="86" t="s">
        <v>622</v>
      </c>
      <c r="C646" s="86" t="str">
        <f t="shared" si="80"/>
        <v>Oberdorf 4; 6611 Heiterwang</v>
      </c>
      <c r="D646" s="86" t="s">
        <v>1920</v>
      </c>
      <c r="E646" s="86" t="s">
        <v>1920</v>
      </c>
      <c r="F646" s="86">
        <v>70814</v>
      </c>
      <c r="G646" s="86">
        <v>6611</v>
      </c>
      <c r="H646" s="86" t="s">
        <v>1167</v>
      </c>
      <c r="I646" s="86" t="s">
        <v>3373</v>
      </c>
      <c r="J646" s="86" t="s">
        <v>2576</v>
      </c>
      <c r="K646" s="86" t="s">
        <v>4657</v>
      </c>
      <c r="L646" s="86" t="s">
        <v>3</v>
      </c>
      <c r="M646" s="86" t="s">
        <v>4759</v>
      </c>
      <c r="N646" s="86" t="s">
        <v>4760</v>
      </c>
      <c r="O646" s="86" t="s">
        <v>2309</v>
      </c>
      <c r="P646" s="87">
        <v>36770</v>
      </c>
      <c r="Q646" s="87">
        <v>401768</v>
      </c>
      <c r="R646" s="86" t="s">
        <v>2416</v>
      </c>
      <c r="S646" s="86" t="s">
        <v>623</v>
      </c>
      <c r="T646" s="86">
        <v>970814</v>
      </c>
      <c r="U646" s="86">
        <v>6611</v>
      </c>
      <c r="V646" s="86" t="s">
        <v>1167</v>
      </c>
      <c r="W646" s="86" t="s">
        <v>3373</v>
      </c>
      <c r="X646" s="86" t="s">
        <v>2644</v>
      </c>
      <c r="Y646" s="86" t="s">
        <v>624</v>
      </c>
      <c r="Z646" s="86" t="str">
        <f t="shared" si="81"/>
        <v>Oberdorf 13; 6611 Heiterwang</v>
      </c>
      <c r="AB646" s="85" t="s">
        <v>4761</v>
      </c>
      <c r="AC646" s="85" t="str">
        <f t="shared" si="82"/>
        <v>AT48</v>
      </c>
      <c r="AD646" s="85" t="str">
        <f t="shared" si="83"/>
        <v>3699</v>
      </c>
      <c r="AE646" s="85" t="str">
        <f t="shared" si="84"/>
        <v>0000</v>
      </c>
      <c r="AF646" s="85" t="str">
        <f t="shared" si="85"/>
        <v>0891</v>
      </c>
      <c r="AG646" s="85" t="str">
        <f t="shared" si="86"/>
        <v>0200</v>
      </c>
      <c r="AH646" s="85" t="str">
        <f t="shared" si="87"/>
        <v>AT48 3699 0000 0891 0200</v>
      </c>
    </row>
    <row r="647" spans="1:34" x14ac:dyDescent="0.25">
      <c r="A647" s="86">
        <v>708106</v>
      </c>
      <c r="B647" s="86" t="s">
        <v>640</v>
      </c>
      <c r="C647" s="86" t="str">
        <f t="shared" si="80"/>
        <v>Alte Straße 22; 6600 Pflach</v>
      </c>
      <c r="D647" s="86" t="s">
        <v>1920</v>
      </c>
      <c r="E647" s="86" t="s">
        <v>1920</v>
      </c>
      <c r="F647" s="86">
        <v>70826</v>
      </c>
      <c r="G647" s="86">
        <v>6600</v>
      </c>
      <c r="H647" s="86" t="s">
        <v>1161</v>
      </c>
      <c r="I647" s="86" t="s">
        <v>4762</v>
      </c>
      <c r="J647" s="86" t="s">
        <v>2719</v>
      </c>
      <c r="K647" s="86" t="s">
        <v>4657</v>
      </c>
      <c r="L647" s="86" t="s">
        <v>3</v>
      </c>
      <c r="M647" s="86" t="s">
        <v>4763</v>
      </c>
      <c r="N647" s="86" t="s">
        <v>4764</v>
      </c>
      <c r="O647" s="86" t="s">
        <v>2303</v>
      </c>
      <c r="P647" s="87">
        <v>36770</v>
      </c>
      <c r="Q647" s="87">
        <v>401768</v>
      </c>
      <c r="R647" s="86" t="s">
        <v>2416</v>
      </c>
      <c r="S647" s="86" t="s">
        <v>641</v>
      </c>
      <c r="T647" s="86">
        <v>970826</v>
      </c>
      <c r="U647" s="86">
        <v>6600</v>
      </c>
      <c r="V647" s="86" t="s">
        <v>1161</v>
      </c>
      <c r="W647" s="86" t="s">
        <v>4766</v>
      </c>
      <c r="X647" s="86" t="s">
        <v>2509</v>
      </c>
      <c r="Y647" s="86" t="s">
        <v>642</v>
      </c>
      <c r="Z647" s="86" t="str">
        <f t="shared" si="81"/>
        <v>Kohlplatz 7; 6600 Pflach</v>
      </c>
      <c r="AB647" s="85" t="s">
        <v>4765</v>
      </c>
      <c r="AC647" s="85" t="str">
        <f t="shared" si="82"/>
        <v>AT17</v>
      </c>
      <c r="AD647" s="85" t="str">
        <f t="shared" si="83"/>
        <v>2050</v>
      </c>
      <c r="AE647" s="85" t="str">
        <f t="shared" si="84"/>
        <v>9000</v>
      </c>
      <c r="AF647" s="85" t="str">
        <f t="shared" si="85"/>
        <v>0012</v>
      </c>
      <c r="AG647" s="85" t="str">
        <f t="shared" si="86"/>
        <v>6490</v>
      </c>
      <c r="AH647" s="85" t="str">
        <f t="shared" si="87"/>
        <v>AT17 2050 9000 0012 6490</v>
      </c>
    </row>
    <row r="648" spans="1:34" x14ac:dyDescent="0.25">
      <c r="A648" s="86">
        <v>708116</v>
      </c>
      <c r="B648" s="86" t="s">
        <v>791</v>
      </c>
      <c r="C648" s="86" t="str">
        <f t="shared" si="80"/>
        <v>Vorderhornbach 27; 6645 Vorderhornbach</v>
      </c>
      <c r="D648" s="86" t="s">
        <v>1920</v>
      </c>
      <c r="E648" s="86" t="s">
        <v>1920</v>
      </c>
      <c r="F648" s="86">
        <v>70834</v>
      </c>
      <c r="G648" s="86">
        <v>6645</v>
      </c>
      <c r="H648" s="86" t="s">
        <v>1162</v>
      </c>
      <c r="I648" s="86" t="s">
        <v>1162</v>
      </c>
      <c r="J648" s="86" t="s">
        <v>2474</v>
      </c>
      <c r="K648" s="86" t="s">
        <v>4657</v>
      </c>
      <c r="L648" s="86" t="s">
        <v>3</v>
      </c>
      <c r="M648" s="86" t="s">
        <v>4767</v>
      </c>
      <c r="N648" s="86" t="s">
        <v>4768</v>
      </c>
      <c r="O648" s="86" t="s">
        <v>2304</v>
      </c>
      <c r="P648" s="87">
        <v>36770</v>
      </c>
      <c r="Q648" s="87">
        <v>401768</v>
      </c>
      <c r="R648" s="86" t="s">
        <v>2416</v>
      </c>
      <c r="S648" s="86" t="s">
        <v>792</v>
      </c>
      <c r="T648" s="86">
        <v>970834</v>
      </c>
      <c r="U648" s="86">
        <v>6645</v>
      </c>
      <c r="V648" s="86" t="s">
        <v>1162</v>
      </c>
      <c r="W648" s="86" t="s">
        <v>1162</v>
      </c>
      <c r="X648" s="86" t="s">
        <v>4770</v>
      </c>
      <c r="Y648" s="86" t="s">
        <v>793</v>
      </c>
      <c r="Z648" s="86" t="str">
        <f t="shared" si="81"/>
        <v>Vorderhornbach 60; 6645 Vorderhornbach</v>
      </c>
      <c r="AB648" s="85" t="s">
        <v>4769</v>
      </c>
      <c r="AC648" s="85" t="str">
        <f t="shared" si="82"/>
        <v>AT14</v>
      </c>
      <c r="AD648" s="85" t="str">
        <f t="shared" si="83"/>
        <v>3699</v>
      </c>
      <c r="AE648" s="85" t="str">
        <f t="shared" si="84"/>
        <v>0000</v>
      </c>
      <c r="AF648" s="85" t="str">
        <f t="shared" si="85"/>
        <v>0821</v>
      </c>
      <c r="AG648" s="85" t="str">
        <f t="shared" si="86"/>
        <v>1054</v>
      </c>
      <c r="AH648" s="85" t="str">
        <f t="shared" si="87"/>
        <v>AT14 3699 0000 0821 1054</v>
      </c>
    </row>
    <row r="649" spans="1:34" x14ac:dyDescent="0.25">
      <c r="A649" s="86">
        <v>708008</v>
      </c>
      <c r="B649" s="86" t="s">
        <v>1734</v>
      </c>
      <c r="C649" s="86" t="str">
        <f t="shared" si="80"/>
        <v>Mühler Straße 35; 6600 Reutte</v>
      </c>
      <c r="D649" s="86" t="s">
        <v>1919</v>
      </c>
      <c r="E649" s="86" t="s">
        <v>1919</v>
      </c>
      <c r="F649" s="86">
        <v>70828</v>
      </c>
      <c r="G649" s="86">
        <v>6600</v>
      </c>
      <c r="H649" s="86" t="s">
        <v>1153</v>
      </c>
      <c r="I649" s="86" t="s">
        <v>4771</v>
      </c>
      <c r="J649" s="86" t="s">
        <v>2522</v>
      </c>
      <c r="K649" s="86" t="s">
        <v>4657</v>
      </c>
      <c r="L649" s="86" t="s">
        <v>1</v>
      </c>
      <c r="M649" s="86" t="s">
        <v>4772</v>
      </c>
      <c r="N649" s="86" t="s">
        <v>4773</v>
      </c>
      <c r="O649" s="86" t="s">
        <v>2294</v>
      </c>
      <c r="P649" s="87">
        <v>36770</v>
      </c>
      <c r="Q649" s="87">
        <v>401768</v>
      </c>
      <c r="R649" s="86" t="s">
        <v>2416</v>
      </c>
      <c r="S649" s="86" t="s">
        <v>612</v>
      </c>
      <c r="T649" s="86">
        <v>400504</v>
      </c>
      <c r="U649" s="86">
        <v>6600</v>
      </c>
      <c r="V649" s="86" t="s">
        <v>1153</v>
      </c>
      <c r="W649" s="86" t="s">
        <v>4771</v>
      </c>
      <c r="X649" s="86" t="s">
        <v>2522</v>
      </c>
      <c r="Y649" s="86" t="s">
        <v>1636</v>
      </c>
      <c r="Z649" s="86" t="str">
        <f t="shared" si="81"/>
        <v>Mühler Straße 35; 6600 Reutte</v>
      </c>
      <c r="AB649" s="85" t="s">
        <v>4774</v>
      </c>
      <c r="AC649" s="85" t="str">
        <f t="shared" si="82"/>
        <v>AT32</v>
      </c>
      <c r="AD649" s="85" t="str">
        <f t="shared" si="83"/>
        <v>4239</v>
      </c>
      <c r="AE649" s="85" t="str">
        <f t="shared" si="84"/>
        <v>0001</v>
      </c>
      <c r="AF649" s="85" t="str">
        <f t="shared" si="85"/>
        <v>7000</v>
      </c>
      <c r="AG649" s="85" t="str">
        <f t="shared" si="86"/>
        <v>7278</v>
      </c>
      <c r="AH649" s="85" t="str">
        <f t="shared" si="87"/>
        <v>AT32 4239 0001 7000 7278</v>
      </c>
    </row>
    <row r="650" spans="1:34" x14ac:dyDescent="0.25">
      <c r="A650" s="86">
        <v>708126</v>
      </c>
      <c r="B650" s="86" t="s">
        <v>613</v>
      </c>
      <c r="C650" s="86" t="str">
        <f t="shared" si="80"/>
        <v>Höfener Straße 3; 6610 Wängle</v>
      </c>
      <c r="D650" s="86" t="s">
        <v>1920</v>
      </c>
      <c r="E650" s="86" t="s">
        <v>1920</v>
      </c>
      <c r="F650" s="86">
        <v>70835</v>
      </c>
      <c r="G650" s="86">
        <v>6610</v>
      </c>
      <c r="H650" s="86" t="s">
        <v>1163</v>
      </c>
      <c r="I650" s="86" t="s">
        <v>4775</v>
      </c>
      <c r="J650" s="86" t="s">
        <v>2470</v>
      </c>
      <c r="K650" s="86" t="s">
        <v>4657</v>
      </c>
      <c r="L650" s="86" t="s">
        <v>3</v>
      </c>
      <c r="M650" s="86" t="s">
        <v>4776</v>
      </c>
      <c r="N650" s="86" t="s">
        <v>4777</v>
      </c>
      <c r="O650" s="86" t="s">
        <v>2305</v>
      </c>
      <c r="P650" s="87">
        <v>36770</v>
      </c>
      <c r="Q650" s="87">
        <v>401768</v>
      </c>
      <c r="R650" s="86" t="s">
        <v>2416</v>
      </c>
      <c r="S650" s="86" t="s">
        <v>614</v>
      </c>
      <c r="T650" s="86">
        <v>970835</v>
      </c>
      <c r="U650" s="86">
        <v>6610</v>
      </c>
      <c r="V650" s="86" t="s">
        <v>1163</v>
      </c>
      <c r="W650" s="86" t="s">
        <v>3373</v>
      </c>
      <c r="X650" s="86" t="s">
        <v>2576</v>
      </c>
      <c r="Y650" s="86" t="s">
        <v>1425</v>
      </c>
      <c r="Z650" s="86" t="str">
        <f t="shared" si="81"/>
        <v>Oberdorf 4; 6610 Wängle</v>
      </c>
      <c r="AB650" s="85" t="s">
        <v>4778</v>
      </c>
      <c r="AC650" s="85" t="str">
        <f t="shared" si="82"/>
        <v>AT11</v>
      </c>
      <c r="AD650" s="85" t="str">
        <f t="shared" si="83"/>
        <v>2050</v>
      </c>
      <c r="AE650" s="85" t="str">
        <f t="shared" si="84"/>
        <v>9003</v>
      </c>
      <c r="AF650" s="85" t="str">
        <f t="shared" si="85"/>
        <v>0012</v>
      </c>
      <c r="AG650" s="85" t="str">
        <f t="shared" si="86"/>
        <v>6646</v>
      </c>
      <c r="AH650" s="85" t="str">
        <f t="shared" si="87"/>
        <v>AT11 2050 9003 0012 6646</v>
      </c>
    </row>
    <row r="651" spans="1:34" x14ac:dyDescent="0.25">
      <c r="A651" s="86">
        <v>708156</v>
      </c>
      <c r="B651" s="86" t="s">
        <v>631</v>
      </c>
      <c r="C651" s="86" t="str">
        <f t="shared" si="80"/>
        <v>Steeg 30 a; 6655 Steeg</v>
      </c>
      <c r="D651" s="86" t="s">
        <v>1920</v>
      </c>
      <c r="E651" s="86" t="s">
        <v>1920</v>
      </c>
      <c r="F651" s="86">
        <v>70831</v>
      </c>
      <c r="G651" s="86">
        <v>6655</v>
      </c>
      <c r="H651" s="86" t="s">
        <v>1166</v>
      </c>
      <c r="I651" s="86" t="s">
        <v>1166</v>
      </c>
      <c r="J651" s="86" t="s">
        <v>4779</v>
      </c>
      <c r="K651" s="86" t="s">
        <v>4657</v>
      </c>
      <c r="L651" s="86" t="s">
        <v>3</v>
      </c>
      <c r="M651" s="86" t="s">
        <v>4780</v>
      </c>
      <c r="N651" s="86" t="s">
        <v>4781</v>
      </c>
      <c r="O651" s="86" t="s">
        <v>2308</v>
      </c>
      <c r="P651" s="87">
        <v>36770</v>
      </c>
      <c r="Q651" s="87">
        <v>401768</v>
      </c>
      <c r="R651" s="86" t="s">
        <v>2416</v>
      </c>
      <c r="S651" s="86" t="s">
        <v>632</v>
      </c>
      <c r="T651" s="86">
        <v>970831</v>
      </c>
      <c r="U651" s="86">
        <v>6655</v>
      </c>
      <c r="V651" s="86" t="s">
        <v>1166</v>
      </c>
      <c r="W651" s="86" t="s">
        <v>1166</v>
      </c>
      <c r="X651" s="86" t="s">
        <v>2560</v>
      </c>
      <c r="Y651" s="86" t="s">
        <v>633</v>
      </c>
      <c r="Z651" s="86" t="str">
        <f t="shared" si="81"/>
        <v>Steeg 30; 6655 Steeg</v>
      </c>
      <c r="AB651" s="85" t="s">
        <v>4782</v>
      </c>
      <c r="AC651" s="85" t="str">
        <f t="shared" si="82"/>
        <v>AT69</v>
      </c>
      <c r="AD651" s="85" t="str">
        <f t="shared" si="83"/>
        <v>3622</v>
      </c>
      <c r="AE651" s="85" t="str">
        <f t="shared" si="84"/>
        <v>0000</v>
      </c>
      <c r="AF651" s="85" t="str">
        <f t="shared" si="85"/>
        <v>0032</v>
      </c>
      <c r="AG651" s="85" t="str">
        <f t="shared" si="86"/>
        <v>5001</v>
      </c>
      <c r="AH651" s="85" t="str">
        <f t="shared" si="87"/>
        <v>AT69 3622 0000 0032 5001</v>
      </c>
    </row>
    <row r="652" spans="1:34" x14ac:dyDescent="0.25">
      <c r="A652" s="86">
        <v>708002</v>
      </c>
      <c r="B652" s="86" t="s">
        <v>1733</v>
      </c>
      <c r="C652" s="86" t="str">
        <f t="shared" si="80"/>
        <v>Obermarkt 77; 6600 Reutte</v>
      </c>
      <c r="D652" s="86" t="s">
        <v>1919</v>
      </c>
      <c r="E652" s="86" t="s">
        <v>1919</v>
      </c>
      <c r="F652" s="86">
        <v>70828</v>
      </c>
      <c r="G652" s="86">
        <v>6600</v>
      </c>
      <c r="H652" s="86" t="s">
        <v>1153</v>
      </c>
      <c r="I652" s="86" t="s">
        <v>4669</v>
      </c>
      <c r="J652" s="86" t="s">
        <v>3521</v>
      </c>
      <c r="K652" s="86" t="s">
        <v>4657</v>
      </c>
      <c r="L652" s="86" t="s">
        <v>1</v>
      </c>
      <c r="M652" s="86" t="s">
        <v>4783</v>
      </c>
      <c r="N652" s="86" t="s">
        <v>4784</v>
      </c>
      <c r="O652" s="86" t="s">
        <v>2291</v>
      </c>
      <c r="P652" s="87">
        <v>36770</v>
      </c>
      <c r="Q652" s="87">
        <v>401768</v>
      </c>
      <c r="R652" s="86" t="s">
        <v>2416</v>
      </c>
      <c r="S652" s="86" t="s">
        <v>1831</v>
      </c>
      <c r="T652" s="86"/>
      <c r="U652" s="86">
        <v>6511</v>
      </c>
      <c r="V652" s="86" t="s">
        <v>1109</v>
      </c>
      <c r="W652" s="86" t="s">
        <v>3356</v>
      </c>
      <c r="X652" s="86" t="s">
        <v>2617</v>
      </c>
      <c r="Y652" s="86" t="s">
        <v>1965</v>
      </c>
      <c r="Z652" s="86" t="str">
        <f t="shared" si="81"/>
        <v>Klostergasse 10; 6511 Zams</v>
      </c>
      <c r="AB652" s="85" t="s">
        <v>4785</v>
      </c>
      <c r="AC652" s="85" t="str">
        <f t="shared" si="82"/>
        <v>AT13</v>
      </c>
      <c r="AD652" s="85" t="str">
        <f t="shared" si="83"/>
        <v>4239</v>
      </c>
      <c r="AE652" s="85" t="str">
        <f t="shared" si="84"/>
        <v>0005</v>
      </c>
      <c r="AF652" s="85" t="str">
        <f t="shared" si="85"/>
        <v>3000</v>
      </c>
      <c r="AG652" s="85" t="str">
        <f t="shared" si="86"/>
        <v>1004</v>
      </c>
      <c r="AH652" s="85" t="str">
        <f t="shared" si="87"/>
        <v>AT13 4239 0005 3000 1004</v>
      </c>
    </row>
    <row r="653" spans="1:34" x14ac:dyDescent="0.25">
      <c r="A653" s="86">
        <v>708001</v>
      </c>
      <c r="B653" s="86" t="s">
        <v>1732</v>
      </c>
      <c r="C653" s="86" t="str">
        <f t="shared" si="80"/>
        <v>Obermarkt 77; 6600 Reutte</v>
      </c>
      <c r="D653" s="86" t="s">
        <v>1922</v>
      </c>
      <c r="E653" s="86" t="s">
        <v>1922</v>
      </c>
      <c r="F653" s="86">
        <v>70828</v>
      </c>
      <c r="G653" s="86">
        <v>6600</v>
      </c>
      <c r="H653" s="86" t="s">
        <v>1153</v>
      </c>
      <c r="I653" s="86" t="s">
        <v>4669</v>
      </c>
      <c r="J653" s="86" t="s">
        <v>3521</v>
      </c>
      <c r="K653" s="86" t="s">
        <v>4657</v>
      </c>
      <c r="L653" s="86" t="s">
        <v>1</v>
      </c>
      <c r="M653" s="86" t="s">
        <v>4786</v>
      </c>
      <c r="N653" s="86" t="s">
        <v>4784</v>
      </c>
      <c r="O653" s="86" t="s">
        <v>2291</v>
      </c>
      <c r="P653" s="87">
        <v>36770</v>
      </c>
      <c r="Q653" s="87">
        <v>401768</v>
      </c>
      <c r="R653" s="86" t="s">
        <v>2416</v>
      </c>
      <c r="S653" s="86" t="s">
        <v>1831</v>
      </c>
      <c r="T653" s="86"/>
      <c r="U653" s="86">
        <v>6511</v>
      </c>
      <c r="V653" s="86" t="s">
        <v>1109</v>
      </c>
      <c r="W653" s="86" t="s">
        <v>3356</v>
      </c>
      <c r="X653" s="86" t="s">
        <v>2617</v>
      </c>
      <c r="Y653" s="86" t="s">
        <v>1965</v>
      </c>
      <c r="Z653" s="86" t="str">
        <f t="shared" si="81"/>
        <v>Klostergasse 10; 6511 Zams</v>
      </c>
      <c r="AB653" s="85" t="s">
        <v>4785</v>
      </c>
      <c r="AC653" s="85" t="str">
        <f t="shared" si="82"/>
        <v>AT13</v>
      </c>
      <c r="AD653" s="85" t="str">
        <f t="shared" si="83"/>
        <v>4239</v>
      </c>
      <c r="AE653" s="85" t="str">
        <f t="shared" si="84"/>
        <v>0005</v>
      </c>
      <c r="AF653" s="85" t="str">
        <f t="shared" si="85"/>
        <v>3000</v>
      </c>
      <c r="AG653" s="85" t="str">
        <f t="shared" si="86"/>
        <v>1004</v>
      </c>
      <c r="AH653" s="85" t="str">
        <f t="shared" si="87"/>
        <v>AT13 4239 0005 3000 1004</v>
      </c>
    </row>
    <row r="654" spans="1:34" x14ac:dyDescent="0.25">
      <c r="A654" s="86">
        <v>708186</v>
      </c>
      <c r="B654" s="86" t="s">
        <v>615</v>
      </c>
      <c r="C654" s="86" t="str">
        <f t="shared" si="80"/>
        <v>Sennweg 25; 6675 Tannheim</v>
      </c>
      <c r="D654" s="86" t="s">
        <v>1920</v>
      </c>
      <c r="E654" s="86" t="s">
        <v>1920</v>
      </c>
      <c r="F654" s="86">
        <v>70832</v>
      </c>
      <c r="G654" s="86">
        <v>6675</v>
      </c>
      <c r="H654" s="86" t="s">
        <v>1169</v>
      </c>
      <c r="I654" s="86" t="s">
        <v>4787</v>
      </c>
      <c r="J654" s="86" t="s">
        <v>2668</v>
      </c>
      <c r="K654" s="86" t="s">
        <v>4657</v>
      </c>
      <c r="L654" s="86" t="s">
        <v>3</v>
      </c>
      <c r="M654" s="86" t="s">
        <v>4788</v>
      </c>
      <c r="N654" s="86" t="s">
        <v>4789</v>
      </c>
      <c r="O654" s="86" t="s">
        <v>2311</v>
      </c>
      <c r="P654" s="87">
        <v>36770</v>
      </c>
      <c r="Q654" s="87">
        <v>401768</v>
      </c>
      <c r="R654" s="86" t="s">
        <v>2416</v>
      </c>
      <c r="S654" s="86" t="s">
        <v>616</v>
      </c>
      <c r="T654" s="86">
        <v>970832</v>
      </c>
      <c r="U654" s="86">
        <v>6675</v>
      </c>
      <c r="V654" s="86" t="s">
        <v>1169</v>
      </c>
      <c r="W654" s="86" t="s">
        <v>4791</v>
      </c>
      <c r="X654" s="86" t="s">
        <v>3679</v>
      </c>
      <c r="Y654" s="86" t="s">
        <v>617</v>
      </c>
      <c r="Z654" s="86" t="str">
        <f t="shared" si="81"/>
        <v>Höf 36; 6675 Tannheim</v>
      </c>
      <c r="AB654" s="85" t="s">
        <v>4790</v>
      </c>
      <c r="AC654" s="85" t="str">
        <f t="shared" si="82"/>
        <v>AT92</v>
      </c>
      <c r="AD654" s="85" t="str">
        <f t="shared" si="83"/>
        <v>3633</v>
      </c>
      <c r="AE654" s="85" t="str">
        <f t="shared" si="84"/>
        <v>3000</v>
      </c>
      <c r="AF654" s="85" t="str">
        <f t="shared" si="85"/>
        <v>0001</v>
      </c>
      <c r="AG654" s="85" t="str">
        <f t="shared" si="86"/>
        <v>0033</v>
      </c>
      <c r="AH654" s="85" t="str">
        <f t="shared" si="87"/>
        <v>AT92 3633 3000 0001 0033</v>
      </c>
    </row>
    <row r="655" spans="1:34" x14ac:dyDescent="0.25">
      <c r="A655" s="86">
        <v>708187</v>
      </c>
      <c r="B655" s="86" t="s">
        <v>618</v>
      </c>
      <c r="C655" s="86" t="str">
        <f t="shared" si="80"/>
        <v>Sennweg 25; 6675 Tannheim</v>
      </c>
      <c r="D655" s="86" t="s">
        <v>1919</v>
      </c>
      <c r="E655" s="86" t="s">
        <v>1919</v>
      </c>
      <c r="F655" s="86">
        <v>70832</v>
      </c>
      <c r="G655" s="86">
        <v>6675</v>
      </c>
      <c r="H655" s="86" t="s">
        <v>1169</v>
      </c>
      <c r="I655" s="86" t="s">
        <v>4787</v>
      </c>
      <c r="J655" s="86" t="s">
        <v>2668</v>
      </c>
      <c r="K655" s="86" t="s">
        <v>4657</v>
      </c>
      <c r="L655" s="86" t="s">
        <v>3</v>
      </c>
      <c r="M655" s="86" t="s">
        <v>4792</v>
      </c>
      <c r="N655" s="86" t="s">
        <v>4793</v>
      </c>
      <c r="O655" s="86" t="s">
        <v>2311</v>
      </c>
      <c r="P655" s="87">
        <v>36770</v>
      </c>
      <c r="Q655" s="87">
        <v>401768</v>
      </c>
      <c r="R655" s="86" t="s">
        <v>2416</v>
      </c>
      <c r="S655" s="86" t="s">
        <v>616</v>
      </c>
      <c r="T655" s="86">
        <v>970832</v>
      </c>
      <c r="U655" s="86">
        <v>6675</v>
      </c>
      <c r="V655" s="86" t="s">
        <v>1169</v>
      </c>
      <c r="W655" s="86" t="s">
        <v>4791</v>
      </c>
      <c r="X655" s="86" t="s">
        <v>3679</v>
      </c>
      <c r="Y655" s="86" t="s">
        <v>617</v>
      </c>
      <c r="Z655" s="86" t="str">
        <f t="shared" si="81"/>
        <v>Höf 36; 6675 Tannheim</v>
      </c>
      <c r="AB655" s="85" t="s">
        <v>4790</v>
      </c>
      <c r="AC655" s="85" t="str">
        <f t="shared" si="82"/>
        <v>AT92</v>
      </c>
      <c r="AD655" s="85" t="str">
        <f t="shared" si="83"/>
        <v>3633</v>
      </c>
      <c r="AE655" s="85" t="str">
        <f t="shared" si="84"/>
        <v>3000</v>
      </c>
      <c r="AF655" s="85" t="str">
        <f t="shared" si="85"/>
        <v>0001</v>
      </c>
      <c r="AG655" s="85" t="str">
        <f t="shared" si="86"/>
        <v>0033</v>
      </c>
      <c r="AH655" s="85" t="str">
        <f t="shared" si="87"/>
        <v>AT92 3633 3000 0001 0033</v>
      </c>
    </row>
    <row r="656" spans="1:34" x14ac:dyDescent="0.25">
      <c r="A656" s="86">
        <v>708086</v>
      </c>
      <c r="B656" s="86" t="s">
        <v>1587</v>
      </c>
      <c r="C656" s="86" t="str">
        <f t="shared" si="80"/>
        <v>Prof. Dengel-Straße 20; 6600 Reutte</v>
      </c>
      <c r="D656" s="86" t="s">
        <v>1920</v>
      </c>
      <c r="E656" s="86" t="s">
        <v>1920</v>
      </c>
      <c r="F656" s="86">
        <v>70828</v>
      </c>
      <c r="G656" s="86">
        <v>6600</v>
      </c>
      <c r="H656" s="86" t="s">
        <v>1153</v>
      </c>
      <c r="I656" s="86" t="s">
        <v>4794</v>
      </c>
      <c r="J656" s="86" t="s">
        <v>2435</v>
      </c>
      <c r="K656" s="86" t="s">
        <v>4657</v>
      </c>
      <c r="L656" s="86" t="s">
        <v>3</v>
      </c>
      <c r="M656" s="86" t="s">
        <v>4795</v>
      </c>
      <c r="N656" s="86" t="s">
        <v>4796</v>
      </c>
      <c r="O656" s="86" t="s">
        <v>2300</v>
      </c>
      <c r="P656" s="87">
        <v>36770</v>
      </c>
      <c r="Q656" s="87">
        <v>401768</v>
      </c>
      <c r="R656" s="86" t="s">
        <v>2416</v>
      </c>
      <c r="S656" s="86" t="s">
        <v>602</v>
      </c>
      <c r="T656" s="86">
        <v>970828</v>
      </c>
      <c r="U656" s="86">
        <v>6600</v>
      </c>
      <c r="V656" s="86" t="s">
        <v>1153</v>
      </c>
      <c r="W656" s="86" t="s">
        <v>4669</v>
      </c>
      <c r="X656" s="86" t="s">
        <v>2480</v>
      </c>
      <c r="Y656" s="86" t="s">
        <v>603</v>
      </c>
      <c r="Z656" s="86" t="str">
        <f t="shared" si="81"/>
        <v>Obermarkt 1; 6600 Reutte</v>
      </c>
      <c r="AB656" s="85" t="s">
        <v>4668</v>
      </c>
      <c r="AC656" s="85" t="str">
        <f t="shared" si="82"/>
        <v>AT91</v>
      </c>
      <c r="AD656" s="85" t="str">
        <f t="shared" si="83"/>
        <v>2050</v>
      </c>
      <c r="AE656" s="85" t="str">
        <f t="shared" si="84"/>
        <v>9000</v>
      </c>
      <c r="AF656" s="85" t="str">
        <f t="shared" si="85"/>
        <v>0012</v>
      </c>
      <c r="AG656" s="85" t="str">
        <f t="shared" si="86"/>
        <v>6516</v>
      </c>
      <c r="AH656" s="85" t="str">
        <f t="shared" si="87"/>
        <v>AT91 2050 9000 0012 6516</v>
      </c>
    </row>
    <row r="657" spans="1:34" x14ac:dyDescent="0.25">
      <c r="A657" s="86">
        <v>708046</v>
      </c>
      <c r="B657" s="86" t="s">
        <v>636</v>
      </c>
      <c r="C657" s="86" t="str">
        <f t="shared" si="80"/>
        <v>Tauschergasse 3; 6600 Reutte</v>
      </c>
      <c r="D657" s="86" t="s">
        <v>1920</v>
      </c>
      <c r="E657" s="86" t="s">
        <v>1920</v>
      </c>
      <c r="F657" s="86">
        <v>70828</v>
      </c>
      <c r="G657" s="86">
        <v>6600</v>
      </c>
      <c r="H657" s="86" t="s">
        <v>1153</v>
      </c>
      <c r="I657" s="86" t="s">
        <v>4797</v>
      </c>
      <c r="J657" s="86" t="s">
        <v>2470</v>
      </c>
      <c r="K657" s="86" t="s">
        <v>4657</v>
      </c>
      <c r="L657" s="86" t="s">
        <v>3</v>
      </c>
      <c r="M657" s="86" t="s">
        <v>4798</v>
      </c>
      <c r="N657" s="86" t="s">
        <v>4799</v>
      </c>
      <c r="O657" s="86" t="s">
        <v>2300</v>
      </c>
      <c r="P657" s="87">
        <v>36770</v>
      </c>
      <c r="Q657" s="87">
        <v>401768</v>
      </c>
      <c r="R657" s="86" t="s">
        <v>2416</v>
      </c>
      <c r="S657" s="86" t="s">
        <v>602</v>
      </c>
      <c r="T657" s="86">
        <v>970828</v>
      </c>
      <c r="U657" s="86">
        <v>6600</v>
      </c>
      <c r="V657" s="86" t="s">
        <v>1153</v>
      </c>
      <c r="W657" s="86" t="s">
        <v>4669</v>
      </c>
      <c r="X657" s="86" t="s">
        <v>2480</v>
      </c>
      <c r="Y657" s="86" t="s">
        <v>603</v>
      </c>
      <c r="Z657" s="86" t="str">
        <f t="shared" si="81"/>
        <v>Obermarkt 1; 6600 Reutte</v>
      </c>
      <c r="AB657" s="85" t="s">
        <v>4668</v>
      </c>
      <c r="AC657" s="85" t="str">
        <f t="shared" si="82"/>
        <v>AT91</v>
      </c>
      <c r="AD657" s="85" t="str">
        <f t="shared" si="83"/>
        <v>2050</v>
      </c>
      <c r="AE657" s="85" t="str">
        <f t="shared" si="84"/>
        <v>9000</v>
      </c>
      <c r="AF657" s="85" t="str">
        <f t="shared" si="85"/>
        <v>0012</v>
      </c>
      <c r="AG657" s="85" t="str">
        <f t="shared" si="86"/>
        <v>6516</v>
      </c>
      <c r="AH657" s="85" t="str">
        <f t="shared" si="87"/>
        <v>AT91 2050 9000 0012 6516</v>
      </c>
    </row>
    <row r="658" spans="1:34" x14ac:dyDescent="0.25">
      <c r="A658" s="86">
        <v>708206</v>
      </c>
      <c r="B658" s="86" t="s">
        <v>1735</v>
      </c>
      <c r="C658" s="86" t="str">
        <f t="shared" si="80"/>
        <v>Loach 1; 6671 Weißenbach/Lech</v>
      </c>
      <c r="D658" s="86" t="s">
        <v>1920</v>
      </c>
      <c r="E658" s="86" t="s">
        <v>1920</v>
      </c>
      <c r="F658" s="86">
        <v>70836</v>
      </c>
      <c r="G658" s="86">
        <v>6671</v>
      </c>
      <c r="H658" s="86" t="s">
        <v>4800</v>
      </c>
      <c r="I658" s="86" t="s">
        <v>4801</v>
      </c>
      <c r="J658" s="86" t="s">
        <v>2480</v>
      </c>
      <c r="K658" s="86" t="s">
        <v>4657</v>
      </c>
      <c r="L658" s="86" t="s">
        <v>3</v>
      </c>
      <c r="M658" s="86" t="s">
        <v>4802</v>
      </c>
      <c r="N658" s="86" t="s">
        <v>4803</v>
      </c>
      <c r="O658" s="86" t="s">
        <v>2313</v>
      </c>
      <c r="P658" s="87">
        <v>36770</v>
      </c>
      <c r="Q658" s="87">
        <v>401768</v>
      </c>
      <c r="R658" s="86" t="s">
        <v>2416</v>
      </c>
      <c r="S658" s="86" t="s">
        <v>1844</v>
      </c>
      <c r="T658" s="86">
        <v>970836</v>
      </c>
      <c r="U658" s="86">
        <v>6671</v>
      </c>
      <c r="V658" s="86" t="s">
        <v>4805</v>
      </c>
      <c r="W658" s="86" t="s">
        <v>3075</v>
      </c>
      <c r="X658" s="86" t="s">
        <v>2470</v>
      </c>
      <c r="Y658" s="86" t="s">
        <v>634</v>
      </c>
      <c r="Z658" s="86" t="str">
        <f t="shared" si="81"/>
        <v>Kirchplatz 3; 6671 Weißenbach am Lech</v>
      </c>
      <c r="AB658" s="85" t="s">
        <v>4804</v>
      </c>
      <c r="AC658" s="85" t="str">
        <f t="shared" si="82"/>
        <v>AT51</v>
      </c>
      <c r="AD658" s="85" t="str">
        <f t="shared" si="83"/>
        <v>3699</v>
      </c>
      <c r="AE658" s="85" t="str">
        <f t="shared" si="84"/>
        <v>0000</v>
      </c>
      <c r="AF658" s="85" t="str">
        <f t="shared" si="85"/>
        <v>0831</v>
      </c>
      <c r="AG658" s="85" t="str">
        <f t="shared" si="86"/>
        <v>0104</v>
      </c>
      <c r="AH658" s="85" t="str">
        <f t="shared" si="87"/>
        <v>AT51 3699 0000 0831 0104</v>
      </c>
    </row>
    <row r="659" spans="1:34" x14ac:dyDescent="0.25">
      <c r="A659" s="86">
        <v>709286</v>
      </c>
      <c r="B659" s="86" t="s">
        <v>669</v>
      </c>
      <c r="C659" s="86" t="str">
        <f t="shared" si="80"/>
        <v>St. Anna Straße 393 a; 6215 Achenkirch</v>
      </c>
      <c r="D659" s="86" t="s">
        <v>1920</v>
      </c>
      <c r="E659" s="86" t="s">
        <v>1920</v>
      </c>
      <c r="F659" s="86">
        <v>70901</v>
      </c>
      <c r="G659" s="86">
        <v>6215</v>
      </c>
      <c r="H659" s="86" t="s">
        <v>1182</v>
      </c>
      <c r="I659" s="86" t="s">
        <v>4806</v>
      </c>
      <c r="J659" s="86" t="s">
        <v>4807</v>
      </c>
      <c r="K659" s="86" t="s">
        <v>4808</v>
      </c>
      <c r="L659" s="86" t="s">
        <v>3</v>
      </c>
      <c r="M659" s="86" t="s">
        <v>4809</v>
      </c>
      <c r="N659" s="86" t="s">
        <v>4810</v>
      </c>
      <c r="O659" s="86" t="s">
        <v>2330</v>
      </c>
      <c r="P659" s="87">
        <v>36770</v>
      </c>
      <c r="Q659" s="87">
        <v>401768</v>
      </c>
      <c r="R659" s="86" t="s">
        <v>2416</v>
      </c>
      <c r="S659" s="86" t="s">
        <v>670</v>
      </c>
      <c r="T659" s="86">
        <v>970901</v>
      </c>
      <c r="U659" s="86">
        <v>6215</v>
      </c>
      <c r="V659" s="86" t="s">
        <v>1182</v>
      </c>
      <c r="W659" s="86" t="s">
        <v>4812</v>
      </c>
      <c r="X659" s="86" t="s">
        <v>4813</v>
      </c>
      <c r="Y659" s="86" t="s">
        <v>671</v>
      </c>
      <c r="Z659" s="86" t="str">
        <f t="shared" si="81"/>
        <v>Untere Dorfstraße 387; 6215 Achenkirch</v>
      </c>
      <c r="AB659" s="85" t="s">
        <v>4811</v>
      </c>
      <c r="AC659" s="85" t="str">
        <f t="shared" si="82"/>
        <v>AT34</v>
      </c>
      <c r="AD659" s="85" t="str">
        <f t="shared" si="83"/>
        <v>3621</v>
      </c>
      <c r="AE659" s="85" t="str">
        <f t="shared" si="84"/>
        <v>8000</v>
      </c>
      <c r="AF659" s="85" t="str">
        <f t="shared" si="85"/>
        <v>0022</v>
      </c>
      <c r="AG659" s="85" t="str">
        <f t="shared" si="86"/>
        <v>1754</v>
      </c>
      <c r="AH659" s="85" t="str">
        <f t="shared" si="87"/>
        <v>AT34 3621 8000 0022 1754</v>
      </c>
    </row>
    <row r="660" spans="1:34" x14ac:dyDescent="0.25">
      <c r="A660" s="86">
        <v>709009</v>
      </c>
      <c r="B660" s="86" t="s">
        <v>1612</v>
      </c>
      <c r="C660" s="86" t="str">
        <f t="shared" si="80"/>
        <v>St. Anna Straße 393 a; 6215 Achenkirch</v>
      </c>
      <c r="D660" s="86" t="s">
        <v>1919</v>
      </c>
      <c r="E660" s="86" t="s">
        <v>1919</v>
      </c>
      <c r="F660" s="86">
        <v>70901</v>
      </c>
      <c r="G660" s="86">
        <v>6215</v>
      </c>
      <c r="H660" s="86" t="s">
        <v>1182</v>
      </c>
      <c r="I660" s="86" t="s">
        <v>4806</v>
      </c>
      <c r="J660" s="86" t="s">
        <v>4807</v>
      </c>
      <c r="K660" s="86" t="s">
        <v>4808</v>
      </c>
      <c r="L660" s="86" t="s">
        <v>3</v>
      </c>
      <c r="M660" s="86" t="s">
        <v>4814</v>
      </c>
      <c r="N660" s="86" t="s">
        <v>4815</v>
      </c>
      <c r="O660" s="86" t="s">
        <v>2330</v>
      </c>
      <c r="P660" s="87">
        <v>36770</v>
      </c>
      <c r="Q660" s="87">
        <v>401768</v>
      </c>
      <c r="R660" s="86" t="s">
        <v>2416</v>
      </c>
      <c r="S660" s="86" t="s">
        <v>670</v>
      </c>
      <c r="T660" s="86">
        <v>970901</v>
      </c>
      <c r="U660" s="86">
        <v>6215</v>
      </c>
      <c r="V660" s="86" t="s">
        <v>1182</v>
      </c>
      <c r="W660" s="86" t="s">
        <v>4812</v>
      </c>
      <c r="X660" s="86" t="s">
        <v>4813</v>
      </c>
      <c r="Y660" s="86" t="s">
        <v>671</v>
      </c>
      <c r="Z660" s="86" t="str">
        <f t="shared" si="81"/>
        <v>Untere Dorfstraße 387; 6215 Achenkirch</v>
      </c>
      <c r="AB660" s="85" t="s">
        <v>4811</v>
      </c>
      <c r="AC660" s="85" t="str">
        <f t="shared" si="82"/>
        <v>AT34</v>
      </c>
      <c r="AD660" s="85" t="str">
        <f t="shared" si="83"/>
        <v>3621</v>
      </c>
      <c r="AE660" s="85" t="str">
        <f t="shared" si="84"/>
        <v>8000</v>
      </c>
      <c r="AF660" s="85" t="str">
        <f t="shared" si="85"/>
        <v>0022</v>
      </c>
      <c r="AG660" s="85" t="str">
        <f t="shared" si="86"/>
        <v>1754</v>
      </c>
      <c r="AH660" s="85" t="str">
        <f t="shared" si="87"/>
        <v>AT34 3621 8000 0022 1754</v>
      </c>
    </row>
    <row r="661" spans="1:34" x14ac:dyDescent="0.25">
      <c r="A661" s="86">
        <v>709050</v>
      </c>
      <c r="B661" s="86" t="s">
        <v>1532</v>
      </c>
      <c r="C661" s="86" t="str">
        <f t="shared" si="80"/>
        <v>St. Anna Straße 393 a; 6215 Achenkirch</v>
      </c>
      <c r="D661" s="86" t="s">
        <v>1922</v>
      </c>
      <c r="E661" s="86" t="s">
        <v>1922</v>
      </c>
      <c r="F661" s="86">
        <v>70901</v>
      </c>
      <c r="G661" s="86">
        <v>6215</v>
      </c>
      <c r="H661" s="86" t="s">
        <v>1182</v>
      </c>
      <c r="I661" s="86" t="s">
        <v>4806</v>
      </c>
      <c r="J661" s="86" t="s">
        <v>4807</v>
      </c>
      <c r="K661" s="86" t="s">
        <v>4808</v>
      </c>
      <c r="L661" s="86" t="s">
        <v>3</v>
      </c>
      <c r="M661" s="86" t="s">
        <v>4816</v>
      </c>
      <c r="N661" s="86" t="s">
        <v>4817</v>
      </c>
      <c r="O661" s="86" t="s">
        <v>2330</v>
      </c>
      <c r="P661" s="87">
        <v>36770</v>
      </c>
      <c r="Q661" s="87">
        <v>401768</v>
      </c>
      <c r="R661" s="86" t="s">
        <v>2416</v>
      </c>
      <c r="S661" s="86" t="s">
        <v>670</v>
      </c>
      <c r="T661" s="86">
        <v>970901</v>
      </c>
      <c r="U661" s="86">
        <v>6215</v>
      </c>
      <c r="V661" s="86" t="s">
        <v>1182</v>
      </c>
      <c r="W661" s="86" t="s">
        <v>4812</v>
      </c>
      <c r="X661" s="86" t="s">
        <v>4813</v>
      </c>
      <c r="Y661" s="86" t="s">
        <v>671</v>
      </c>
      <c r="Z661" s="86" t="str">
        <f t="shared" si="81"/>
        <v>Untere Dorfstraße 387; 6215 Achenkirch</v>
      </c>
      <c r="AB661" s="85" t="s">
        <v>4811</v>
      </c>
      <c r="AC661" s="85" t="str">
        <f t="shared" si="82"/>
        <v>AT34</v>
      </c>
      <c r="AD661" s="85" t="str">
        <f t="shared" si="83"/>
        <v>3621</v>
      </c>
      <c r="AE661" s="85" t="str">
        <f t="shared" si="84"/>
        <v>8000</v>
      </c>
      <c r="AF661" s="85" t="str">
        <f t="shared" si="85"/>
        <v>0022</v>
      </c>
      <c r="AG661" s="85" t="str">
        <f t="shared" si="86"/>
        <v>1754</v>
      </c>
      <c r="AH661" s="85" t="str">
        <f t="shared" si="87"/>
        <v>AT34 3621 8000 0022 1754</v>
      </c>
    </row>
    <row r="662" spans="1:34" x14ac:dyDescent="0.25">
      <c r="A662" s="86">
        <v>708012</v>
      </c>
      <c r="B662" s="86" t="s">
        <v>826</v>
      </c>
      <c r="C662" s="86" t="str">
        <f t="shared" si="80"/>
        <v>Josef-Ahorn-Weg 18; 6682 Vils</v>
      </c>
      <c r="D662" s="86" t="s">
        <v>1922</v>
      </c>
      <c r="E662" s="86" t="s">
        <v>1922</v>
      </c>
      <c r="F662" s="86">
        <v>70833</v>
      </c>
      <c r="G662" s="86">
        <v>6682</v>
      </c>
      <c r="H662" s="86" t="s">
        <v>1157</v>
      </c>
      <c r="I662" s="86" t="s">
        <v>4818</v>
      </c>
      <c r="J662" s="86" t="s">
        <v>2421</v>
      </c>
      <c r="K662" s="86" t="s">
        <v>4657</v>
      </c>
      <c r="L662" s="86" t="s">
        <v>3</v>
      </c>
      <c r="M662" s="86" t="s">
        <v>4819</v>
      </c>
      <c r="N662" s="86" t="s">
        <v>4820</v>
      </c>
      <c r="O662" s="86" t="s">
        <v>2296</v>
      </c>
      <c r="P662" s="87">
        <v>36770</v>
      </c>
      <c r="Q662" s="87">
        <v>401768</v>
      </c>
      <c r="R662" s="86" t="s">
        <v>2416</v>
      </c>
      <c r="S662" s="86" t="s">
        <v>1843</v>
      </c>
      <c r="T662" s="86">
        <v>970833</v>
      </c>
      <c r="U662" s="86">
        <v>6682</v>
      </c>
      <c r="V662" s="86" t="s">
        <v>1157</v>
      </c>
      <c r="W662" s="86" t="s">
        <v>4822</v>
      </c>
      <c r="X662" s="86" t="s">
        <v>2480</v>
      </c>
      <c r="Y662" s="86" t="s">
        <v>825</v>
      </c>
      <c r="Z662" s="86" t="str">
        <f t="shared" si="81"/>
        <v>Stadtplatz 1; 6682 Vils</v>
      </c>
      <c r="AB662" s="85" t="s">
        <v>4821</v>
      </c>
      <c r="AC662" s="85" t="str">
        <f t="shared" si="82"/>
        <v>AT64</v>
      </c>
      <c r="AD662" s="85" t="str">
        <f t="shared" si="83"/>
        <v>3699</v>
      </c>
      <c r="AE662" s="85" t="str">
        <f t="shared" si="84"/>
        <v>0000</v>
      </c>
      <c r="AF662" s="85" t="str">
        <f t="shared" si="85"/>
        <v>0942</v>
      </c>
      <c r="AG662" s="85" t="str">
        <f t="shared" si="86"/>
        <v>0035</v>
      </c>
      <c r="AH662" s="85" t="str">
        <f t="shared" si="87"/>
        <v>AT64 3699 0000 0942 0035</v>
      </c>
    </row>
    <row r="663" spans="1:34" x14ac:dyDescent="0.25">
      <c r="A663" s="86">
        <v>708286</v>
      </c>
      <c r="B663" s="86" t="s">
        <v>980</v>
      </c>
      <c r="C663" s="86" t="str">
        <f t="shared" si="80"/>
        <v>Wies 13; 6677 Wies</v>
      </c>
      <c r="D663" s="86" t="s">
        <v>1920</v>
      </c>
      <c r="E663" s="86" t="s">
        <v>1920</v>
      </c>
      <c r="F663" s="86">
        <v>70829</v>
      </c>
      <c r="G663" s="86">
        <v>6677</v>
      </c>
      <c r="H663" s="86" t="s">
        <v>4823</v>
      </c>
      <c r="I663" s="86" t="s">
        <v>4823</v>
      </c>
      <c r="J663" s="86" t="s">
        <v>2644</v>
      </c>
      <c r="K663" s="86" t="s">
        <v>4657</v>
      </c>
      <c r="L663" s="86" t="s">
        <v>3</v>
      </c>
      <c r="M663" s="86" t="s">
        <v>4824</v>
      </c>
      <c r="N663" s="86" t="s">
        <v>4825</v>
      </c>
      <c r="O663" s="86" t="s">
        <v>2322</v>
      </c>
      <c r="P663" s="87">
        <v>36770</v>
      </c>
      <c r="Q663" s="87">
        <v>401768</v>
      </c>
      <c r="R663" s="86" t="s">
        <v>2416</v>
      </c>
      <c r="S663" s="86" t="s">
        <v>981</v>
      </c>
      <c r="T663" s="86">
        <v>970829</v>
      </c>
      <c r="U663" s="86">
        <v>6677</v>
      </c>
      <c r="V663" s="86" t="s">
        <v>1219</v>
      </c>
      <c r="W663" s="86" t="s">
        <v>1219</v>
      </c>
      <c r="X663" s="86" t="s">
        <v>4099</v>
      </c>
      <c r="Y663" s="86" t="s">
        <v>982</v>
      </c>
      <c r="Z663" s="86" t="str">
        <f t="shared" si="81"/>
        <v>Schattwald 41; 6677 Schattwald</v>
      </c>
      <c r="AB663" s="85" t="s">
        <v>4826</v>
      </c>
      <c r="AC663" s="85" t="str">
        <f t="shared" si="82"/>
        <v>AT32</v>
      </c>
      <c r="AD663" s="85" t="str">
        <f t="shared" si="83"/>
        <v>3633</v>
      </c>
      <c r="AE663" s="85" t="str">
        <f t="shared" si="84"/>
        <v>3000</v>
      </c>
      <c r="AF663" s="85" t="str">
        <f t="shared" si="85"/>
        <v>0011</v>
      </c>
      <c r="AG663" s="85" t="str">
        <f t="shared" si="86"/>
        <v>0247</v>
      </c>
      <c r="AH663" s="85" t="str">
        <f t="shared" si="87"/>
        <v>AT32 3633 3000 0011 0247</v>
      </c>
    </row>
    <row r="664" spans="1:34" x14ac:dyDescent="0.25">
      <c r="A664" s="86">
        <v>708226</v>
      </c>
      <c r="B664" s="86" t="s">
        <v>649</v>
      </c>
      <c r="C664" s="86" t="str">
        <f t="shared" si="80"/>
        <v>Äule 1; 6642 Stanzach</v>
      </c>
      <c r="D664" s="86" t="s">
        <v>1920</v>
      </c>
      <c r="E664" s="86" t="s">
        <v>1920</v>
      </c>
      <c r="F664" s="86">
        <v>70830</v>
      </c>
      <c r="G664" s="86">
        <v>6642</v>
      </c>
      <c r="H664" s="86" t="s">
        <v>1170</v>
      </c>
      <c r="I664" s="86" t="s">
        <v>4827</v>
      </c>
      <c r="J664" s="86" t="s">
        <v>2480</v>
      </c>
      <c r="K664" s="86" t="s">
        <v>4657</v>
      </c>
      <c r="L664" s="86" t="s">
        <v>3</v>
      </c>
      <c r="M664" s="86" t="s">
        <v>4828</v>
      </c>
      <c r="N664" s="86" t="s">
        <v>4829</v>
      </c>
      <c r="O664" s="86" t="s">
        <v>2315</v>
      </c>
      <c r="P664" s="87">
        <v>36770</v>
      </c>
      <c r="Q664" s="87">
        <v>401768</v>
      </c>
      <c r="R664" s="86" t="s">
        <v>2416</v>
      </c>
      <c r="S664" s="86" t="s">
        <v>650</v>
      </c>
      <c r="T664" s="86">
        <v>970830</v>
      </c>
      <c r="U664" s="86">
        <v>6642</v>
      </c>
      <c r="V664" s="86" t="s">
        <v>1170</v>
      </c>
      <c r="W664" s="86" t="s">
        <v>3140</v>
      </c>
      <c r="X664" s="86" t="s">
        <v>2480</v>
      </c>
      <c r="Y664" s="86" t="s">
        <v>651</v>
      </c>
      <c r="Z664" s="86" t="str">
        <f t="shared" si="81"/>
        <v>Dorf 1; 6642 Stanzach</v>
      </c>
      <c r="AB664" s="85" t="s">
        <v>4830</v>
      </c>
      <c r="AC664" s="85" t="str">
        <f t="shared" si="82"/>
        <v>AT66</v>
      </c>
      <c r="AD664" s="85" t="str">
        <f t="shared" si="83"/>
        <v>3699</v>
      </c>
      <c r="AE664" s="85" t="str">
        <f t="shared" si="84"/>
        <v>0000</v>
      </c>
      <c r="AF664" s="85" t="str">
        <f t="shared" si="85"/>
        <v>0821</v>
      </c>
      <c r="AG664" s="85" t="str">
        <f t="shared" si="86"/>
        <v>0700</v>
      </c>
      <c r="AH664" s="85" t="str">
        <f t="shared" si="87"/>
        <v>AT66 3699 0000 0821 0700</v>
      </c>
    </row>
    <row r="665" spans="1:34" x14ac:dyDescent="0.25">
      <c r="A665" s="86">
        <v>708066</v>
      </c>
      <c r="B665" s="86" t="s">
        <v>824</v>
      </c>
      <c r="C665" s="86" t="str">
        <f t="shared" si="80"/>
        <v>Schulweg 14; 6682 Vils</v>
      </c>
      <c r="D665" s="86" t="s">
        <v>1920</v>
      </c>
      <c r="E665" s="86" t="s">
        <v>1920</v>
      </c>
      <c r="F665" s="86">
        <v>70833</v>
      </c>
      <c r="G665" s="86">
        <v>6682</v>
      </c>
      <c r="H665" s="86" t="s">
        <v>1157</v>
      </c>
      <c r="I665" s="86" t="s">
        <v>3056</v>
      </c>
      <c r="J665" s="86" t="s">
        <v>2949</v>
      </c>
      <c r="K665" s="86" t="s">
        <v>4657</v>
      </c>
      <c r="L665" s="86" t="s">
        <v>3</v>
      </c>
      <c r="M665" s="86" t="s">
        <v>4831</v>
      </c>
      <c r="N665" s="86" t="s">
        <v>4832</v>
      </c>
      <c r="O665" s="86" t="s">
        <v>2296</v>
      </c>
      <c r="P665" s="87">
        <v>36770</v>
      </c>
      <c r="Q665" s="87">
        <v>401768</v>
      </c>
      <c r="R665" s="86" t="s">
        <v>2416</v>
      </c>
      <c r="S665" s="86" t="s">
        <v>1843</v>
      </c>
      <c r="T665" s="86">
        <v>970833</v>
      </c>
      <c r="U665" s="86">
        <v>6682</v>
      </c>
      <c r="V665" s="86" t="s">
        <v>1157</v>
      </c>
      <c r="W665" s="86" t="s">
        <v>4822</v>
      </c>
      <c r="X665" s="86" t="s">
        <v>2480</v>
      </c>
      <c r="Y665" s="86" t="s">
        <v>825</v>
      </c>
      <c r="Z665" s="86" t="str">
        <f t="shared" si="81"/>
        <v>Stadtplatz 1; 6682 Vils</v>
      </c>
      <c r="AB665" s="85" t="s">
        <v>4821</v>
      </c>
      <c r="AC665" s="85" t="str">
        <f t="shared" si="82"/>
        <v>AT64</v>
      </c>
      <c r="AD665" s="85" t="str">
        <f t="shared" si="83"/>
        <v>3699</v>
      </c>
      <c r="AE665" s="85" t="str">
        <f t="shared" si="84"/>
        <v>0000</v>
      </c>
      <c r="AF665" s="85" t="str">
        <f t="shared" si="85"/>
        <v>0942</v>
      </c>
      <c r="AG665" s="85" t="str">
        <f t="shared" si="86"/>
        <v>0035</v>
      </c>
      <c r="AH665" s="85" t="str">
        <f t="shared" si="87"/>
        <v>AT64 3699 0000 0942 0035</v>
      </c>
    </row>
    <row r="666" spans="1:34" x14ac:dyDescent="0.25">
      <c r="A666" s="86">
        <v>709156</v>
      </c>
      <c r="B666" s="86" t="s">
        <v>888</v>
      </c>
      <c r="C666" s="86" t="str">
        <f t="shared" si="80"/>
        <v>Sankt Margarethen 105; 6220 Buch</v>
      </c>
      <c r="D666" s="86" t="s">
        <v>1920</v>
      </c>
      <c r="E666" s="86" t="s">
        <v>1920</v>
      </c>
      <c r="F666" s="86">
        <v>70905</v>
      </c>
      <c r="G666" s="86">
        <v>6220</v>
      </c>
      <c r="H666" s="86" t="s">
        <v>4833</v>
      </c>
      <c r="I666" s="86" t="s">
        <v>4834</v>
      </c>
      <c r="J666" s="86" t="s">
        <v>3680</v>
      </c>
      <c r="K666" s="86" t="s">
        <v>4808</v>
      </c>
      <c r="L666" s="86" t="s">
        <v>3</v>
      </c>
      <c r="M666" s="86" t="s">
        <v>4835</v>
      </c>
      <c r="N666" s="86" t="s">
        <v>4836</v>
      </c>
      <c r="O666" s="86" t="s">
        <v>2339</v>
      </c>
      <c r="P666" s="87">
        <v>36770</v>
      </c>
      <c r="Q666" s="87">
        <v>401768</v>
      </c>
      <c r="R666" s="86" t="s">
        <v>2416</v>
      </c>
      <c r="S666" s="86" t="s">
        <v>889</v>
      </c>
      <c r="T666" s="86">
        <v>970905</v>
      </c>
      <c r="U666" s="86">
        <v>6220</v>
      </c>
      <c r="V666" s="86" t="s">
        <v>1308</v>
      </c>
      <c r="W666" s="86" t="s">
        <v>4838</v>
      </c>
      <c r="X666" s="86" t="s">
        <v>2881</v>
      </c>
      <c r="Y666" s="86" t="s">
        <v>890</v>
      </c>
      <c r="Z666" s="86" t="str">
        <f t="shared" si="81"/>
        <v>St. Margarethen 108; 6220 Buch i.T.</v>
      </c>
      <c r="AB666" s="85" t="s">
        <v>4837</v>
      </c>
      <c r="AC666" s="85" t="str">
        <f t="shared" si="82"/>
        <v>AT48</v>
      </c>
      <c r="AD666" s="85" t="str">
        <f t="shared" si="83"/>
        <v>3627</v>
      </c>
      <c r="AE666" s="85" t="str">
        <f t="shared" si="84"/>
        <v>2000</v>
      </c>
      <c r="AF666" s="85" t="str">
        <f t="shared" si="85"/>
        <v>0002</v>
      </c>
      <c r="AG666" s="85" t="str">
        <f t="shared" si="86"/>
        <v>0248</v>
      </c>
      <c r="AH666" s="85" t="str">
        <f t="shared" si="87"/>
        <v>AT48 3627 2000 0002 0248</v>
      </c>
    </row>
    <row r="667" spans="1:34" x14ac:dyDescent="0.25">
      <c r="A667" s="86">
        <v>709216</v>
      </c>
      <c r="B667" s="86" t="s">
        <v>698</v>
      </c>
      <c r="C667" s="86" t="str">
        <f t="shared" si="80"/>
        <v>Thurnbachweg 5; 6274 Distelberg</v>
      </c>
      <c r="D667" s="86" t="s">
        <v>1920</v>
      </c>
      <c r="E667" s="86" t="s">
        <v>1920</v>
      </c>
      <c r="F667" s="86">
        <v>70902</v>
      </c>
      <c r="G667" s="86">
        <v>6274</v>
      </c>
      <c r="H667" s="86" t="s">
        <v>4839</v>
      </c>
      <c r="I667" s="86" t="s">
        <v>4840</v>
      </c>
      <c r="J667" s="86" t="s">
        <v>2428</v>
      </c>
      <c r="K667" s="86" t="s">
        <v>4808</v>
      </c>
      <c r="L667" s="86" t="s">
        <v>3</v>
      </c>
      <c r="M667" s="86" t="s">
        <v>4841</v>
      </c>
      <c r="N667" s="86" t="s">
        <v>4842</v>
      </c>
      <c r="O667" s="86" t="s">
        <v>2365</v>
      </c>
      <c r="P667" s="87">
        <v>36770</v>
      </c>
      <c r="Q667" s="87">
        <v>401768</v>
      </c>
      <c r="R667" s="86" t="s">
        <v>2416</v>
      </c>
      <c r="S667" s="86" t="s">
        <v>699</v>
      </c>
      <c r="T667" s="86">
        <v>970902</v>
      </c>
      <c r="U667" s="86">
        <v>6274</v>
      </c>
      <c r="V667" s="86" t="s">
        <v>4844</v>
      </c>
      <c r="W667" s="86" t="s">
        <v>3218</v>
      </c>
      <c r="X667" s="86" t="s">
        <v>2480</v>
      </c>
      <c r="Y667" s="86" t="s">
        <v>700</v>
      </c>
      <c r="Z667" s="86" t="str">
        <f t="shared" si="81"/>
        <v>Dorfplatz 1; 6274 Aschau im Zillertal</v>
      </c>
      <c r="AB667" s="85" t="s">
        <v>4843</v>
      </c>
      <c r="AC667" s="85" t="str">
        <f t="shared" si="82"/>
        <v>AT21</v>
      </c>
      <c r="AD667" s="85" t="str">
        <f t="shared" si="83"/>
        <v>3636</v>
      </c>
      <c r="AE667" s="85" t="str">
        <f t="shared" si="84"/>
        <v>0000</v>
      </c>
      <c r="AF667" s="85" t="str">
        <f t="shared" si="85"/>
        <v>0022</v>
      </c>
      <c r="AG667" s="85" t="str">
        <f t="shared" si="86"/>
        <v>3412</v>
      </c>
      <c r="AH667" s="85" t="str">
        <f t="shared" si="87"/>
        <v>AT21 3636 0000 0022 3412</v>
      </c>
    </row>
    <row r="668" spans="1:34" x14ac:dyDescent="0.25">
      <c r="A668" s="86">
        <v>709048</v>
      </c>
      <c r="B668" s="86" t="s">
        <v>701</v>
      </c>
      <c r="C668" s="86" t="str">
        <f t="shared" si="80"/>
        <v>Thurnbachweg 5; 6274 Distelberg</v>
      </c>
      <c r="D668" s="86" t="s">
        <v>1919</v>
      </c>
      <c r="E668" s="86" t="s">
        <v>1919</v>
      </c>
      <c r="F668" s="86">
        <v>70902</v>
      </c>
      <c r="G668" s="86">
        <v>6274</v>
      </c>
      <c r="H668" s="86" t="s">
        <v>4839</v>
      </c>
      <c r="I668" s="86" t="s">
        <v>4840</v>
      </c>
      <c r="J668" s="86" t="s">
        <v>2428</v>
      </c>
      <c r="K668" s="86" t="s">
        <v>4808</v>
      </c>
      <c r="L668" s="86" t="s">
        <v>3</v>
      </c>
      <c r="M668" s="86" t="s">
        <v>4845</v>
      </c>
      <c r="N668" s="86" t="s">
        <v>4846</v>
      </c>
      <c r="O668" s="86" t="s">
        <v>2352</v>
      </c>
      <c r="P668" s="87">
        <v>36770</v>
      </c>
      <c r="Q668" s="87">
        <v>401768</v>
      </c>
      <c r="R668" s="86" t="s">
        <v>2416</v>
      </c>
      <c r="S668" s="86" t="s">
        <v>699</v>
      </c>
      <c r="T668" s="86">
        <v>970902</v>
      </c>
      <c r="U668" s="86">
        <v>6274</v>
      </c>
      <c r="V668" s="86" t="s">
        <v>4844</v>
      </c>
      <c r="W668" s="86" t="s">
        <v>3218</v>
      </c>
      <c r="X668" s="86" t="s">
        <v>2480</v>
      </c>
      <c r="Y668" s="86" t="s">
        <v>700</v>
      </c>
      <c r="Z668" s="86" t="str">
        <f t="shared" si="81"/>
        <v>Dorfplatz 1; 6274 Aschau im Zillertal</v>
      </c>
      <c r="AB668" s="85" t="s">
        <v>4847</v>
      </c>
      <c r="AC668" s="85" t="str">
        <f t="shared" si="82"/>
        <v>AT05</v>
      </c>
      <c r="AD668" s="85" t="str">
        <f t="shared" si="83"/>
        <v>2051</v>
      </c>
      <c r="AE668" s="85" t="str">
        <f t="shared" si="84"/>
        <v>0009</v>
      </c>
      <c r="AF668" s="85" t="str">
        <f t="shared" si="85"/>
        <v>0090</v>
      </c>
      <c r="AG668" s="85" t="str">
        <f t="shared" si="86"/>
        <v>0226</v>
      </c>
      <c r="AH668" s="85" t="str">
        <f t="shared" si="87"/>
        <v>AT05 2051 0009 0090 0226</v>
      </c>
    </row>
    <row r="669" spans="1:34" x14ac:dyDescent="0.25">
      <c r="A669" s="86">
        <v>709300</v>
      </c>
      <c r="B669" s="86" t="s">
        <v>1740</v>
      </c>
      <c r="C669" s="86" t="str">
        <f t="shared" si="80"/>
        <v>Hauptstraße 63; 6263 Fügen</v>
      </c>
      <c r="D669" s="86" t="s">
        <v>1922</v>
      </c>
      <c r="E669" s="86" t="s">
        <v>1922</v>
      </c>
      <c r="F669" s="86">
        <v>70909</v>
      </c>
      <c r="G669" s="86">
        <v>6263</v>
      </c>
      <c r="H669" s="86" t="s">
        <v>1184</v>
      </c>
      <c r="I669" s="86" t="s">
        <v>3088</v>
      </c>
      <c r="J669" s="86" t="s">
        <v>4848</v>
      </c>
      <c r="K669" s="86" t="s">
        <v>4808</v>
      </c>
      <c r="L669" s="86" t="s">
        <v>3</v>
      </c>
      <c r="M669" s="86" t="s">
        <v>4849</v>
      </c>
      <c r="N669" s="86" t="s">
        <v>4850</v>
      </c>
      <c r="O669" s="86" t="s">
        <v>2332</v>
      </c>
      <c r="P669" s="87">
        <v>36770</v>
      </c>
      <c r="Q669" s="87">
        <v>401768</v>
      </c>
      <c r="R669" s="86" t="s">
        <v>2416</v>
      </c>
      <c r="S669" s="86" t="s">
        <v>638</v>
      </c>
      <c r="T669" s="86">
        <v>970909</v>
      </c>
      <c r="U669" s="86">
        <v>6263</v>
      </c>
      <c r="V669" s="86" t="s">
        <v>1184</v>
      </c>
      <c r="W669" s="86" t="s">
        <v>3088</v>
      </c>
      <c r="X669" s="86" t="s">
        <v>3483</v>
      </c>
      <c r="Y669" s="86" t="s">
        <v>639</v>
      </c>
      <c r="Z669" s="86" t="str">
        <f t="shared" si="81"/>
        <v>Hauptstraße 58; 6263 Fügen</v>
      </c>
      <c r="AB669" s="85" t="s">
        <v>4851</v>
      </c>
      <c r="AC669" s="85" t="str">
        <f t="shared" si="82"/>
        <v>AT23</v>
      </c>
      <c r="AD669" s="85" t="str">
        <f t="shared" si="83"/>
        <v>3622</v>
      </c>
      <c r="AE669" s="85" t="str">
        <f t="shared" si="84"/>
        <v>9000</v>
      </c>
      <c r="AF669" s="85" t="str">
        <f t="shared" si="85"/>
        <v>0002</v>
      </c>
      <c r="AG669" s="85" t="str">
        <f t="shared" si="86"/>
        <v>0040</v>
      </c>
      <c r="AH669" s="85" t="str">
        <f t="shared" si="87"/>
        <v>AT23 3622 9000 0002 0040</v>
      </c>
    </row>
    <row r="670" spans="1:34" x14ac:dyDescent="0.25">
      <c r="A670" s="86">
        <v>709376</v>
      </c>
      <c r="B670" s="86" t="s">
        <v>661</v>
      </c>
      <c r="C670" s="86" t="str">
        <f t="shared" si="80"/>
        <v>Brandberg 13; 6290 Brandberg</v>
      </c>
      <c r="D670" s="86" t="s">
        <v>1920</v>
      </c>
      <c r="E670" s="86" t="s">
        <v>1920</v>
      </c>
      <c r="F670" s="86">
        <v>70903</v>
      </c>
      <c r="G670" s="86">
        <v>6290</v>
      </c>
      <c r="H670" s="86" t="s">
        <v>1204</v>
      </c>
      <c r="I670" s="86" t="s">
        <v>1204</v>
      </c>
      <c r="J670" s="86" t="s">
        <v>2644</v>
      </c>
      <c r="K670" s="86" t="s">
        <v>4808</v>
      </c>
      <c r="L670" s="86" t="s">
        <v>3</v>
      </c>
      <c r="M670" s="86" t="s">
        <v>4852</v>
      </c>
      <c r="N670" s="86" t="s">
        <v>4853</v>
      </c>
      <c r="O670" s="86" t="s">
        <v>2377</v>
      </c>
      <c r="P670" s="87">
        <v>36770</v>
      </c>
      <c r="Q670" s="87">
        <v>401768</v>
      </c>
      <c r="R670" s="86" t="s">
        <v>2416</v>
      </c>
      <c r="S670" s="86" t="s">
        <v>662</v>
      </c>
      <c r="T670" s="86">
        <v>970903</v>
      </c>
      <c r="U670" s="86">
        <v>6290</v>
      </c>
      <c r="V670" s="86" t="s">
        <v>1204</v>
      </c>
      <c r="W670" s="86" t="s">
        <v>1204</v>
      </c>
      <c r="X670" s="86" t="s">
        <v>2644</v>
      </c>
      <c r="Y670" s="86" t="s">
        <v>663</v>
      </c>
      <c r="Z670" s="86" t="str">
        <f t="shared" si="81"/>
        <v>Brandberg 13; 6290 Brandberg</v>
      </c>
      <c r="AB670" s="85" t="s">
        <v>4854</v>
      </c>
      <c r="AC670" s="85" t="str">
        <f t="shared" si="82"/>
        <v>AT72</v>
      </c>
      <c r="AD670" s="85" t="str">
        <f t="shared" si="83"/>
        <v>3627</v>
      </c>
      <c r="AE670" s="85" t="str">
        <f t="shared" si="84"/>
        <v>4000</v>
      </c>
      <c r="AF670" s="85" t="str">
        <f t="shared" si="85"/>
        <v>0002</v>
      </c>
      <c r="AG670" s="85" t="str">
        <f t="shared" si="86"/>
        <v>0776</v>
      </c>
      <c r="AH670" s="85" t="str">
        <f t="shared" si="87"/>
        <v>AT72 3627 4000 0002 0776</v>
      </c>
    </row>
    <row r="671" spans="1:34" x14ac:dyDescent="0.25">
      <c r="A671" s="86">
        <v>709166</v>
      </c>
      <c r="B671" s="86" t="s">
        <v>912</v>
      </c>
      <c r="C671" s="86" t="str">
        <f t="shared" si="80"/>
        <v>Seebergstraße 7; 6213 Pertisau</v>
      </c>
      <c r="D671" s="86" t="s">
        <v>1920</v>
      </c>
      <c r="E671" s="86" t="s">
        <v>1920</v>
      </c>
      <c r="F671" s="86">
        <v>70907</v>
      </c>
      <c r="G671" s="86">
        <v>6213</v>
      </c>
      <c r="H671" s="86" t="s">
        <v>4855</v>
      </c>
      <c r="I671" s="86" t="s">
        <v>4856</v>
      </c>
      <c r="J671" s="86" t="s">
        <v>2509</v>
      </c>
      <c r="K671" s="86" t="s">
        <v>4808</v>
      </c>
      <c r="L671" s="86" t="s">
        <v>3</v>
      </c>
      <c r="M671" s="86" t="s">
        <v>4857</v>
      </c>
      <c r="N671" s="86" t="s">
        <v>4858</v>
      </c>
      <c r="O671" s="86" t="s">
        <v>2363</v>
      </c>
      <c r="P671" s="87">
        <v>36770</v>
      </c>
      <c r="Q671" s="87">
        <v>401768</v>
      </c>
      <c r="R671" s="86" t="s">
        <v>2416</v>
      </c>
      <c r="S671" s="86" t="s">
        <v>909</v>
      </c>
      <c r="T671" s="86">
        <v>970907</v>
      </c>
      <c r="U671" s="86">
        <v>6212</v>
      </c>
      <c r="V671" s="86" t="s">
        <v>4860</v>
      </c>
      <c r="W671" s="86" t="s">
        <v>2849</v>
      </c>
      <c r="X671" s="86" t="s">
        <v>2488</v>
      </c>
      <c r="Y671" s="86" t="s">
        <v>910</v>
      </c>
      <c r="Z671" s="86" t="str">
        <f t="shared" si="81"/>
        <v>Dorfstraße 28; 6212 Eben am Achensee</v>
      </c>
      <c r="AB671" s="85" t="s">
        <v>4859</v>
      </c>
      <c r="AC671" s="85" t="str">
        <f t="shared" si="82"/>
        <v>AT86</v>
      </c>
      <c r="AD671" s="85" t="str">
        <f t="shared" si="83"/>
        <v>3621</v>
      </c>
      <c r="AE671" s="85" t="str">
        <f t="shared" si="84"/>
        <v>8000</v>
      </c>
      <c r="AF671" s="85" t="str">
        <f t="shared" si="85"/>
        <v>0002</v>
      </c>
      <c r="AG671" s="85" t="str">
        <f t="shared" si="86"/>
        <v>0610</v>
      </c>
      <c r="AH671" s="85" t="str">
        <f t="shared" si="87"/>
        <v>AT86 3621 8000 0002 0610</v>
      </c>
    </row>
    <row r="672" spans="1:34" x14ac:dyDescent="0.25">
      <c r="A672" s="86">
        <v>709526</v>
      </c>
      <c r="B672" s="86" t="s">
        <v>690</v>
      </c>
      <c r="C672" s="86" t="str">
        <f t="shared" si="80"/>
        <v>Dornauberg 28; 6295 Ginzling</v>
      </c>
      <c r="D672" s="86" t="s">
        <v>1920</v>
      </c>
      <c r="E672" s="86" t="s">
        <v>1920</v>
      </c>
      <c r="F672" s="86">
        <v>70908</v>
      </c>
      <c r="G672" s="86">
        <v>6295</v>
      </c>
      <c r="H672" s="86" t="s">
        <v>4861</v>
      </c>
      <c r="I672" s="86" t="s">
        <v>4862</v>
      </c>
      <c r="J672" s="86" t="s">
        <v>2488</v>
      </c>
      <c r="K672" s="86" t="s">
        <v>4808</v>
      </c>
      <c r="L672" s="86" t="s">
        <v>3</v>
      </c>
      <c r="M672" s="86" t="s">
        <v>4863</v>
      </c>
      <c r="N672" s="86" t="s">
        <v>4864</v>
      </c>
      <c r="O672" s="86" t="s">
        <v>2384</v>
      </c>
      <c r="P672" s="87">
        <v>36770</v>
      </c>
      <c r="Q672" s="87">
        <v>401768</v>
      </c>
      <c r="R672" s="86" t="s">
        <v>2416</v>
      </c>
      <c r="S672" s="86" t="s">
        <v>656</v>
      </c>
      <c r="T672" s="86">
        <v>970908</v>
      </c>
      <c r="U672" s="86">
        <v>6292</v>
      </c>
      <c r="V672" s="86" t="s">
        <v>1194</v>
      </c>
      <c r="W672" s="86" t="s">
        <v>3140</v>
      </c>
      <c r="X672" s="86" t="s">
        <v>4647</v>
      </c>
      <c r="Y672" s="86" t="s">
        <v>657</v>
      </c>
      <c r="Z672" s="86" t="str">
        <f t="shared" si="81"/>
        <v>Dorf 140; 6292 Finkenberg</v>
      </c>
      <c r="AB672" s="85" t="s">
        <v>4865</v>
      </c>
      <c r="AC672" s="85" t="str">
        <f t="shared" si="82"/>
        <v>AT64</v>
      </c>
      <c r="AD672" s="85" t="str">
        <f t="shared" si="83"/>
        <v>3627</v>
      </c>
      <c r="AE672" s="85" t="str">
        <f t="shared" si="84"/>
        <v>4000</v>
      </c>
      <c r="AF672" s="85" t="str">
        <f t="shared" si="85"/>
        <v>0022</v>
      </c>
      <c r="AG672" s="85" t="str">
        <f t="shared" si="86"/>
        <v>0061</v>
      </c>
      <c r="AH672" s="85" t="str">
        <f t="shared" si="87"/>
        <v>AT64 3627 4000 0022 0061</v>
      </c>
    </row>
    <row r="673" spans="1:34" x14ac:dyDescent="0.25">
      <c r="A673" s="86">
        <v>709027</v>
      </c>
      <c r="B673" s="86" t="s">
        <v>696</v>
      </c>
      <c r="C673" s="86" t="str">
        <f t="shared" si="80"/>
        <v>Franziskusweg 9; 6263 Fügen</v>
      </c>
      <c r="D673" s="86" t="s">
        <v>1919</v>
      </c>
      <c r="E673" s="86" t="s">
        <v>1919</v>
      </c>
      <c r="F673" s="86">
        <v>70909</v>
      </c>
      <c r="G673" s="86">
        <v>6263</v>
      </c>
      <c r="H673" s="86" t="s">
        <v>1184</v>
      </c>
      <c r="I673" s="86" t="s">
        <v>4866</v>
      </c>
      <c r="J673" s="86" t="s">
        <v>2609</v>
      </c>
      <c r="K673" s="86" t="s">
        <v>4808</v>
      </c>
      <c r="L673" s="86" t="s">
        <v>1</v>
      </c>
      <c r="M673" s="86" t="s">
        <v>4867</v>
      </c>
      <c r="N673" s="86" t="s">
        <v>4868</v>
      </c>
      <c r="O673" s="86" t="s">
        <v>2338</v>
      </c>
      <c r="P673" s="87">
        <v>36770</v>
      </c>
      <c r="Q673" s="87">
        <v>401768</v>
      </c>
      <c r="R673" s="86" t="s">
        <v>2416</v>
      </c>
      <c r="S673" s="86" t="s">
        <v>4870</v>
      </c>
      <c r="T673" s="86">
        <v>900156</v>
      </c>
      <c r="U673" s="86">
        <v>6263</v>
      </c>
      <c r="V673" s="86" t="s">
        <v>1184</v>
      </c>
      <c r="W673" s="86" t="s">
        <v>4866</v>
      </c>
      <c r="X673" s="86" t="s">
        <v>2609</v>
      </c>
      <c r="Y673" s="86" t="s">
        <v>1967</v>
      </c>
      <c r="Z673" s="86" t="str">
        <f t="shared" si="81"/>
        <v>Franziskusweg 9; 6263 Fügen</v>
      </c>
      <c r="AB673" s="85" t="s">
        <v>4869</v>
      </c>
      <c r="AC673" s="85" t="str">
        <f t="shared" si="82"/>
        <v>AT18</v>
      </c>
      <c r="AD673" s="85" t="str">
        <f t="shared" si="83"/>
        <v>3622</v>
      </c>
      <c r="AE673" s="85" t="str">
        <f t="shared" si="84"/>
        <v>9000</v>
      </c>
      <c r="AF673" s="85" t="str">
        <f t="shared" si="85"/>
        <v>0007</v>
      </c>
      <c r="AG673" s="85" t="str">
        <f t="shared" si="86"/>
        <v>4450</v>
      </c>
      <c r="AH673" s="85" t="str">
        <f t="shared" si="87"/>
        <v>AT18 3622 9000 0007 4450</v>
      </c>
    </row>
    <row r="674" spans="1:34" x14ac:dyDescent="0.25">
      <c r="A674" s="86">
        <v>709177</v>
      </c>
      <c r="B674" s="86" t="s">
        <v>906</v>
      </c>
      <c r="C674" s="86" t="str">
        <f t="shared" si="80"/>
        <v>Dorfstraße 28; 6212 Maurach</v>
      </c>
      <c r="D674" s="86" t="s">
        <v>1920</v>
      </c>
      <c r="E674" s="86" t="s">
        <v>1944</v>
      </c>
      <c r="F674" s="86">
        <v>70907</v>
      </c>
      <c r="G674" s="86">
        <v>6212</v>
      </c>
      <c r="H674" s="86" t="s">
        <v>4871</v>
      </c>
      <c r="I674" s="86" t="s">
        <v>2849</v>
      </c>
      <c r="J674" s="86" t="s">
        <v>2488</v>
      </c>
      <c r="K674" s="86" t="s">
        <v>4808</v>
      </c>
      <c r="L674" s="86" t="s">
        <v>1</v>
      </c>
      <c r="M674" s="86" t="s">
        <v>4872</v>
      </c>
      <c r="N674" s="86" t="s">
        <v>4873</v>
      </c>
      <c r="O674" s="86" t="s">
        <v>2346</v>
      </c>
      <c r="P674" s="87">
        <v>36770</v>
      </c>
      <c r="Q674" s="87">
        <v>401768</v>
      </c>
      <c r="R674" s="86" t="s">
        <v>2416</v>
      </c>
      <c r="S674" s="86" t="s">
        <v>1849</v>
      </c>
      <c r="T674" s="86">
        <v>403803</v>
      </c>
      <c r="U674" s="86">
        <v>6212</v>
      </c>
      <c r="V674" s="86" t="s">
        <v>4875</v>
      </c>
      <c r="W674" s="86" t="s">
        <v>4876</v>
      </c>
      <c r="X674" s="86" t="s">
        <v>2488</v>
      </c>
      <c r="Y674" s="86" t="s">
        <v>907</v>
      </c>
      <c r="Z674" s="86" t="str">
        <f t="shared" si="81"/>
        <v>Dorfstr. 28; 6212 Maurach a.A.</v>
      </c>
      <c r="AB674" s="85" t="s">
        <v>4874</v>
      </c>
      <c r="AC674" s="85" t="str">
        <f t="shared" si="82"/>
        <v>AT77</v>
      </c>
      <c r="AD674" s="85" t="str">
        <f t="shared" si="83"/>
        <v>3621</v>
      </c>
      <c r="AE674" s="85" t="str">
        <f t="shared" si="84"/>
        <v>8000</v>
      </c>
      <c r="AF674" s="85" t="str">
        <f t="shared" si="85"/>
        <v>0001</v>
      </c>
      <c r="AG674" s="85" t="str">
        <f t="shared" si="86"/>
        <v>0587</v>
      </c>
      <c r="AH674" s="85" t="str">
        <f t="shared" si="87"/>
        <v>AT77 3621 8000 0001 0587</v>
      </c>
    </row>
    <row r="675" spans="1:34" x14ac:dyDescent="0.25">
      <c r="A675" s="86">
        <v>709037</v>
      </c>
      <c r="B675" s="86" t="s">
        <v>911</v>
      </c>
      <c r="C675" s="86" t="str">
        <f t="shared" si="80"/>
        <v>Dorfstraße 28; 6212 Maurach</v>
      </c>
      <c r="D675" s="86" t="s">
        <v>1919</v>
      </c>
      <c r="E675" s="86" t="s">
        <v>1919</v>
      </c>
      <c r="F675" s="86">
        <v>70907</v>
      </c>
      <c r="G675" s="86">
        <v>6212</v>
      </c>
      <c r="H675" s="86" t="s">
        <v>4871</v>
      </c>
      <c r="I675" s="86" t="s">
        <v>2849</v>
      </c>
      <c r="J675" s="86" t="s">
        <v>2488</v>
      </c>
      <c r="K675" s="86" t="s">
        <v>4808</v>
      </c>
      <c r="L675" s="86" t="s">
        <v>1</v>
      </c>
      <c r="M675" s="86" t="s">
        <v>4877</v>
      </c>
      <c r="N675" s="86" t="s">
        <v>4878</v>
      </c>
      <c r="O675" s="86" t="s">
        <v>2346</v>
      </c>
      <c r="P675" s="87">
        <v>36770</v>
      </c>
      <c r="Q675" s="87">
        <v>401768</v>
      </c>
      <c r="R675" s="86" t="s">
        <v>2416</v>
      </c>
      <c r="S675" s="86" t="s">
        <v>1849</v>
      </c>
      <c r="T675" s="86">
        <v>403803</v>
      </c>
      <c r="U675" s="86">
        <v>6212</v>
      </c>
      <c r="V675" s="86" t="s">
        <v>4875</v>
      </c>
      <c r="W675" s="86" t="s">
        <v>4876</v>
      </c>
      <c r="X675" s="86" t="s">
        <v>2488</v>
      </c>
      <c r="Y675" s="86" t="s">
        <v>907</v>
      </c>
      <c r="Z675" s="86" t="str">
        <f t="shared" si="81"/>
        <v>Dorfstr. 28; 6212 Maurach a.A.</v>
      </c>
      <c r="AB675" s="85" t="s">
        <v>4874</v>
      </c>
      <c r="AC675" s="85" t="str">
        <f t="shared" si="82"/>
        <v>AT77</v>
      </c>
      <c r="AD675" s="85" t="str">
        <f t="shared" si="83"/>
        <v>3621</v>
      </c>
      <c r="AE675" s="85" t="str">
        <f t="shared" si="84"/>
        <v>8000</v>
      </c>
      <c r="AF675" s="85" t="str">
        <f t="shared" si="85"/>
        <v>0001</v>
      </c>
      <c r="AG675" s="85" t="str">
        <f t="shared" si="86"/>
        <v>0587</v>
      </c>
      <c r="AH675" s="85" t="str">
        <f t="shared" si="87"/>
        <v>AT77 3621 8000 0001 0587</v>
      </c>
    </row>
    <row r="676" spans="1:34" x14ac:dyDescent="0.25">
      <c r="A676" s="86">
        <v>709039</v>
      </c>
      <c r="B676" s="86" t="s">
        <v>1609</v>
      </c>
      <c r="C676" s="86" t="str">
        <f t="shared" si="80"/>
        <v>Dorfstraße 28; 6212 Maurach</v>
      </c>
      <c r="D676" s="86" t="s">
        <v>1922</v>
      </c>
      <c r="E676" s="86" t="s">
        <v>1922</v>
      </c>
      <c r="F676" s="86">
        <v>70907</v>
      </c>
      <c r="G676" s="86">
        <v>6212</v>
      </c>
      <c r="H676" s="86" t="s">
        <v>4871</v>
      </c>
      <c r="I676" s="86" t="s">
        <v>2849</v>
      </c>
      <c r="J676" s="86" t="s">
        <v>2488</v>
      </c>
      <c r="K676" s="86" t="s">
        <v>4808</v>
      </c>
      <c r="L676" s="86" t="s">
        <v>1</v>
      </c>
      <c r="M676" s="86" t="s">
        <v>4879</v>
      </c>
      <c r="N676" s="86" t="s">
        <v>4880</v>
      </c>
      <c r="O676" s="86" t="s">
        <v>2346</v>
      </c>
      <c r="P676" s="87">
        <v>36770</v>
      </c>
      <c r="Q676" s="87">
        <v>401768</v>
      </c>
      <c r="R676" s="86" t="s">
        <v>2416</v>
      </c>
      <c r="S676" s="86" t="s">
        <v>1849</v>
      </c>
      <c r="T676" s="86">
        <v>403803</v>
      </c>
      <c r="U676" s="86">
        <v>6212</v>
      </c>
      <c r="V676" s="86" t="s">
        <v>4875</v>
      </c>
      <c r="W676" s="86" t="s">
        <v>4876</v>
      </c>
      <c r="X676" s="86" t="s">
        <v>2488</v>
      </c>
      <c r="Y676" s="86" t="s">
        <v>907</v>
      </c>
      <c r="Z676" s="86" t="str">
        <f t="shared" si="81"/>
        <v>Dorfstr. 28; 6212 Maurach a.A.</v>
      </c>
      <c r="AB676" s="85" t="s">
        <v>4874</v>
      </c>
      <c r="AC676" s="85" t="str">
        <f t="shared" si="82"/>
        <v>AT77</v>
      </c>
      <c r="AD676" s="85" t="str">
        <f t="shared" si="83"/>
        <v>3621</v>
      </c>
      <c r="AE676" s="85" t="str">
        <f t="shared" si="84"/>
        <v>8000</v>
      </c>
      <c r="AF676" s="85" t="str">
        <f t="shared" si="85"/>
        <v>0001</v>
      </c>
      <c r="AG676" s="85" t="str">
        <f t="shared" si="86"/>
        <v>0587</v>
      </c>
      <c r="AH676" s="85" t="str">
        <f t="shared" si="87"/>
        <v>AT77 3621 8000 0001 0587</v>
      </c>
    </row>
    <row r="677" spans="1:34" x14ac:dyDescent="0.25">
      <c r="A677" s="86">
        <v>709176</v>
      </c>
      <c r="B677" s="86" t="s">
        <v>908</v>
      </c>
      <c r="C677" s="86" t="str">
        <f t="shared" si="80"/>
        <v>Dorfstraße 28; 6212 Maurach</v>
      </c>
      <c r="D677" s="86" t="s">
        <v>1920</v>
      </c>
      <c r="E677" s="86" t="s">
        <v>1920</v>
      </c>
      <c r="F677" s="86">
        <v>70907</v>
      </c>
      <c r="G677" s="86">
        <v>6212</v>
      </c>
      <c r="H677" s="86" t="s">
        <v>4871</v>
      </c>
      <c r="I677" s="86" t="s">
        <v>2849</v>
      </c>
      <c r="J677" s="86" t="s">
        <v>2488</v>
      </c>
      <c r="K677" s="86" t="s">
        <v>4808</v>
      </c>
      <c r="L677" s="86" t="s">
        <v>3</v>
      </c>
      <c r="M677" s="86" t="s">
        <v>4881</v>
      </c>
      <c r="N677" s="86" t="s">
        <v>4882</v>
      </c>
      <c r="O677" s="86" t="s">
        <v>2363</v>
      </c>
      <c r="P677" s="87">
        <v>36770</v>
      </c>
      <c r="Q677" s="87">
        <v>401768</v>
      </c>
      <c r="R677" s="86" t="s">
        <v>2416</v>
      </c>
      <c r="S677" s="86" t="s">
        <v>909</v>
      </c>
      <c r="T677" s="86">
        <v>970907</v>
      </c>
      <c r="U677" s="86">
        <v>6212</v>
      </c>
      <c r="V677" s="86" t="s">
        <v>4860</v>
      </c>
      <c r="W677" s="86" t="s">
        <v>2849</v>
      </c>
      <c r="X677" s="86" t="s">
        <v>2488</v>
      </c>
      <c r="Y677" s="86" t="s">
        <v>910</v>
      </c>
      <c r="Z677" s="86" t="str">
        <f t="shared" si="81"/>
        <v>Dorfstraße 28; 6212 Eben am Achensee</v>
      </c>
      <c r="AB677" s="85" t="s">
        <v>4859</v>
      </c>
      <c r="AC677" s="85" t="str">
        <f t="shared" si="82"/>
        <v>AT86</v>
      </c>
      <c r="AD677" s="85" t="str">
        <f t="shared" si="83"/>
        <v>3621</v>
      </c>
      <c r="AE677" s="85" t="str">
        <f t="shared" si="84"/>
        <v>8000</v>
      </c>
      <c r="AF677" s="85" t="str">
        <f t="shared" si="85"/>
        <v>0002</v>
      </c>
      <c r="AG677" s="85" t="str">
        <f t="shared" si="86"/>
        <v>0610</v>
      </c>
      <c r="AH677" s="85" t="str">
        <f t="shared" si="87"/>
        <v>AT86 3621 8000 0002 0610</v>
      </c>
    </row>
    <row r="678" spans="1:34" x14ac:dyDescent="0.25">
      <c r="A678" s="86">
        <v>709076</v>
      </c>
      <c r="B678" s="86" t="s">
        <v>655</v>
      </c>
      <c r="C678" s="86" t="str">
        <f t="shared" si="80"/>
        <v>Persal 210; 6292 Finkenberg</v>
      </c>
      <c r="D678" s="86" t="s">
        <v>1920</v>
      </c>
      <c r="E678" s="86" t="s">
        <v>1920</v>
      </c>
      <c r="F678" s="86">
        <v>70908</v>
      </c>
      <c r="G678" s="86">
        <v>6292</v>
      </c>
      <c r="H678" s="86" t="s">
        <v>1194</v>
      </c>
      <c r="I678" s="86" t="s">
        <v>4883</v>
      </c>
      <c r="J678" s="86" t="s">
        <v>4884</v>
      </c>
      <c r="K678" s="86" t="s">
        <v>4808</v>
      </c>
      <c r="L678" s="86" t="s">
        <v>3</v>
      </c>
      <c r="M678" s="86" t="s">
        <v>4885</v>
      </c>
      <c r="N678" s="86" t="s">
        <v>4886</v>
      </c>
      <c r="O678" s="86" t="s">
        <v>2354</v>
      </c>
      <c r="P678" s="87">
        <v>36770</v>
      </c>
      <c r="Q678" s="87">
        <v>401768</v>
      </c>
      <c r="R678" s="86" t="s">
        <v>2416</v>
      </c>
      <c r="S678" s="86" t="s">
        <v>656</v>
      </c>
      <c r="T678" s="86">
        <v>970908</v>
      </c>
      <c r="U678" s="86">
        <v>6292</v>
      </c>
      <c r="V678" s="86" t="s">
        <v>1194</v>
      </c>
      <c r="W678" s="86" t="s">
        <v>3140</v>
      </c>
      <c r="X678" s="86" t="s">
        <v>4647</v>
      </c>
      <c r="Y678" s="86" t="s">
        <v>657</v>
      </c>
      <c r="Z678" s="86" t="str">
        <f t="shared" si="81"/>
        <v>Dorf 140; 6292 Finkenberg</v>
      </c>
      <c r="AB678" s="85" t="s">
        <v>4887</v>
      </c>
      <c r="AC678" s="85" t="str">
        <f t="shared" si="82"/>
        <v>AT74</v>
      </c>
      <c r="AD678" s="85" t="str">
        <f t="shared" si="83"/>
        <v>5700</v>
      </c>
      <c r="AE678" s="85" t="str">
        <f t="shared" si="84"/>
        <v>0002</v>
      </c>
      <c r="AF678" s="85" t="str">
        <f t="shared" si="85"/>
        <v>4000</v>
      </c>
      <c r="AG678" s="85" t="str">
        <f t="shared" si="86"/>
        <v>3071</v>
      </c>
      <c r="AH678" s="85" t="str">
        <f t="shared" si="87"/>
        <v>AT74 5700 0002 4000 3071</v>
      </c>
    </row>
    <row r="679" spans="1:34" x14ac:dyDescent="0.25">
      <c r="A679" s="86">
        <v>709006</v>
      </c>
      <c r="B679" s="86" t="s">
        <v>674</v>
      </c>
      <c r="C679" s="86" t="str">
        <f t="shared" si="80"/>
        <v>Kirchplatz 1; 6265 Hart/Zillertal</v>
      </c>
      <c r="D679" s="86" t="s">
        <v>1920</v>
      </c>
      <c r="E679" s="86" t="s">
        <v>1920</v>
      </c>
      <c r="F679" s="86">
        <v>70915</v>
      </c>
      <c r="G679" s="86">
        <v>6265</v>
      </c>
      <c r="H679" s="86" t="s">
        <v>4888</v>
      </c>
      <c r="I679" s="86" t="s">
        <v>3075</v>
      </c>
      <c r="J679" s="86" t="s">
        <v>2480</v>
      </c>
      <c r="K679" s="86" t="s">
        <v>4808</v>
      </c>
      <c r="L679" s="86" t="s">
        <v>3</v>
      </c>
      <c r="M679" s="86" t="s">
        <v>4889</v>
      </c>
      <c r="N679" s="86" t="s">
        <v>4890</v>
      </c>
      <c r="O679" s="86" t="s">
        <v>2329</v>
      </c>
      <c r="P679" s="87">
        <v>36770</v>
      </c>
      <c r="Q679" s="87">
        <v>401768</v>
      </c>
      <c r="R679" s="86" t="s">
        <v>2416</v>
      </c>
      <c r="S679" s="86" t="s">
        <v>673</v>
      </c>
      <c r="T679" s="86">
        <v>970915</v>
      </c>
      <c r="U679" s="86">
        <v>6265</v>
      </c>
      <c r="V679" s="86" t="s">
        <v>1310</v>
      </c>
      <c r="W679" s="86" t="s">
        <v>4892</v>
      </c>
      <c r="X679" s="86" t="s">
        <v>2480</v>
      </c>
      <c r="Y679" s="86" t="s">
        <v>675</v>
      </c>
      <c r="Z679" s="86" t="str">
        <f t="shared" si="81"/>
        <v>Kichplatz 1; 6265 Hart i.Z.</v>
      </c>
      <c r="AB679" s="85" t="s">
        <v>4891</v>
      </c>
      <c r="AC679" s="85" t="str">
        <f t="shared" si="82"/>
        <v>AT37</v>
      </c>
      <c r="AD679" s="85" t="str">
        <f t="shared" si="83"/>
        <v>3624</v>
      </c>
      <c r="AE679" s="85" t="str">
        <f t="shared" si="84"/>
        <v>0000</v>
      </c>
      <c r="AF679" s="85" t="str">
        <f t="shared" si="85"/>
        <v>0002</v>
      </c>
      <c r="AG679" s="85" t="str">
        <f t="shared" si="86"/>
        <v>0024</v>
      </c>
      <c r="AH679" s="85" t="str">
        <f t="shared" si="87"/>
        <v>AT37 3624 0000 0002 0024</v>
      </c>
    </row>
    <row r="680" spans="1:34" x14ac:dyDescent="0.25">
      <c r="A680" s="86">
        <v>709053</v>
      </c>
      <c r="B680" s="86" t="s">
        <v>672</v>
      </c>
      <c r="C680" s="86" t="str">
        <f t="shared" si="80"/>
        <v>Kirchplatz 1; 6265 Hart/Zillertal</v>
      </c>
      <c r="D680" s="86" t="s">
        <v>1919</v>
      </c>
      <c r="E680" s="86" t="s">
        <v>1919</v>
      </c>
      <c r="F680" s="86">
        <v>70915</v>
      </c>
      <c r="G680" s="86">
        <v>6265</v>
      </c>
      <c r="H680" s="86" t="s">
        <v>4888</v>
      </c>
      <c r="I680" s="86" t="s">
        <v>3075</v>
      </c>
      <c r="J680" s="86" t="s">
        <v>2480</v>
      </c>
      <c r="K680" s="86" t="s">
        <v>4808</v>
      </c>
      <c r="L680" s="86" t="s">
        <v>3</v>
      </c>
      <c r="M680" s="86" t="s">
        <v>4893</v>
      </c>
      <c r="N680" s="86" t="s">
        <v>4894</v>
      </c>
      <c r="O680" s="86" t="s">
        <v>2329</v>
      </c>
      <c r="P680" s="87">
        <v>36770</v>
      </c>
      <c r="Q680" s="87">
        <v>401768</v>
      </c>
      <c r="R680" s="86" t="s">
        <v>2416</v>
      </c>
      <c r="S680" s="86" t="s">
        <v>673</v>
      </c>
      <c r="T680" s="86">
        <v>970915</v>
      </c>
      <c r="U680" s="86">
        <v>6265</v>
      </c>
      <c r="V680" s="86" t="s">
        <v>1310</v>
      </c>
      <c r="W680" s="86" t="s">
        <v>4892</v>
      </c>
      <c r="X680" s="86" t="s">
        <v>2480</v>
      </c>
      <c r="Y680" s="86" t="s">
        <v>675</v>
      </c>
      <c r="Z680" s="86" t="str">
        <f t="shared" si="81"/>
        <v>Kichplatz 1; 6265 Hart i.Z.</v>
      </c>
      <c r="AB680" s="85" t="s">
        <v>4891</v>
      </c>
      <c r="AC680" s="85" t="str">
        <f t="shared" si="82"/>
        <v>AT37</v>
      </c>
      <c r="AD680" s="85" t="str">
        <f t="shared" si="83"/>
        <v>3624</v>
      </c>
      <c r="AE680" s="85" t="str">
        <f t="shared" si="84"/>
        <v>0000</v>
      </c>
      <c r="AF680" s="85" t="str">
        <f t="shared" si="85"/>
        <v>0002</v>
      </c>
      <c r="AG680" s="85" t="str">
        <f t="shared" si="86"/>
        <v>0024</v>
      </c>
      <c r="AH680" s="85" t="str">
        <f t="shared" si="87"/>
        <v>AT37 3624 0000 0002 0024</v>
      </c>
    </row>
    <row r="681" spans="1:34" x14ac:dyDescent="0.25">
      <c r="A681" s="86">
        <v>709026</v>
      </c>
      <c r="B681" s="86" t="s">
        <v>643</v>
      </c>
      <c r="C681" s="86" t="str">
        <f t="shared" si="80"/>
        <v>Pankrazbergstraße 1; 6264 Fügenberg</v>
      </c>
      <c r="D681" s="86" t="s">
        <v>1920</v>
      </c>
      <c r="E681" s="86" t="s">
        <v>1920</v>
      </c>
      <c r="F681" s="86">
        <v>70910</v>
      </c>
      <c r="G681" s="86">
        <v>6264</v>
      </c>
      <c r="H681" s="86" t="s">
        <v>1188</v>
      </c>
      <c r="I681" s="86" t="s">
        <v>4895</v>
      </c>
      <c r="J681" s="86" t="s">
        <v>2480</v>
      </c>
      <c r="K681" s="86" t="s">
        <v>4808</v>
      </c>
      <c r="L681" s="86" t="s">
        <v>3</v>
      </c>
      <c r="M681" s="86" t="s">
        <v>4896</v>
      </c>
      <c r="N681" s="86" t="s">
        <v>4897</v>
      </c>
      <c r="O681" s="86" t="s">
        <v>2337</v>
      </c>
      <c r="P681" s="87">
        <v>36770</v>
      </c>
      <c r="Q681" s="87">
        <v>401768</v>
      </c>
      <c r="R681" s="86" t="s">
        <v>2416</v>
      </c>
      <c r="S681" s="86" t="s">
        <v>644</v>
      </c>
      <c r="T681" s="86">
        <v>970910</v>
      </c>
      <c r="U681" s="86">
        <v>6264</v>
      </c>
      <c r="V681" s="86" t="s">
        <v>1188</v>
      </c>
      <c r="W681" s="86" t="s">
        <v>4895</v>
      </c>
      <c r="X681" s="86" t="s">
        <v>2480</v>
      </c>
      <c r="Y681" s="86" t="s">
        <v>645</v>
      </c>
      <c r="Z681" s="86" t="str">
        <f t="shared" si="81"/>
        <v>Pankrazbergstraße 1; 6264 Fügenberg</v>
      </c>
      <c r="AB681" s="85" t="s">
        <v>4898</v>
      </c>
      <c r="AC681" s="85" t="str">
        <f t="shared" si="82"/>
        <v>AT75</v>
      </c>
      <c r="AD681" s="85" t="str">
        <f t="shared" si="83"/>
        <v>3622</v>
      </c>
      <c r="AE681" s="85" t="str">
        <f t="shared" si="84"/>
        <v>9000</v>
      </c>
      <c r="AF681" s="85" t="str">
        <f t="shared" si="85"/>
        <v>0002</v>
      </c>
      <c r="AG681" s="85" t="str">
        <f t="shared" si="86"/>
        <v>3275</v>
      </c>
      <c r="AH681" s="85" t="str">
        <f t="shared" si="87"/>
        <v>AT75 3622 9000 0002 3275</v>
      </c>
    </row>
    <row r="682" spans="1:34" x14ac:dyDescent="0.25">
      <c r="A682" s="86">
        <v>709558</v>
      </c>
      <c r="B682" s="86" t="s">
        <v>4899</v>
      </c>
      <c r="C682" s="86" t="str">
        <f t="shared" si="80"/>
        <v>Huberstraße 34 a; 6200 Jenbach</v>
      </c>
      <c r="D682" s="86" t="s">
        <v>2708</v>
      </c>
      <c r="E682" s="86" t="s">
        <v>2708</v>
      </c>
      <c r="F682" s="86">
        <v>70917</v>
      </c>
      <c r="G682" s="86">
        <v>6200</v>
      </c>
      <c r="H682" s="86" t="s">
        <v>1192</v>
      </c>
      <c r="I682" s="86" t="s">
        <v>4900</v>
      </c>
      <c r="J682" s="86" t="s">
        <v>4901</v>
      </c>
      <c r="K682" s="86" t="s">
        <v>4808</v>
      </c>
      <c r="L682" s="86" t="s">
        <v>1</v>
      </c>
      <c r="M682" s="86" t="s">
        <v>4902</v>
      </c>
      <c r="N682" s="86" t="s">
        <v>4903</v>
      </c>
      <c r="O682" s="86" t="s">
        <v>5739</v>
      </c>
      <c r="P682" s="87">
        <v>36770</v>
      </c>
      <c r="Q682" s="87">
        <v>401768</v>
      </c>
      <c r="R682" s="86" t="s">
        <v>2416</v>
      </c>
      <c r="S682" s="86" t="s">
        <v>4904</v>
      </c>
      <c r="T682" s="86"/>
      <c r="U682" s="86">
        <v>6200</v>
      </c>
      <c r="V682" s="86" t="s">
        <v>1192</v>
      </c>
      <c r="W682" s="86" t="s">
        <v>4900</v>
      </c>
      <c r="X682" s="86" t="s">
        <v>3414</v>
      </c>
      <c r="Y682" s="86"/>
      <c r="Z682" s="86" t="str">
        <f t="shared" si="81"/>
        <v>Huberstraße 34a; 6200 Jenbach</v>
      </c>
      <c r="AC682" s="85" t="str">
        <f t="shared" si="82"/>
        <v/>
      </c>
      <c r="AD682" s="85" t="str">
        <f t="shared" si="83"/>
        <v/>
      </c>
      <c r="AE682" s="85" t="str">
        <f t="shared" si="84"/>
        <v/>
      </c>
      <c r="AF682" s="85" t="str">
        <f t="shared" si="85"/>
        <v/>
      </c>
      <c r="AG682" s="85" t="str">
        <f t="shared" si="86"/>
        <v/>
      </c>
      <c r="AH682" s="85" t="str">
        <f t="shared" si="87"/>
        <v xml:space="preserve">    </v>
      </c>
    </row>
    <row r="683" spans="1:34" x14ac:dyDescent="0.25">
      <c r="A683" s="86">
        <v>709046</v>
      </c>
      <c r="B683" s="86" t="s">
        <v>689</v>
      </c>
      <c r="C683" s="86" t="str">
        <f t="shared" si="80"/>
        <v>Schmiedau 17; 6272 Kaltenbach</v>
      </c>
      <c r="D683" s="86" t="s">
        <v>1920</v>
      </c>
      <c r="E683" s="86" t="s">
        <v>1920</v>
      </c>
      <c r="F683" s="86">
        <v>70918</v>
      </c>
      <c r="G683" s="86">
        <v>6272</v>
      </c>
      <c r="H683" s="86" t="s">
        <v>1190</v>
      </c>
      <c r="I683" s="86" t="s">
        <v>4905</v>
      </c>
      <c r="J683" s="86" t="s">
        <v>2727</v>
      </c>
      <c r="K683" s="86" t="s">
        <v>4808</v>
      </c>
      <c r="L683" s="86" t="s">
        <v>3</v>
      </c>
      <c r="M683" s="86" t="s">
        <v>4906</v>
      </c>
      <c r="N683" s="86" t="s">
        <v>4907</v>
      </c>
      <c r="O683" s="86" t="s">
        <v>2350</v>
      </c>
      <c r="P683" s="87">
        <v>36770</v>
      </c>
      <c r="Q683" s="87">
        <v>401768</v>
      </c>
      <c r="R683" s="86" t="s">
        <v>2416</v>
      </c>
      <c r="S683" s="86" t="s">
        <v>687</v>
      </c>
      <c r="T683" s="86">
        <v>970918</v>
      </c>
      <c r="U683" s="86">
        <v>6272</v>
      </c>
      <c r="V683" s="86" t="s">
        <v>1190</v>
      </c>
      <c r="W683" s="86" t="s">
        <v>4905</v>
      </c>
      <c r="X683" s="86" t="s">
        <v>2727</v>
      </c>
      <c r="Y683" s="86" t="s">
        <v>688</v>
      </c>
      <c r="Z683" s="86" t="str">
        <f t="shared" si="81"/>
        <v>Schmiedau 17; 6272 Kaltenbach</v>
      </c>
      <c r="AB683" s="85" t="s">
        <v>4908</v>
      </c>
      <c r="AC683" s="85" t="str">
        <f t="shared" si="82"/>
        <v>AT37</v>
      </c>
      <c r="AD683" s="85" t="str">
        <f t="shared" si="83"/>
        <v>3622</v>
      </c>
      <c r="AE683" s="85" t="str">
        <f t="shared" si="84"/>
        <v>9000</v>
      </c>
      <c r="AF683" s="85" t="str">
        <f t="shared" si="85"/>
        <v>0062</v>
      </c>
      <c r="AG683" s="85" t="str">
        <f t="shared" si="86"/>
        <v>2837</v>
      </c>
      <c r="AH683" s="85" t="str">
        <f t="shared" si="87"/>
        <v>AT37 3622 9000 0062 2837</v>
      </c>
    </row>
    <row r="684" spans="1:34" x14ac:dyDescent="0.25">
      <c r="A684" s="86">
        <v>709033</v>
      </c>
      <c r="B684" s="86" t="s">
        <v>686</v>
      </c>
      <c r="C684" s="86" t="str">
        <f t="shared" si="80"/>
        <v>Schmiedau 10; 6272 Kaltenbach</v>
      </c>
      <c r="D684" s="86" t="s">
        <v>1922</v>
      </c>
      <c r="E684" s="86" t="s">
        <v>1922</v>
      </c>
      <c r="F684" s="86">
        <v>70918</v>
      </c>
      <c r="G684" s="86">
        <v>6272</v>
      </c>
      <c r="H684" s="86" t="s">
        <v>1190</v>
      </c>
      <c r="I684" s="86" t="s">
        <v>4905</v>
      </c>
      <c r="J684" s="86" t="s">
        <v>2617</v>
      </c>
      <c r="K684" s="86" t="s">
        <v>4808</v>
      </c>
      <c r="L684" s="86" t="s">
        <v>3</v>
      </c>
      <c r="M684" s="86" t="s">
        <v>4909</v>
      </c>
      <c r="N684" s="86" t="s">
        <v>4910</v>
      </c>
      <c r="O684" s="86" t="s">
        <v>2343</v>
      </c>
      <c r="P684" s="87">
        <v>36770</v>
      </c>
      <c r="Q684" s="87">
        <v>401768</v>
      </c>
      <c r="R684" s="86" t="s">
        <v>2416</v>
      </c>
      <c r="S684" s="86" t="s">
        <v>687</v>
      </c>
      <c r="T684" s="86">
        <v>970918</v>
      </c>
      <c r="U684" s="86">
        <v>6272</v>
      </c>
      <c r="V684" s="86" t="s">
        <v>1190</v>
      </c>
      <c r="W684" s="86" t="s">
        <v>4905</v>
      </c>
      <c r="X684" s="86" t="s">
        <v>2727</v>
      </c>
      <c r="Y684" s="86" t="s">
        <v>688</v>
      </c>
      <c r="Z684" s="86" t="str">
        <f t="shared" si="81"/>
        <v>Schmiedau 17; 6272 Kaltenbach</v>
      </c>
      <c r="AB684" s="85" t="s">
        <v>4911</v>
      </c>
      <c r="AC684" s="85" t="str">
        <f t="shared" si="82"/>
        <v>AT15</v>
      </c>
      <c r="AD684" s="85" t="str">
        <f t="shared" si="83"/>
        <v>2051</v>
      </c>
      <c r="AE684" s="85" t="str">
        <f t="shared" si="84"/>
        <v>0006</v>
      </c>
      <c r="AF684" s="85" t="str">
        <f t="shared" si="85"/>
        <v>0060</v>
      </c>
      <c r="AG684" s="85" t="str">
        <f t="shared" si="86"/>
        <v>0365</v>
      </c>
      <c r="AH684" s="85" t="str">
        <f t="shared" si="87"/>
        <v>AT15 2051 0006 0060 0365</v>
      </c>
    </row>
    <row r="685" spans="1:34" x14ac:dyDescent="0.25">
      <c r="A685" s="86">
        <v>709276</v>
      </c>
      <c r="B685" s="86" t="s">
        <v>664</v>
      </c>
      <c r="C685" s="86" t="str">
        <f t="shared" si="80"/>
        <v>Gerlos 141; 6281 Gerlos</v>
      </c>
      <c r="D685" s="86" t="s">
        <v>1920</v>
      </c>
      <c r="E685" s="86" t="s">
        <v>1920</v>
      </c>
      <c r="F685" s="86">
        <v>70912</v>
      </c>
      <c r="G685" s="86">
        <v>6281</v>
      </c>
      <c r="H685" s="86" t="s">
        <v>1198</v>
      </c>
      <c r="I685" s="86" t="s">
        <v>1198</v>
      </c>
      <c r="J685" s="86" t="s">
        <v>4346</v>
      </c>
      <c r="K685" s="86" t="s">
        <v>4808</v>
      </c>
      <c r="L685" s="86" t="s">
        <v>3</v>
      </c>
      <c r="M685" s="86" t="s">
        <v>4912</v>
      </c>
      <c r="N685" s="86" t="s">
        <v>4913</v>
      </c>
      <c r="O685" s="86" t="s">
        <v>2370</v>
      </c>
      <c r="P685" s="87">
        <v>36770</v>
      </c>
      <c r="Q685" s="87">
        <v>401768</v>
      </c>
      <c r="R685" s="86" t="s">
        <v>2416</v>
      </c>
      <c r="S685" s="86" t="s">
        <v>665</v>
      </c>
      <c r="T685" s="86">
        <v>970912</v>
      </c>
      <c r="U685" s="86">
        <v>6281</v>
      </c>
      <c r="V685" s="86" t="s">
        <v>1198</v>
      </c>
      <c r="W685" s="86" t="s">
        <v>1198</v>
      </c>
      <c r="X685" s="86" t="s">
        <v>4346</v>
      </c>
      <c r="Y685" s="86" t="s">
        <v>666</v>
      </c>
      <c r="Z685" s="86" t="str">
        <f t="shared" si="81"/>
        <v>Gerlos 141; 6281 Gerlos</v>
      </c>
      <c r="AB685" s="85" t="s">
        <v>4914</v>
      </c>
      <c r="AC685" s="85" t="str">
        <f t="shared" si="82"/>
        <v>AT58</v>
      </c>
      <c r="AD685" s="85" t="str">
        <f t="shared" si="83"/>
        <v>3622</v>
      </c>
      <c r="AE685" s="85" t="str">
        <f t="shared" si="84"/>
        <v>9000</v>
      </c>
      <c r="AF685" s="85" t="str">
        <f t="shared" si="85"/>
        <v>0072</v>
      </c>
      <c r="AG685" s="85" t="str">
        <f t="shared" si="86"/>
        <v>0235</v>
      </c>
      <c r="AH685" s="85" t="str">
        <f t="shared" si="87"/>
        <v>AT58 3622 9000 0072 0235</v>
      </c>
    </row>
    <row r="686" spans="1:34" x14ac:dyDescent="0.25">
      <c r="A686" s="86">
        <v>709005</v>
      </c>
      <c r="B686" s="86" t="s">
        <v>4915</v>
      </c>
      <c r="C686" s="86" t="str">
        <f t="shared" si="80"/>
        <v>Gerlos 235; 6281 Gerlos</v>
      </c>
      <c r="D686" s="86" t="s">
        <v>2746</v>
      </c>
      <c r="E686" s="86" t="s">
        <v>2746</v>
      </c>
      <c r="F686" s="86">
        <v>70912</v>
      </c>
      <c r="G686" s="86">
        <v>6281</v>
      </c>
      <c r="H686" s="86" t="s">
        <v>1198</v>
      </c>
      <c r="I686" s="86" t="s">
        <v>1198</v>
      </c>
      <c r="J686" s="86" t="s">
        <v>4916</v>
      </c>
      <c r="K686" s="86" t="s">
        <v>4808</v>
      </c>
      <c r="L686" s="86" t="s">
        <v>3</v>
      </c>
      <c r="M686" s="86" t="s">
        <v>4917</v>
      </c>
      <c r="N686" s="86" t="s">
        <v>4918</v>
      </c>
      <c r="O686" s="86" t="s">
        <v>5739</v>
      </c>
      <c r="P686" s="87">
        <v>36770</v>
      </c>
      <c r="Q686" s="87">
        <v>401768</v>
      </c>
      <c r="R686" s="86" t="s">
        <v>2416</v>
      </c>
      <c r="S686" s="86" t="s">
        <v>4919</v>
      </c>
      <c r="T686" s="86"/>
      <c r="U686" s="86">
        <v>6281</v>
      </c>
      <c r="V686" s="86" t="s">
        <v>1198</v>
      </c>
      <c r="W686" s="86" t="s">
        <v>1198</v>
      </c>
      <c r="X686" s="86" t="s">
        <v>4916</v>
      </c>
      <c r="Y686" s="86"/>
      <c r="Z686" s="86" t="str">
        <f t="shared" si="81"/>
        <v>Gerlos 235; 6281 Gerlos</v>
      </c>
      <c r="AC686" s="85" t="str">
        <f t="shared" si="82"/>
        <v/>
      </c>
      <c r="AD686" s="85" t="str">
        <f t="shared" si="83"/>
        <v/>
      </c>
      <c r="AE686" s="85" t="str">
        <f t="shared" si="84"/>
        <v/>
      </c>
      <c r="AF686" s="85" t="str">
        <f t="shared" si="85"/>
        <v/>
      </c>
      <c r="AG686" s="85" t="str">
        <f t="shared" si="86"/>
        <v/>
      </c>
      <c r="AH686" s="85" t="str">
        <f t="shared" si="87"/>
        <v xml:space="preserve">    </v>
      </c>
    </row>
    <row r="687" spans="1:34" x14ac:dyDescent="0.25">
      <c r="A687" s="86">
        <v>709056</v>
      </c>
      <c r="B687" s="86" t="s">
        <v>682</v>
      </c>
      <c r="C687" s="86" t="str">
        <f t="shared" si="80"/>
        <v>Pfarrer-Krapf-Straße 393; 6290 Mayrhofen</v>
      </c>
      <c r="D687" s="86" t="s">
        <v>1920</v>
      </c>
      <c r="E687" s="86" t="s">
        <v>1920</v>
      </c>
      <c r="F687" s="86">
        <v>70920</v>
      </c>
      <c r="G687" s="86">
        <v>6290</v>
      </c>
      <c r="H687" s="86" t="s">
        <v>1183</v>
      </c>
      <c r="I687" s="86" t="s">
        <v>4920</v>
      </c>
      <c r="J687" s="86" t="s">
        <v>4921</v>
      </c>
      <c r="K687" s="86" t="s">
        <v>4808</v>
      </c>
      <c r="L687" s="86" t="s">
        <v>3</v>
      </c>
      <c r="M687" s="86" t="s">
        <v>4922</v>
      </c>
      <c r="N687" s="86" t="s">
        <v>4923</v>
      </c>
      <c r="O687" s="86" t="s">
        <v>2351</v>
      </c>
      <c r="P687" s="87">
        <v>36770</v>
      </c>
      <c r="Q687" s="87">
        <v>401768</v>
      </c>
      <c r="R687" s="86" t="s">
        <v>2416</v>
      </c>
      <c r="S687" s="86" t="s">
        <v>683</v>
      </c>
      <c r="T687" s="86">
        <v>970920</v>
      </c>
      <c r="U687" s="86">
        <v>6290</v>
      </c>
      <c r="V687" s="86" t="s">
        <v>1183</v>
      </c>
      <c r="W687" s="86" t="s">
        <v>3088</v>
      </c>
      <c r="X687" s="86" t="s">
        <v>4925</v>
      </c>
      <c r="Y687" s="86" t="s">
        <v>684</v>
      </c>
      <c r="Z687" s="86" t="str">
        <f t="shared" si="81"/>
        <v>Hauptstraße 409; 6290 Mayrhofen</v>
      </c>
      <c r="AB687" s="85" t="s">
        <v>4924</v>
      </c>
      <c r="AC687" s="85" t="str">
        <f t="shared" si="82"/>
        <v>AT17</v>
      </c>
      <c r="AD687" s="85" t="str">
        <f t="shared" si="83"/>
        <v>3627</v>
      </c>
      <c r="AE687" s="85" t="str">
        <f t="shared" si="84"/>
        <v>4000</v>
      </c>
      <c r="AF687" s="85" t="str">
        <f t="shared" si="85"/>
        <v>0002</v>
      </c>
      <c r="AG687" s="85" t="str">
        <f t="shared" si="86"/>
        <v>0602</v>
      </c>
      <c r="AH687" s="85" t="str">
        <f t="shared" si="87"/>
        <v>AT17 3627 4000 0002 0602</v>
      </c>
    </row>
    <row r="688" spans="1:34" x14ac:dyDescent="0.25">
      <c r="A688" s="86">
        <v>709047</v>
      </c>
      <c r="B688" s="86" t="s">
        <v>685</v>
      </c>
      <c r="C688" s="86" t="str">
        <f t="shared" si="80"/>
        <v>Pfarrer-Krapf-Straße 399; 6290 Mayrhofen</v>
      </c>
      <c r="D688" s="86" t="s">
        <v>1922</v>
      </c>
      <c r="E688" s="86" t="s">
        <v>1922</v>
      </c>
      <c r="F688" s="86">
        <v>70920</v>
      </c>
      <c r="G688" s="86">
        <v>6290</v>
      </c>
      <c r="H688" s="86" t="s">
        <v>1183</v>
      </c>
      <c r="I688" s="86" t="s">
        <v>4920</v>
      </c>
      <c r="J688" s="86" t="s">
        <v>4926</v>
      </c>
      <c r="K688" s="86" t="s">
        <v>4808</v>
      </c>
      <c r="L688" s="86" t="s">
        <v>3</v>
      </c>
      <c r="M688" s="86" t="s">
        <v>4927</v>
      </c>
      <c r="N688" s="86" t="s">
        <v>4928</v>
      </c>
      <c r="O688" s="86" t="s">
        <v>2351</v>
      </c>
      <c r="P688" s="87">
        <v>36770</v>
      </c>
      <c r="Q688" s="87">
        <v>401768</v>
      </c>
      <c r="R688" s="86" t="s">
        <v>2416</v>
      </c>
      <c r="S688" s="86" t="s">
        <v>683</v>
      </c>
      <c r="T688" s="86">
        <v>970920</v>
      </c>
      <c r="U688" s="86">
        <v>6290</v>
      </c>
      <c r="V688" s="86" t="s">
        <v>1183</v>
      </c>
      <c r="W688" s="86" t="s">
        <v>3088</v>
      </c>
      <c r="X688" s="86" t="s">
        <v>4925</v>
      </c>
      <c r="Y688" s="86" t="s">
        <v>684</v>
      </c>
      <c r="Z688" s="86" t="str">
        <f t="shared" si="81"/>
        <v>Hauptstraße 409; 6290 Mayrhofen</v>
      </c>
      <c r="AB688" s="85" t="s">
        <v>4924</v>
      </c>
      <c r="AC688" s="85" t="str">
        <f t="shared" si="82"/>
        <v>AT17</v>
      </c>
      <c r="AD688" s="85" t="str">
        <f t="shared" si="83"/>
        <v>3627</v>
      </c>
      <c r="AE688" s="85" t="str">
        <f t="shared" si="84"/>
        <v>4000</v>
      </c>
      <c r="AF688" s="85" t="str">
        <f t="shared" si="85"/>
        <v>0002</v>
      </c>
      <c r="AG688" s="85" t="str">
        <f t="shared" si="86"/>
        <v>0602</v>
      </c>
      <c r="AH688" s="85" t="str">
        <f t="shared" si="87"/>
        <v>AT17 3627 4000 0002 0602</v>
      </c>
    </row>
    <row r="689" spans="1:34" x14ac:dyDescent="0.25">
      <c r="A689" s="86">
        <v>709366</v>
      </c>
      <c r="B689" s="86" t="s">
        <v>646</v>
      </c>
      <c r="C689" s="86" t="str">
        <f t="shared" si="80"/>
        <v>Gerlosberg 42; 6280 Gerlosberg</v>
      </c>
      <c r="D689" s="86" t="s">
        <v>1920</v>
      </c>
      <c r="E689" s="86" t="s">
        <v>1920</v>
      </c>
      <c r="F689" s="86">
        <v>70913</v>
      </c>
      <c r="G689" s="86">
        <v>6280</v>
      </c>
      <c r="H689" s="86" t="s">
        <v>1203</v>
      </c>
      <c r="I689" s="86" t="s">
        <v>1203</v>
      </c>
      <c r="J689" s="86" t="s">
        <v>4929</v>
      </c>
      <c r="K689" s="86" t="s">
        <v>4808</v>
      </c>
      <c r="L689" s="86" t="s">
        <v>3</v>
      </c>
      <c r="M689" s="86" t="s">
        <v>4930</v>
      </c>
      <c r="N689" s="86" t="s">
        <v>4931</v>
      </c>
      <c r="O689" s="86" t="s">
        <v>2376</v>
      </c>
      <c r="P689" s="87">
        <v>36770</v>
      </c>
      <c r="Q689" s="87">
        <v>401768</v>
      </c>
      <c r="R689" s="86" t="s">
        <v>2416</v>
      </c>
      <c r="S689" s="86" t="s">
        <v>647</v>
      </c>
      <c r="T689" s="86">
        <v>970913</v>
      </c>
      <c r="U689" s="86">
        <v>6280</v>
      </c>
      <c r="V689" s="86" t="s">
        <v>1203</v>
      </c>
      <c r="W689" s="86" t="s">
        <v>1203</v>
      </c>
      <c r="X689" s="86" t="s">
        <v>4929</v>
      </c>
      <c r="Y689" s="86" t="s">
        <v>648</v>
      </c>
      <c r="Z689" s="86" t="str">
        <f t="shared" si="81"/>
        <v>Gerlosberg 42; 6280 Gerlosberg</v>
      </c>
      <c r="AB689" s="85" t="s">
        <v>4932</v>
      </c>
      <c r="AC689" s="85" t="str">
        <f t="shared" si="82"/>
        <v>AT14</v>
      </c>
      <c r="AD689" s="85" t="str">
        <f t="shared" si="83"/>
        <v>2051</v>
      </c>
      <c r="AE689" s="85" t="str">
        <f t="shared" si="84"/>
        <v>0009</v>
      </c>
      <c r="AF689" s="85" t="str">
        <f t="shared" si="85"/>
        <v>0090</v>
      </c>
      <c r="AG689" s="85" t="str">
        <f t="shared" si="86"/>
        <v>0549</v>
      </c>
      <c r="AH689" s="85" t="str">
        <f t="shared" si="87"/>
        <v>AT14 2051 0009 0090 0549</v>
      </c>
    </row>
    <row r="690" spans="1:34" x14ac:dyDescent="0.25">
      <c r="A690" s="86">
        <v>709036</v>
      </c>
      <c r="B690" s="86" t="s">
        <v>695</v>
      </c>
      <c r="C690" s="86" t="str">
        <f t="shared" si="80"/>
        <v>Tratzbergstraße 9; 6200 Jenbach</v>
      </c>
      <c r="D690" s="86" t="s">
        <v>1920</v>
      </c>
      <c r="E690" s="86" t="s">
        <v>1920</v>
      </c>
      <c r="F690" s="86">
        <v>70917</v>
      </c>
      <c r="G690" s="86">
        <v>6200</v>
      </c>
      <c r="H690" s="86" t="s">
        <v>1192</v>
      </c>
      <c r="I690" s="86" t="s">
        <v>4933</v>
      </c>
      <c r="J690" s="86" t="s">
        <v>2609</v>
      </c>
      <c r="K690" s="86" t="s">
        <v>4808</v>
      </c>
      <c r="L690" s="86" t="s">
        <v>1</v>
      </c>
      <c r="M690" s="86" t="s">
        <v>4934</v>
      </c>
      <c r="N690" s="86" t="s">
        <v>4935</v>
      </c>
      <c r="O690" s="86" t="s">
        <v>2345</v>
      </c>
      <c r="P690" s="87">
        <v>36770</v>
      </c>
      <c r="Q690" s="87">
        <v>401768</v>
      </c>
      <c r="R690" s="86" t="s">
        <v>2416</v>
      </c>
      <c r="S690" s="86" t="s">
        <v>1848</v>
      </c>
      <c r="T690" s="86">
        <v>900803</v>
      </c>
      <c r="U690" s="86">
        <v>6200</v>
      </c>
      <c r="V690" s="86" t="s">
        <v>1192</v>
      </c>
      <c r="W690" s="86" t="s">
        <v>4937</v>
      </c>
      <c r="X690" s="86" t="s">
        <v>4938</v>
      </c>
      <c r="Y690" s="86" t="s">
        <v>1401</v>
      </c>
      <c r="Z690" s="86" t="str">
        <f t="shared" si="81"/>
        <v>Pfarrer-Hörbst-Platz 1/1; 6200 Jenbach</v>
      </c>
      <c r="AB690" s="85" t="s">
        <v>4936</v>
      </c>
      <c r="AC690" s="85" t="str">
        <f t="shared" si="82"/>
        <v>AT65</v>
      </c>
      <c r="AD690" s="85" t="str">
        <f t="shared" si="83"/>
        <v>2051</v>
      </c>
      <c r="AE690" s="85" t="str">
        <f t="shared" si="84"/>
        <v>0003</v>
      </c>
      <c r="AF690" s="85" t="str">
        <f t="shared" si="85"/>
        <v>0005</v>
      </c>
      <c r="AG690" s="85" t="str">
        <f t="shared" si="86"/>
        <v>4665</v>
      </c>
      <c r="AH690" s="85" t="str">
        <f t="shared" si="87"/>
        <v>AT65 2051 0003 0005 4665</v>
      </c>
    </row>
    <row r="691" spans="1:34" x14ac:dyDescent="0.25">
      <c r="A691" s="86">
        <v>709557</v>
      </c>
      <c r="B691" s="86" t="s">
        <v>679</v>
      </c>
      <c r="C691" s="86" t="str">
        <f t="shared" si="80"/>
        <v>Tratzbergstraße 12; 6200 Jenbach</v>
      </c>
      <c r="D691" s="86" t="s">
        <v>1922</v>
      </c>
      <c r="E691" s="86" t="s">
        <v>1922</v>
      </c>
      <c r="F691" s="86">
        <v>70917</v>
      </c>
      <c r="G691" s="86">
        <v>6200</v>
      </c>
      <c r="H691" s="86" t="s">
        <v>1192</v>
      </c>
      <c r="I691" s="86" t="s">
        <v>4933</v>
      </c>
      <c r="J691" s="86" t="s">
        <v>2457</v>
      </c>
      <c r="K691" s="86" t="s">
        <v>4808</v>
      </c>
      <c r="L691" s="86" t="s">
        <v>3</v>
      </c>
      <c r="M691" s="86" t="s">
        <v>4939</v>
      </c>
      <c r="N691" s="86" t="s">
        <v>4940</v>
      </c>
      <c r="O691" s="86" t="s">
        <v>2385</v>
      </c>
      <c r="P691" s="87">
        <v>36770</v>
      </c>
      <c r="Q691" s="87">
        <v>401768</v>
      </c>
      <c r="R691" s="86" t="s">
        <v>2416</v>
      </c>
      <c r="S691" s="86" t="s">
        <v>680</v>
      </c>
      <c r="T691" s="86">
        <v>970917</v>
      </c>
      <c r="U691" s="86">
        <v>6200</v>
      </c>
      <c r="V691" s="86" t="s">
        <v>1192</v>
      </c>
      <c r="W691" s="86" t="s">
        <v>4942</v>
      </c>
      <c r="X691" s="86" t="s">
        <v>2499</v>
      </c>
      <c r="Y691" s="86" t="s">
        <v>681</v>
      </c>
      <c r="Z691" s="86" t="str">
        <f t="shared" si="81"/>
        <v>Südtiroler Platz 2; 6200 Jenbach</v>
      </c>
      <c r="AB691" s="85" t="s">
        <v>4941</v>
      </c>
      <c r="AC691" s="85" t="str">
        <f t="shared" si="82"/>
        <v>AT91</v>
      </c>
      <c r="AD691" s="85" t="str">
        <f t="shared" si="83"/>
        <v>3621</v>
      </c>
      <c r="AE691" s="85" t="str">
        <f t="shared" si="84"/>
        <v>8000</v>
      </c>
      <c r="AF691" s="85" t="str">
        <f t="shared" si="85"/>
        <v>0042</v>
      </c>
      <c r="AG691" s="85" t="str">
        <f t="shared" si="86"/>
        <v>0257</v>
      </c>
      <c r="AH691" s="85" t="str">
        <f t="shared" si="87"/>
        <v>AT91 3621 8000 0042 0257</v>
      </c>
    </row>
    <row r="692" spans="1:34" x14ac:dyDescent="0.25">
      <c r="A692" s="86">
        <v>709012</v>
      </c>
      <c r="B692" s="86" t="s">
        <v>692</v>
      </c>
      <c r="C692" s="86" t="str">
        <f t="shared" si="80"/>
        <v>Waldbadstraße 539; 6290 Mayrhofen</v>
      </c>
      <c r="D692" s="86" t="s">
        <v>1919</v>
      </c>
      <c r="E692" s="86" t="s">
        <v>1919</v>
      </c>
      <c r="F692" s="86">
        <v>70920</v>
      </c>
      <c r="G692" s="86">
        <v>6290</v>
      </c>
      <c r="H692" s="86" t="s">
        <v>1183</v>
      </c>
      <c r="I692" s="86" t="s">
        <v>4943</v>
      </c>
      <c r="J692" s="86" t="s">
        <v>4944</v>
      </c>
      <c r="K692" s="86" t="s">
        <v>4808</v>
      </c>
      <c r="L692" s="86" t="s">
        <v>1</v>
      </c>
      <c r="M692" s="86" t="s">
        <v>4945</v>
      </c>
      <c r="N692" s="86" t="s">
        <v>4946</v>
      </c>
      <c r="O692" s="86" t="s">
        <v>2331</v>
      </c>
      <c r="P692" s="87">
        <v>36770</v>
      </c>
      <c r="Q692" s="87">
        <v>401768</v>
      </c>
      <c r="R692" s="86" t="s">
        <v>2416</v>
      </c>
      <c r="S692" s="86" t="s">
        <v>1845</v>
      </c>
      <c r="T692" s="86">
        <v>404772</v>
      </c>
      <c r="U692" s="86">
        <v>6290</v>
      </c>
      <c r="V692" s="86" t="s">
        <v>1183</v>
      </c>
      <c r="W692" s="86" t="s">
        <v>4948</v>
      </c>
      <c r="X692" s="86" t="s">
        <v>4949</v>
      </c>
      <c r="Y692" s="86" t="s">
        <v>1866</v>
      </c>
      <c r="Z692" s="86" t="str">
        <f t="shared" si="81"/>
        <v>Tuxer Straße 748a; 6290 Mayrhofen</v>
      </c>
      <c r="AB692" s="85" t="s">
        <v>4947</v>
      </c>
      <c r="AC692" s="85" t="str">
        <f t="shared" si="82"/>
        <v>AT63</v>
      </c>
      <c r="AD692" s="85" t="str">
        <f t="shared" si="83"/>
        <v>2051</v>
      </c>
      <c r="AE692" s="85" t="str">
        <f t="shared" si="84"/>
        <v>0001</v>
      </c>
      <c r="AF692" s="85" t="str">
        <f t="shared" si="85"/>
        <v>0003</v>
      </c>
      <c r="AG692" s="85" t="str">
        <f t="shared" si="86"/>
        <v>3232</v>
      </c>
      <c r="AH692" s="85" t="str">
        <f t="shared" si="87"/>
        <v>AT63 2051 0001 0003 3232</v>
      </c>
    </row>
    <row r="693" spans="1:34" x14ac:dyDescent="0.25">
      <c r="A693" s="86">
        <v>709386</v>
      </c>
      <c r="B693" s="86" t="s">
        <v>658</v>
      </c>
      <c r="C693" s="86" t="str">
        <f t="shared" si="80"/>
        <v>Dörfl 360; 6278 Hainzenberg</v>
      </c>
      <c r="D693" s="86" t="s">
        <v>1920</v>
      </c>
      <c r="E693" s="86" t="s">
        <v>1920</v>
      </c>
      <c r="F693" s="86">
        <v>70914</v>
      </c>
      <c r="G693" s="86">
        <v>6278</v>
      </c>
      <c r="H693" s="86" t="s">
        <v>1205</v>
      </c>
      <c r="I693" s="86" t="s">
        <v>4950</v>
      </c>
      <c r="J693" s="86" t="s">
        <v>4951</v>
      </c>
      <c r="K693" s="86" t="s">
        <v>4808</v>
      </c>
      <c r="L693" s="86" t="s">
        <v>3</v>
      </c>
      <c r="M693" s="86" t="s">
        <v>4952</v>
      </c>
      <c r="N693" s="86" t="s">
        <v>4953</v>
      </c>
      <c r="O693" s="86" t="s">
        <v>2378</v>
      </c>
      <c r="P693" s="87">
        <v>36770</v>
      </c>
      <c r="Q693" s="87">
        <v>401768</v>
      </c>
      <c r="R693" s="86" t="s">
        <v>2416</v>
      </c>
      <c r="S693" s="86" t="s">
        <v>659</v>
      </c>
      <c r="T693" s="86">
        <v>970914</v>
      </c>
      <c r="U693" s="86">
        <v>6278</v>
      </c>
      <c r="V693" s="86" t="s">
        <v>1205</v>
      </c>
      <c r="W693" s="86" t="s">
        <v>4950</v>
      </c>
      <c r="X693" s="86" t="s">
        <v>4951</v>
      </c>
      <c r="Y693" s="86" t="s">
        <v>660</v>
      </c>
      <c r="Z693" s="86" t="str">
        <f t="shared" si="81"/>
        <v>Dörfl 360; 6278 Hainzenberg</v>
      </c>
      <c r="AB693" s="85" t="s">
        <v>4954</v>
      </c>
      <c r="AC693" s="85" t="str">
        <f t="shared" si="82"/>
        <v>AT54</v>
      </c>
      <c r="AD693" s="85" t="str">
        <f t="shared" si="83"/>
        <v>3622</v>
      </c>
      <c r="AE693" s="85" t="str">
        <f t="shared" si="84"/>
        <v>9000</v>
      </c>
      <c r="AF693" s="85" t="str">
        <f t="shared" si="85"/>
        <v>0032</v>
      </c>
      <c r="AG693" s="85" t="str">
        <f t="shared" si="86"/>
        <v>0861</v>
      </c>
      <c r="AH693" s="85" t="str">
        <f t="shared" si="87"/>
        <v>AT54 3622 9000 0032 0861</v>
      </c>
    </row>
    <row r="694" spans="1:34" x14ac:dyDescent="0.25">
      <c r="A694" s="86">
        <v>709437</v>
      </c>
      <c r="B694" s="86" t="s">
        <v>4955</v>
      </c>
      <c r="C694" s="86" t="str">
        <f t="shared" si="80"/>
        <v>Knappenanger 26; 6130 Schwaz</v>
      </c>
      <c r="D694" s="86" t="s">
        <v>1920</v>
      </c>
      <c r="E694" s="86" t="s">
        <v>1920</v>
      </c>
      <c r="F694" s="86">
        <v>70926</v>
      </c>
      <c r="G694" s="86">
        <v>6130</v>
      </c>
      <c r="H694" s="86" t="s">
        <v>1189</v>
      </c>
      <c r="I694" s="86" t="s">
        <v>4956</v>
      </c>
      <c r="J694" s="86" t="s">
        <v>2449</v>
      </c>
      <c r="K694" s="86" t="s">
        <v>4808</v>
      </c>
      <c r="L694" s="86" t="s">
        <v>3</v>
      </c>
      <c r="M694" s="86" t="s">
        <v>4957</v>
      </c>
      <c r="N694" s="86" t="s">
        <v>4958</v>
      </c>
      <c r="O694" s="86" t="s">
        <v>2335</v>
      </c>
      <c r="P694" s="87">
        <v>44081</v>
      </c>
      <c r="Q694" s="87">
        <v>401768</v>
      </c>
      <c r="R694" s="86" t="s">
        <v>2416</v>
      </c>
      <c r="S694" s="86" t="s">
        <v>716</v>
      </c>
      <c r="T694" s="86">
        <v>970926</v>
      </c>
      <c r="U694" s="86">
        <v>6130</v>
      </c>
      <c r="V694" s="86" t="s">
        <v>1189</v>
      </c>
      <c r="W694" s="86" t="s">
        <v>4960</v>
      </c>
      <c r="X694" s="86" t="s">
        <v>2499</v>
      </c>
      <c r="Y694" s="86" t="s">
        <v>717</v>
      </c>
      <c r="Z694" s="86" t="str">
        <f t="shared" si="81"/>
        <v>Franz-Josef-Straße 2; 6130 Schwaz</v>
      </c>
      <c r="AB694" s="85" t="s">
        <v>4959</v>
      </c>
      <c r="AC694" s="85" t="str">
        <f t="shared" si="82"/>
        <v>AT25</v>
      </c>
      <c r="AD694" s="85" t="str">
        <f t="shared" si="83"/>
        <v>2051</v>
      </c>
      <c r="AE694" s="85" t="str">
        <f t="shared" si="84"/>
        <v>0000</v>
      </c>
      <c r="AF694" s="85" t="str">
        <f t="shared" si="85"/>
        <v>0001</v>
      </c>
      <c r="AG694" s="85" t="str">
        <f t="shared" si="86"/>
        <v>9059</v>
      </c>
      <c r="AH694" s="85" t="str">
        <f t="shared" si="87"/>
        <v>AT25 2051 0000 0001 9059</v>
      </c>
    </row>
    <row r="695" spans="1:34" x14ac:dyDescent="0.25">
      <c r="A695" s="86">
        <v>709094</v>
      </c>
      <c r="B695" s="86" t="s">
        <v>4961</v>
      </c>
      <c r="C695" s="86" t="str">
        <f t="shared" si="80"/>
        <v>Knappenanger 26; 6130 Schwaz</v>
      </c>
      <c r="D695" s="86" t="s">
        <v>1919</v>
      </c>
      <c r="E695" s="86" t="s">
        <v>1919</v>
      </c>
      <c r="F695" s="86">
        <v>70926</v>
      </c>
      <c r="G695" s="86">
        <v>6130</v>
      </c>
      <c r="H695" s="86" t="s">
        <v>1189</v>
      </c>
      <c r="I695" s="86" t="s">
        <v>4956</v>
      </c>
      <c r="J695" s="86" t="s">
        <v>2449</v>
      </c>
      <c r="K695" s="86" t="s">
        <v>4808</v>
      </c>
      <c r="L695" s="86" t="s">
        <v>3</v>
      </c>
      <c r="M695" s="86" t="s">
        <v>4962</v>
      </c>
      <c r="N695" s="86" t="s">
        <v>4958</v>
      </c>
      <c r="O695" s="86" t="s">
        <v>2335</v>
      </c>
      <c r="P695" s="87">
        <v>44075</v>
      </c>
      <c r="Q695" s="87">
        <v>401768</v>
      </c>
      <c r="R695" s="86" t="s">
        <v>2416</v>
      </c>
      <c r="S695" s="86" t="s">
        <v>716</v>
      </c>
      <c r="T695" s="86">
        <v>970926</v>
      </c>
      <c r="U695" s="86">
        <v>6130</v>
      </c>
      <c r="V695" s="86" t="s">
        <v>1189</v>
      </c>
      <c r="W695" s="86" t="s">
        <v>4960</v>
      </c>
      <c r="X695" s="86" t="s">
        <v>2499</v>
      </c>
      <c r="Y695" s="86" t="s">
        <v>717</v>
      </c>
      <c r="Z695" s="86" t="str">
        <f t="shared" si="81"/>
        <v>Franz-Josef-Straße 2; 6130 Schwaz</v>
      </c>
      <c r="AB695" s="85" t="s">
        <v>4959</v>
      </c>
      <c r="AC695" s="85" t="str">
        <f t="shared" si="82"/>
        <v>AT25</v>
      </c>
      <c r="AD695" s="85" t="str">
        <f t="shared" si="83"/>
        <v>2051</v>
      </c>
      <c r="AE695" s="85" t="str">
        <f t="shared" si="84"/>
        <v>0000</v>
      </c>
      <c r="AF695" s="85" t="str">
        <f t="shared" si="85"/>
        <v>0001</v>
      </c>
      <c r="AG695" s="85" t="str">
        <f t="shared" si="86"/>
        <v>9059</v>
      </c>
      <c r="AH695" s="85" t="str">
        <f t="shared" si="87"/>
        <v>AT25 2051 0000 0001 9059</v>
      </c>
    </row>
    <row r="696" spans="1:34" x14ac:dyDescent="0.25">
      <c r="A696" s="86">
        <v>709256</v>
      </c>
      <c r="B696" s="86" t="s">
        <v>959</v>
      </c>
      <c r="C696" s="86" t="str">
        <f t="shared" si="80"/>
        <v>Lahnbachgasse 7; 6130 Schwaz</v>
      </c>
      <c r="D696" s="86" t="s">
        <v>1920</v>
      </c>
      <c r="E696" s="86" t="s">
        <v>1920</v>
      </c>
      <c r="F696" s="86">
        <v>70926</v>
      </c>
      <c r="G696" s="86">
        <v>6130</v>
      </c>
      <c r="H696" s="86" t="s">
        <v>1189</v>
      </c>
      <c r="I696" s="86" t="s">
        <v>4963</v>
      </c>
      <c r="J696" s="86" t="s">
        <v>2509</v>
      </c>
      <c r="K696" s="86" t="s">
        <v>4808</v>
      </c>
      <c r="L696" s="86" t="s">
        <v>1</v>
      </c>
      <c r="M696" s="86" t="s">
        <v>4964</v>
      </c>
      <c r="N696" s="86" t="s">
        <v>4965</v>
      </c>
      <c r="O696" s="86" t="s">
        <v>2368</v>
      </c>
      <c r="P696" s="87">
        <v>36770</v>
      </c>
      <c r="Q696" s="87">
        <v>401768</v>
      </c>
      <c r="R696" s="86" t="s">
        <v>2416</v>
      </c>
      <c r="S696" s="86" t="s">
        <v>1759</v>
      </c>
      <c r="T696" s="86">
        <v>400389</v>
      </c>
      <c r="U696" s="86">
        <v>6020</v>
      </c>
      <c r="V696" s="86" t="s">
        <v>2426</v>
      </c>
      <c r="W696" s="86" t="s">
        <v>2737</v>
      </c>
      <c r="X696" s="86" t="s">
        <v>2741</v>
      </c>
      <c r="Y696" s="86" t="s">
        <v>1470</v>
      </c>
      <c r="Z696" s="86" t="str">
        <f t="shared" si="81"/>
        <v>Pradler Platz 6a; 6020 Pradl</v>
      </c>
      <c r="AB696" s="85" t="s">
        <v>4966</v>
      </c>
      <c r="AC696" s="85" t="str">
        <f t="shared" si="82"/>
        <v>AT79</v>
      </c>
      <c r="AD696" s="85" t="str">
        <f t="shared" si="83"/>
        <v>1600</v>
      </c>
      <c r="AE696" s="85" t="str">
        <f t="shared" si="84"/>
        <v>0001</v>
      </c>
      <c r="AF696" s="85" t="str">
        <f t="shared" si="85"/>
        <v>1505</v>
      </c>
      <c r="AG696" s="85" t="str">
        <f t="shared" si="86"/>
        <v>9939</v>
      </c>
      <c r="AH696" s="85" t="str">
        <f t="shared" si="87"/>
        <v>AT79 1600 0001 1505 9939</v>
      </c>
    </row>
    <row r="697" spans="1:34" x14ac:dyDescent="0.25">
      <c r="A697" s="86">
        <v>709255</v>
      </c>
      <c r="B697" s="86" t="s">
        <v>960</v>
      </c>
      <c r="C697" s="86" t="str">
        <f t="shared" si="80"/>
        <v>Lahnbachgasse 7; 6130 Schwaz</v>
      </c>
      <c r="D697" s="86" t="s">
        <v>1919</v>
      </c>
      <c r="E697" s="86" t="s">
        <v>1919</v>
      </c>
      <c r="F697" s="86">
        <v>70926</v>
      </c>
      <c r="G697" s="86">
        <v>6130</v>
      </c>
      <c r="H697" s="86" t="s">
        <v>1189</v>
      </c>
      <c r="I697" s="86" t="s">
        <v>4963</v>
      </c>
      <c r="J697" s="86" t="s">
        <v>2509</v>
      </c>
      <c r="K697" s="86" t="s">
        <v>4808</v>
      </c>
      <c r="L697" s="86" t="s">
        <v>1</v>
      </c>
      <c r="M697" s="86" t="s">
        <v>4967</v>
      </c>
      <c r="N697" s="86" t="s">
        <v>4965</v>
      </c>
      <c r="O697" s="86" t="s">
        <v>2368</v>
      </c>
      <c r="P697" s="87">
        <v>36770</v>
      </c>
      <c r="Q697" s="87">
        <v>401768</v>
      </c>
      <c r="R697" s="86" t="s">
        <v>2416</v>
      </c>
      <c r="S697" s="86" t="s">
        <v>1759</v>
      </c>
      <c r="T697" s="86">
        <v>400389</v>
      </c>
      <c r="U697" s="86">
        <v>6020</v>
      </c>
      <c r="V697" s="86" t="s">
        <v>2426</v>
      </c>
      <c r="W697" s="86" t="s">
        <v>2737</v>
      </c>
      <c r="X697" s="86" t="s">
        <v>2741</v>
      </c>
      <c r="Y697" s="86" t="s">
        <v>1470</v>
      </c>
      <c r="Z697" s="86" t="str">
        <f t="shared" si="81"/>
        <v>Pradler Platz 6a; 6020 Pradl</v>
      </c>
      <c r="AB697" s="85" t="s">
        <v>4966</v>
      </c>
      <c r="AC697" s="85" t="str">
        <f t="shared" si="82"/>
        <v>AT79</v>
      </c>
      <c r="AD697" s="85" t="str">
        <f t="shared" si="83"/>
        <v>1600</v>
      </c>
      <c r="AE697" s="85" t="str">
        <f t="shared" si="84"/>
        <v>0001</v>
      </c>
      <c r="AF697" s="85" t="str">
        <f t="shared" si="85"/>
        <v>1505</v>
      </c>
      <c r="AG697" s="85" t="str">
        <f t="shared" si="86"/>
        <v>9939</v>
      </c>
      <c r="AH697" s="85" t="str">
        <f t="shared" si="87"/>
        <v>AT79 1600 0001 1505 9939</v>
      </c>
    </row>
    <row r="698" spans="1:34" x14ac:dyDescent="0.25">
      <c r="A698" s="86">
        <v>709137</v>
      </c>
      <c r="B698" s="86" t="s">
        <v>1915</v>
      </c>
      <c r="C698" s="86" t="str">
        <f t="shared" si="80"/>
        <v>Großriedstraße 4; 6273 Ried/Zillertal</v>
      </c>
      <c r="D698" s="86" t="s">
        <v>1922</v>
      </c>
      <c r="E698" s="86" t="s">
        <v>1922</v>
      </c>
      <c r="F698" s="86">
        <v>70923</v>
      </c>
      <c r="G698" s="86">
        <v>6273</v>
      </c>
      <c r="H698" s="86" t="s">
        <v>4968</v>
      </c>
      <c r="I698" s="86" t="s">
        <v>4969</v>
      </c>
      <c r="J698" s="86" t="s">
        <v>2576</v>
      </c>
      <c r="K698" s="86" t="s">
        <v>4808</v>
      </c>
      <c r="L698" s="86" t="s">
        <v>3</v>
      </c>
      <c r="M698" s="86" t="s">
        <v>4970</v>
      </c>
      <c r="N698" s="86" t="s">
        <v>4971</v>
      </c>
      <c r="O698" s="86" t="s">
        <v>2361</v>
      </c>
      <c r="P698" s="87">
        <v>43724</v>
      </c>
      <c r="Q698" s="87">
        <v>401768</v>
      </c>
      <c r="R698" s="86" t="s">
        <v>2416</v>
      </c>
      <c r="S698" s="86" t="s">
        <v>749</v>
      </c>
      <c r="T698" s="86">
        <v>970923</v>
      </c>
      <c r="U698" s="86">
        <v>6273</v>
      </c>
      <c r="V698" s="86" t="s">
        <v>4973</v>
      </c>
      <c r="W698" s="86" t="s">
        <v>4969</v>
      </c>
      <c r="X698" s="86" t="s">
        <v>2576</v>
      </c>
      <c r="Y698" s="86" t="s">
        <v>750</v>
      </c>
      <c r="Z698" s="86" t="str">
        <f t="shared" si="81"/>
        <v>Großriedstraße 4; 6273 Ried im Zillertal</v>
      </c>
      <c r="AB698" s="85" t="s">
        <v>4972</v>
      </c>
      <c r="AC698" s="85" t="str">
        <f t="shared" si="82"/>
        <v>AT12</v>
      </c>
      <c r="AD698" s="85" t="str">
        <f t="shared" si="83"/>
        <v>3622</v>
      </c>
      <c r="AE698" s="85" t="str">
        <f t="shared" si="84"/>
        <v>9000</v>
      </c>
      <c r="AF698" s="85" t="str">
        <f t="shared" si="85"/>
        <v>0052</v>
      </c>
      <c r="AG698" s="85" t="str">
        <f t="shared" si="86"/>
        <v>2698</v>
      </c>
      <c r="AH698" s="85" t="str">
        <f t="shared" si="87"/>
        <v>AT12 3622 9000 0052 2698</v>
      </c>
    </row>
    <row r="699" spans="1:34" x14ac:dyDescent="0.25">
      <c r="A699" s="86">
        <v>709406</v>
      </c>
      <c r="B699" s="86" t="s">
        <v>1596</v>
      </c>
      <c r="C699" s="86" t="str">
        <f t="shared" si="80"/>
        <v>Bahnhofstraße 4; 6130 Schwaz</v>
      </c>
      <c r="D699" s="86" t="s">
        <v>1920</v>
      </c>
      <c r="E699" s="86" t="s">
        <v>1920</v>
      </c>
      <c r="F699" s="86">
        <v>70926</v>
      </c>
      <c r="G699" s="86">
        <v>6130</v>
      </c>
      <c r="H699" s="86" t="s">
        <v>1189</v>
      </c>
      <c r="I699" s="86" t="s">
        <v>3307</v>
      </c>
      <c r="J699" s="86" t="s">
        <v>2576</v>
      </c>
      <c r="K699" s="86" t="s">
        <v>4808</v>
      </c>
      <c r="L699" s="86" t="s">
        <v>1</v>
      </c>
      <c r="M699" s="86" t="s">
        <v>4974</v>
      </c>
      <c r="N699" s="86" t="s">
        <v>4975</v>
      </c>
      <c r="O699" s="86" t="s">
        <v>2341</v>
      </c>
      <c r="P699" s="87">
        <v>36770</v>
      </c>
      <c r="Q699" s="87">
        <v>401768</v>
      </c>
      <c r="R699" s="86" t="s">
        <v>2416</v>
      </c>
      <c r="S699" s="86" t="s">
        <v>1847</v>
      </c>
      <c r="T699" s="86">
        <v>400415</v>
      </c>
      <c r="U699" s="86">
        <v>6130</v>
      </c>
      <c r="V699" s="86" t="s">
        <v>1189</v>
      </c>
      <c r="W699" s="86" t="s">
        <v>3307</v>
      </c>
      <c r="X699" s="86" t="s">
        <v>2576</v>
      </c>
      <c r="Y699" s="86" t="s">
        <v>844</v>
      </c>
      <c r="Z699" s="86" t="str">
        <f t="shared" si="81"/>
        <v>Bahnhofstraße 4; 6130 Schwaz</v>
      </c>
      <c r="AB699" s="85" t="s">
        <v>4976</v>
      </c>
      <c r="AC699" s="85" t="str">
        <f t="shared" si="82"/>
        <v>AT68</v>
      </c>
      <c r="AD699" s="85" t="str">
        <f t="shared" si="83"/>
        <v>2051</v>
      </c>
      <c r="AE699" s="85" t="str">
        <f t="shared" si="84"/>
        <v>0000</v>
      </c>
      <c r="AF699" s="85" t="str">
        <f t="shared" si="85"/>
        <v>0001</v>
      </c>
      <c r="AG699" s="85" t="str">
        <f t="shared" si="86"/>
        <v>3144</v>
      </c>
      <c r="AH699" s="85" t="str">
        <f t="shared" si="87"/>
        <v>AT68 2051 0000 0001 3144</v>
      </c>
    </row>
    <row r="700" spans="1:34" x14ac:dyDescent="0.25">
      <c r="A700" s="86">
        <v>709030</v>
      </c>
      <c r="B700" s="86" t="s">
        <v>1633</v>
      </c>
      <c r="C700" s="86" t="str">
        <f t="shared" si="80"/>
        <v>Bahnhofstraße 4; 6130 Schwaz</v>
      </c>
      <c r="D700" s="86" t="s">
        <v>1919</v>
      </c>
      <c r="E700" s="86" t="s">
        <v>1919</v>
      </c>
      <c r="F700" s="86">
        <v>70926</v>
      </c>
      <c r="G700" s="86">
        <v>6130</v>
      </c>
      <c r="H700" s="86" t="s">
        <v>1189</v>
      </c>
      <c r="I700" s="86" t="s">
        <v>3307</v>
      </c>
      <c r="J700" s="86" t="s">
        <v>2576</v>
      </c>
      <c r="K700" s="86" t="s">
        <v>4808</v>
      </c>
      <c r="L700" s="86" t="s">
        <v>1</v>
      </c>
      <c r="M700" s="86" t="s">
        <v>4977</v>
      </c>
      <c r="N700" s="86" t="s">
        <v>4978</v>
      </c>
      <c r="O700" s="86" t="s">
        <v>2341</v>
      </c>
      <c r="P700" s="87">
        <v>36770</v>
      </c>
      <c r="Q700" s="87">
        <v>401768</v>
      </c>
      <c r="R700" s="86" t="s">
        <v>2416</v>
      </c>
      <c r="S700" s="86" t="s">
        <v>1847</v>
      </c>
      <c r="T700" s="86">
        <v>400415</v>
      </c>
      <c r="U700" s="86">
        <v>6130</v>
      </c>
      <c r="V700" s="86" t="s">
        <v>1189</v>
      </c>
      <c r="W700" s="86" t="s">
        <v>3307</v>
      </c>
      <c r="X700" s="86" t="s">
        <v>2576</v>
      </c>
      <c r="Y700" s="86" t="s">
        <v>844</v>
      </c>
      <c r="Z700" s="86" t="str">
        <f t="shared" si="81"/>
        <v>Bahnhofstraße 4; 6130 Schwaz</v>
      </c>
      <c r="AB700" s="85" t="s">
        <v>4976</v>
      </c>
      <c r="AC700" s="85" t="str">
        <f t="shared" si="82"/>
        <v>AT68</v>
      </c>
      <c r="AD700" s="85" t="str">
        <f t="shared" si="83"/>
        <v>2051</v>
      </c>
      <c r="AE700" s="85" t="str">
        <f t="shared" si="84"/>
        <v>0000</v>
      </c>
      <c r="AF700" s="85" t="str">
        <f t="shared" si="85"/>
        <v>0001</v>
      </c>
      <c r="AG700" s="85" t="str">
        <f t="shared" si="86"/>
        <v>3144</v>
      </c>
      <c r="AH700" s="85" t="str">
        <f t="shared" si="87"/>
        <v>AT68 2051 0000 0001 3144</v>
      </c>
    </row>
    <row r="701" spans="1:34" x14ac:dyDescent="0.25">
      <c r="A701" s="86">
        <v>709136</v>
      </c>
      <c r="B701" s="86" t="s">
        <v>748</v>
      </c>
      <c r="C701" s="86" t="str">
        <f t="shared" si="80"/>
        <v>Großriedstraße 6; 6273 Ried/Zillertal</v>
      </c>
      <c r="D701" s="86" t="s">
        <v>1920</v>
      </c>
      <c r="E701" s="86" t="s">
        <v>1920</v>
      </c>
      <c r="F701" s="86">
        <v>70923</v>
      </c>
      <c r="G701" s="86">
        <v>6273</v>
      </c>
      <c r="H701" s="86" t="s">
        <v>4968</v>
      </c>
      <c r="I701" s="86" t="s">
        <v>4969</v>
      </c>
      <c r="J701" s="86" t="s">
        <v>2647</v>
      </c>
      <c r="K701" s="86" t="s">
        <v>4808</v>
      </c>
      <c r="L701" s="86" t="s">
        <v>3</v>
      </c>
      <c r="M701" s="86" t="s">
        <v>4979</v>
      </c>
      <c r="N701" s="86" t="s">
        <v>4980</v>
      </c>
      <c r="O701" s="86" t="s">
        <v>2361</v>
      </c>
      <c r="P701" s="87">
        <v>36770</v>
      </c>
      <c r="Q701" s="87">
        <v>401768</v>
      </c>
      <c r="R701" s="86" t="s">
        <v>2416</v>
      </c>
      <c r="S701" s="86" t="s">
        <v>749</v>
      </c>
      <c r="T701" s="86">
        <v>970923</v>
      </c>
      <c r="U701" s="86">
        <v>6273</v>
      </c>
      <c r="V701" s="86" t="s">
        <v>4973</v>
      </c>
      <c r="W701" s="86" t="s">
        <v>4969</v>
      </c>
      <c r="X701" s="86" t="s">
        <v>2576</v>
      </c>
      <c r="Y701" s="86" t="s">
        <v>750</v>
      </c>
      <c r="Z701" s="86" t="str">
        <f t="shared" si="81"/>
        <v>Großriedstraße 4; 6273 Ried im Zillertal</v>
      </c>
      <c r="AB701" s="85" t="s">
        <v>4972</v>
      </c>
      <c r="AC701" s="85" t="str">
        <f t="shared" si="82"/>
        <v>AT12</v>
      </c>
      <c r="AD701" s="85" t="str">
        <f t="shared" si="83"/>
        <v>3622</v>
      </c>
      <c r="AE701" s="85" t="str">
        <f t="shared" si="84"/>
        <v>9000</v>
      </c>
      <c r="AF701" s="85" t="str">
        <f t="shared" si="85"/>
        <v>0052</v>
      </c>
      <c r="AG701" s="85" t="str">
        <f t="shared" si="86"/>
        <v>2698</v>
      </c>
      <c r="AH701" s="85" t="str">
        <f t="shared" si="87"/>
        <v>AT12 3622 9000 0052 2698</v>
      </c>
    </row>
    <row r="702" spans="1:34" x14ac:dyDescent="0.25">
      <c r="A702" s="86">
        <v>709086</v>
      </c>
      <c r="B702" s="86" t="s">
        <v>1619</v>
      </c>
      <c r="C702" s="86" t="str">
        <f t="shared" si="80"/>
        <v>Dr.-Wlasak-Straße 27; 6130 Schwaz</v>
      </c>
      <c r="D702" s="86" t="s">
        <v>1920</v>
      </c>
      <c r="E702" s="86" t="s">
        <v>1920</v>
      </c>
      <c r="F702" s="86">
        <v>70926</v>
      </c>
      <c r="G702" s="86">
        <v>6130</v>
      </c>
      <c r="H702" s="86" t="s">
        <v>1189</v>
      </c>
      <c r="I702" s="86" t="s">
        <v>4981</v>
      </c>
      <c r="J702" s="86" t="s">
        <v>2474</v>
      </c>
      <c r="K702" s="86" t="s">
        <v>4808</v>
      </c>
      <c r="L702" s="86" t="s">
        <v>3</v>
      </c>
      <c r="M702" s="86" t="s">
        <v>4982</v>
      </c>
      <c r="N702" s="86" t="s">
        <v>4983</v>
      </c>
      <c r="O702" s="86" t="s">
        <v>2335</v>
      </c>
      <c r="P702" s="87">
        <v>36770</v>
      </c>
      <c r="Q702" s="87">
        <v>401768</v>
      </c>
      <c r="R702" s="86" t="s">
        <v>2416</v>
      </c>
      <c r="S702" s="86" t="s">
        <v>716</v>
      </c>
      <c r="T702" s="86">
        <v>970926</v>
      </c>
      <c r="U702" s="86">
        <v>6130</v>
      </c>
      <c r="V702" s="86" t="s">
        <v>1189</v>
      </c>
      <c r="W702" s="86" t="s">
        <v>4960</v>
      </c>
      <c r="X702" s="86" t="s">
        <v>2499</v>
      </c>
      <c r="Y702" s="86" t="s">
        <v>717</v>
      </c>
      <c r="Z702" s="86" t="str">
        <f t="shared" si="81"/>
        <v>Franz-Josef-Straße 2; 6130 Schwaz</v>
      </c>
      <c r="AB702" s="85" t="s">
        <v>4959</v>
      </c>
      <c r="AC702" s="85" t="str">
        <f t="shared" si="82"/>
        <v>AT25</v>
      </c>
      <c r="AD702" s="85" t="str">
        <f t="shared" si="83"/>
        <v>2051</v>
      </c>
      <c r="AE702" s="85" t="str">
        <f t="shared" si="84"/>
        <v>0000</v>
      </c>
      <c r="AF702" s="85" t="str">
        <f t="shared" si="85"/>
        <v>0001</v>
      </c>
      <c r="AG702" s="85" t="str">
        <f t="shared" si="86"/>
        <v>9059</v>
      </c>
      <c r="AH702" s="85" t="str">
        <f t="shared" si="87"/>
        <v>AT25 2051 0000 0001 9059</v>
      </c>
    </row>
    <row r="703" spans="1:34" x14ac:dyDescent="0.25">
      <c r="A703" s="86">
        <v>709476</v>
      </c>
      <c r="B703" s="86" t="s">
        <v>1676</v>
      </c>
      <c r="C703" s="86" t="str">
        <f t="shared" si="80"/>
        <v>Dr.-Wlasak-Straße 27; 6130 Schwaz</v>
      </c>
      <c r="D703" s="86" t="s">
        <v>1919</v>
      </c>
      <c r="E703" s="86" t="s">
        <v>1919</v>
      </c>
      <c r="F703" s="86">
        <v>70926</v>
      </c>
      <c r="G703" s="86">
        <v>6130</v>
      </c>
      <c r="H703" s="86" t="s">
        <v>1189</v>
      </c>
      <c r="I703" s="86" t="s">
        <v>4981</v>
      </c>
      <c r="J703" s="86" t="s">
        <v>2474</v>
      </c>
      <c r="K703" s="86" t="s">
        <v>4808</v>
      </c>
      <c r="L703" s="86" t="s">
        <v>3</v>
      </c>
      <c r="M703" s="86" t="s">
        <v>4984</v>
      </c>
      <c r="N703" s="86" t="s">
        <v>4983</v>
      </c>
      <c r="O703" s="86" t="s">
        <v>2335</v>
      </c>
      <c r="P703" s="87">
        <v>36770</v>
      </c>
      <c r="Q703" s="87">
        <v>401768</v>
      </c>
      <c r="R703" s="86" t="s">
        <v>2416</v>
      </c>
      <c r="S703" s="86" t="s">
        <v>716</v>
      </c>
      <c r="T703" s="86">
        <v>970926</v>
      </c>
      <c r="U703" s="86">
        <v>6130</v>
      </c>
      <c r="V703" s="86" t="s">
        <v>1189</v>
      </c>
      <c r="W703" s="86" t="s">
        <v>4960</v>
      </c>
      <c r="X703" s="86" t="s">
        <v>2499</v>
      </c>
      <c r="Y703" s="86" t="s">
        <v>717</v>
      </c>
      <c r="Z703" s="86" t="str">
        <f t="shared" si="81"/>
        <v>Franz-Josef-Straße 2; 6130 Schwaz</v>
      </c>
      <c r="AB703" s="85" t="s">
        <v>4959</v>
      </c>
      <c r="AC703" s="85" t="str">
        <f t="shared" si="82"/>
        <v>AT25</v>
      </c>
      <c r="AD703" s="85" t="str">
        <f t="shared" si="83"/>
        <v>2051</v>
      </c>
      <c r="AE703" s="85" t="str">
        <f t="shared" si="84"/>
        <v>0000</v>
      </c>
      <c r="AF703" s="85" t="str">
        <f t="shared" si="85"/>
        <v>0001</v>
      </c>
      <c r="AG703" s="85" t="str">
        <f t="shared" si="86"/>
        <v>9059</v>
      </c>
      <c r="AH703" s="85" t="str">
        <f t="shared" si="87"/>
        <v>AT25 2051 0000 0001 9059</v>
      </c>
    </row>
    <row r="704" spans="1:34" x14ac:dyDescent="0.25">
      <c r="A704" s="86">
        <v>709087</v>
      </c>
      <c r="B704" s="86" t="s">
        <v>1656</v>
      </c>
      <c r="C704" s="86" t="str">
        <f t="shared" si="80"/>
        <v>Dr.-Wlasak-Straße 27; 6130 Schwaz</v>
      </c>
      <c r="D704" s="86" t="s">
        <v>1922</v>
      </c>
      <c r="E704" s="86" t="s">
        <v>1922</v>
      </c>
      <c r="F704" s="86">
        <v>70926</v>
      </c>
      <c r="G704" s="86">
        <v>6130</v>
      </c>
      <c r="H704" s="86" t="s">
        <v>1189</v>
      </c>
      <c r="I704" s="86" t="s">
        <v>4981</v>
      </c>
      <c r="J704" s="86" t="s">
        <v>2474</v>
      </c>
      <c r="K704" s="86" t="s">
        <v>4808</v>
      </c>
      <c r="L704" s="86" t="s">
        <v>3</v>
      </c>
      <c r="M704" s="86" t="s">
        <v>4985</v>
      </c>
      <c r="N704" s="86" t="s">
        <v>4986</v>
      </c>
      <c r="O704" s="86" t="s">
        <v>2335</v>
      </c>
      <c r="P704" s="87">
        <v>36770</v>
      </c>
      <c r="Q704" s="87">
        <v>401768</v>
      </c>
      <c r="R704" s="86" t="s">
        <v>2416</v>
      </c>
      <c r="S704" s="86" t="s">
        <v>716</v>
      </c>
      <c r="T704" s="86">
        <v>970926</v>
      </c>
      <c r="U704" s="86">
        <v>6130</v>
      </c>
      <c r="V704" s="86" t="s">
        <v>1189</v>
      </c>
      <c r="W704" s="86" t="s">
        <v>4960</v>
      </c>
      <c r="X704" s="86" t="s">
        <v>2499</v>
      </c>
      <c r="Y704" s="86" t="s">
        <v>717</v>
      </c>
      <c r="Z704" s="86" t="str">
        <f t="shared" si="81"/>
        <v>Franz-Josef-Straße 2; 6130 Schwaz</v>
      </c>
      <c r="AB704" s="85" t="s">
        <v>4959</v>
      </c>
      <c r="AC704" s="85" t="str">
        <f t="shared" si="82"/>
        <v>AT25</v>
      </c>
      <c r="AD704" s="85" t="str">
        <f t="shared" si="83"/>
        <v>2051</v>
      </c>
      <c r="AE704" s="85" t="str">
        <f t="shared" si="84"/>
        <v>0000</v>
      </c>
      <c r="AF704" s="85" t="str">
        <f t="shared" si="85"/>
        <v>0001</v>
      </c>
      <c r="AG704" s="85" t="str">
        <f t="shared" si="86"/>
        <v>9059</v>
      </c>
      <c r="AH704" s="85" t="str">
        <f t="shared" si="87"/>
        <v>AT25 2051 0000 0001 9059</v>
      </c>
    </row>
    <row r="705" spans="1:34" x14ac:dyDescent="0.25">
      <c r="A705" s="86">
        <v>709346</v>
      </c>
      <c r="B705" s="86" t="s">
        <v>697</v>
      </c>
      <c r="C705" s="86" t="str">
        <f t="shared" si="80"/>
        <v>Auweg 3; 6136 Pill</v>
      </c>
      <c r="D705" s="86" t="s">
        <v>1920</v>
      </c>
      <c r="E705" s="86" t="s">
        <v>1920</v>
      </c>
      <c r="F705" s="86">
        <v>70921</v>
      </c>
      <c r="G705" s="86">
        <v>6136</v>
      </c>
      <c r="H705" s="86" t="s">
        <v>1202</v>
      </c>
      <c r="I705" s="86" t="s">
        <v>4409</v>
      </c>
      <c r="J705" s="86" t="s">
        <v>2470</v>
      </c>
      <c r="K705" s="86" t="s">
        <v>4808</v>
      </c>
      <c r="L705" s="86" t="s">
        <v>3</v>
      </c>
      <c r="M705" s="86" t="s">
        <v>4987</v>
      </c>
      <c r="N705" s="86" t="s">
        <v>4988</v>
      </c>
      <c r="O705" s="86" t="s">
        <v>2375</v>
      </c>
      <c r="P705" s="87">
        <v>36770</v>
      </c>
      <c r="Q705" s="87">
        <v>401768</v>
      </c>
      <c r="R705" s="86" t="s">
        <v>2416</v>
      </c>
      <c r="S705" s="86" t="s">
        <v>677</v>
      </c>
      <c r="T705" s="86">
        <v>970921</v>
      </c>
      <c r="U705" s="86">
        <v>6136</v>
      </c>
      <c r="V705" s="86" t="s">
        <v>1202</v>
      </c>
      <c r="W705" s="86" t="s">
        <v>3140</v>
      </c>
      <c r="X705" s="86" t="s">
        <v>2609</v>
      </c>
      <c r="Y705" s="86" t="s">
        <v>678</v>
      </c>
      <c r="Z705" s="86" t="str">
        <f t="shared" si="81"/>
        <v>Dorf 9; 6136 Pill</v>
      </c>
      <c r="AB705" s="85" t="s">
        <v>4989</v>
      </c>
      <c r="AC705" s="85" t="str">
        <f t="shared" si="82"/>
        <v>AT21</v>
      </c>
      <c r="AD705" s="85" t="str">
        <f t="shared" si="83"/>
        <v>3632</v>
      </c>
      <c r="AE705" s="85" t="str">
        <f t="shared" si="84"/>
        <v>2000</v>
      </c>
      <c r="AF705" s="85" t="str">
        <f t="shared" si="85"/>
        <v>0002</v>
      </c>
      <c r="AG705" s="85" t="str">
        <f t="shared" si="86"/>
        <v>6013</v>
      </c>
      <c r="AH705" s="85" t="str">
        <f t="shared" si="87"/>
        <v>AT21 3632 2000 0002 6013</v>
      </c>
    </row>
    <row r="706" spans="1:34" x14ac:dyDescent="0.25">
      <c r="A706" s="86">
        <v>709345</v>
      </c>
      <c r="B706" s="86" t="s">
        <v>1742</v>
      </c>
      <c r="C706" s="86" t="str">
        <f t="shared" si="80"/>
        <v>Auweg 3; 6136 Pill</v>
      </c>
      <c r="D706" s="86" t="s">
        <v>1919</v>
      </c>
      <c r="E706" s="86" t="s">
        <v>1919</v>
      </c>
      <c r="F706" s="86">
        <v>70921</v>
      </c>
      <c r="G706" s="86">
        <v>6136</v>
      </c>
      <c r="H706" s="86" t="s">
        <v>1202</v>
      </c>
      <c r="I706" s="86" t="s">
        <v>4409</v>
      </c>
      <c r="J706" s="86" t="s">
        <v>2470</v>
      </c>
      <c r="K706" s="86" t="s">
        <v>4808</v>
      </c>
      <c r="L706" s="86" t="s">
        <v>3</v>
      </c>
      <c r="M706" s="86" t="s">
        <v>4990</v>
      </c>
      <c r="N706" s="86" t="s">
        <v>4991</v>
      </c>
      <c r="O706" s="86" t="s">
        <v>2375</v>
      </c>
      <c r="P706" s="87">
        <v>36770</v>
      </c>
      <c r="Q706" s="87">
        <v>401768</v>
      </c>
      <c r="R706" s="86" t="s">
        <v>2416</v>
      </c>
      <c r="S706" s="86" t="s">
        <v>677</v>
      </c>
      <c r="T706" s="86">
        <v>970921</v>
      </c>
      <c r="U706" s="86">
        <v>6136</v>
      </c>
      <c r="V706" s="86" t="s">
        <v>1202</v>
      </c>
      <c r="W706" s="86" t="s">
        <v>3140</v>
      </c>
      <c r="X706" s="86" t="s">
        <v>2609</v>
      </c>
      <c r="Y706" s="86" t="s">
        <v>678</v>
      </c>
      <c r="Z706" s="86" t="str">
        <f t="shared" si="81"/>
        <v>Dorf 9; 6136 Pill</v>
      </c>
      <c r="AB706" s="85" t="s">
        <v>4989</v>
      </c>
      <c r="AC706" s="85" t="str">
        <f t="shared" si="82"/>
        <v>AT21</v>
      </c>
      <c r="AD706" s="85" t="str">
        <f t="shared" si="83"/>
        <v>3632</v>
      </c>
      <c r="AE706" s="85" t="str">
        <f t="shared" si="84"/>
        <v>2000</v>
      </c>
      <c r="AF706" s="85" t="str">
        <f t="shared" si="85"/>
        <v>0002</v>
      </c>
      <c r="AG706" s="85" t="str">
        <f t="shared" si="86"/>
        <v>6013</v>
      </c>
      <c r="AH706" s="85" t="str">
        <f t="shared" si="87"/>
        <v>AT21 3632 2000 0002 6013</v>
      </c>
    </row>
    <row r="707" spans="1:34" x14ac:dyDescent="0.25">
      <c r="A707" s="86">
        <v>709344</v>
      </c>
      <c r="B707" s="86" t="s">
        <v>1741</v>
      </c>
      <c r="C707" s="86" t="str">
        <f t="shared" si="80"/>
        <v>Auweg 3; 6136 Pill</v>
      </c>
      <c r="D707" s="86" t="s">
        <v>1922</v>
      </c>
      <c r="E707" s="86" t="s">
        <v>1922</v>
      </c>
      <c r="F707" s="86">
        <v>70921</v>
      </c>
      <c r="G707" s="86">
        <v>6136</v>
      </c>
      <c r="H707" s="86" t="s">
        <v>1202</v>
      </c>
      <c r="I707" s="86" t="s">
        <v>4409</v>
      </c>
      <c r="J707" s="86" t="s">
        <v>2470</v>
      </c>
      <c r="K707" s="86" t="s">
        <v>4808</v>
      </c>
      <c r="L707" s="86" t="s">
        <v>3</v>
      </c>
      <c r="M707" s="86" t="s">
        <v>4992</v>
      </c>
      <c r="N707" s="86" t="s">
        <v>4988</v>
      </c>
      <c r="O707" s="86" t="s">
        <v>2375</v>
      </c>
      <c r="P707" s="87">
        <v>36770</v>
      </c>
      <c r="Q707" s="87">
        <v>401768</v>
      </c>
      <c r="R707" s="86" t="s">
        <v>2416</v>
      </c>
      <c r="S707" s="86" t="s">
        <v>677</v>
      </c>
      <c r="T707" s="86">
        <v>970921</v>
      </c>
      <c r="U707" s="86">
        <v>6136</v>
      </c>
      <c r="V707" s="86" t="s">
        <v>1202</v>
      </c>
      <c r="W707" s="86" t="s">
        <v>3140</v>
      </c>
      <c r="X707" s="86" t="s">
        <v>2609</v>
      </c>
      <c r="Y707" s="86" t="s">
        <v>678</v>
      </c>
      <c r="Z707" s="86" t="str">
        <f t="shared" si="81"/>
        <v>Dorf 9; 6136 Pill</v>
      </c>
      <c r="AB707" s="85" t="s">
        <v>4989</v>
      </c>
      <c r="AC707" s="85" t="str">
        <f t="shared" si="82"/>
        <v>AT21</v>
      </c>
      <c r="AD707" s="85" t="str">
        <f t="shared" si="83"/>
        <v>3632</v>
      </c>
      <c r="AE707" s="85" t="str">
        <f t="shared" si="84"/>
        <v>2000</v>
      </c>
      <c r="AF707" s="85" t="str">
        <f t="shared" si="85"/>
        <v>0002</v>
      </c>
      <c r="AG707" s="85" t="str">
        <f t="shared" si="86"/>
        <v>6013</v>
      </c>
      <c r="AH707" s="85" t="str">
        <f t="shared" si="87"/>
        <v>AT21 3632 2000 0002 6013</v>
      </c>
    </row>
    <row r="708" spans="1:34" x14ac:dyDescent="0.25">
      <c r="A708" s="86">
        <v>709093</v>
      </c>
      <c r="B708" s="86" t="s">
        <v>1969</v>
      </c>
      <c r="C708" s="86" t="str">
        <f t="shared" ref="C708:C771" si="88">CONCATENATE(I708," ",J708,";"," ",G708," ",H708)</f>
        <v>Falkensteinstraße 28; 6130 Schwaz</v>
      </c>
      <c r="D708" s="86" t="s">
        <v>1920</v>
      </c>
      <c r="E708" s="86" t="s">
        <v>1920</v>
      </c>
      <c r="F708" s="86">
        <v>70926</v>
      </c>
      <c r="G708" s="86">
        <v>6130</v>
      </c>
      <c r="H708" s="86" t="s">
        <v>1189</v>
      </c>
      <c r="I708" s="86" t="s">
        <v>4993</v>
      </c>
      <c r="J708" s="86" t="s">
        <v>2488</v>
      </c>
      <c r="K708" s="86" t="s">
        <v>4808</v>
      </c>
      <c r="L708" s="86" t="s">
        <v>3</v>
      </c>
      <c r="M708" s="86" t="s">
        <v>4994</v>
      </c>
      <c r="N708" s="86" t="s">
        <v>4995</v>
      </c>
      <c r="O708" s="86" t="s">
        <v>2335</v>
      </c>
      <c r="P708" s="87">
        <v>43892</v>
      </c>
      <c r="Q708" s="87">
        <v>401768</v>
      </c>
      <c r="R708" s="86" t="s">
        <v>2416</v>
      </c>
      <c r="S708" s="86" t="s">
        <v>716</v>
      </c>
      <c r="T708" s="86">
        <v>970926</v>
      </c>
      <c r="U708" s="86">
        <v>6130</v>
      </c>
      <c r="V708" s="86" t="s">
        <v>1189</v>
      </c>
      <c r="W708" s="86" t="s">
        <v>4960</v>
      </c>
      <c r="X708" s="86" t="s">
        <v>2499</v>
      </c>
      <c r="Y708" s="86" t="s">
        <v>717</v>
      </c>
      <c r="Z708" s="86" t="str">
        <f t="shared" ref="Z708:Z771" si="89">CONCATENATE(W708," ",X708,";"," ",U708," ",V708)</f>
        <v>Franz-Josef-Straße 2; 6130 Schwaz</v>
      </c>
      <c r="AB708" s="85" t="s">
        <v>4959</v>
      </c>
      <c r="AC708" s="85" t="str">
        <f t="shared" ref="AC708:AC771" si="90">LEFT(AB708,4)</f>
        <v>AT25</v>
      </c>
      <c r="AD708" s="85" t="str">
        <f t="shared" ref="AD708:AD771" si="91">MID(AB708,5,4)</f>
        <v>2051</v>
      </c>
      <c r="AE708" s="85" t="str">
        <f t="shared" ref="AE708:AE771" si="92">MID(AB708,9,4)</f>
        <v>0000</v>
      </c>
      <c r="AF708" s="85" t="str">
        <f t="shared" ref="AF708:AF771" si="93">MID(AB708,13,4)</f>
        <v>0001</v>
      </c>
      <c r="AG708" s="85" t="str">
        <f t="shared" ref="AG708:AG771" si="94">MID(AB708,17,4)</f>
        <v>9059</v>
      </c>
      <c r="AH708" s="85" t="str">
        <f t="shared" ref="AH708:AH771" si="95">AC708&amp;" "&amp;AD708&amp;" "&amp;AE708&amp;" "&amp;AF708&amp;" "&amp;AG708</f>
        <v>AT25 2051 0000 0001 9059</v>
      </c>
    </row>
    <row r="709" spans="1:34" x14ac:dyDescent="0.25">
      <c r="A709" s="86">
        <v>709092</v>
      </c>
      <c r="B709" s="86" t="s">
        <v>1968</v>
      </c>
      <c r="C709" s="86" t="str">
        <f t="shared" si="88"/>
        <v>Falkensteinstraße 28; 6130 Schwaz</v>
      </c>
      <c r="D709" s="86" t="s">
        <v>1919</v>
      </c>
      <c r="E709" s="86" t="s">
        <v>1919</v>
      </c>
      <c r="F709" s="86">
        <v>70926</v>
      </c>
      <c r="G709" s="86">
        <v>6130</v>
      </c>
      <c r="H709" s="86" t="s">
        <v>1189</v>
      </c>
      <c r="I709" s="86" t="s">
        <v>4993</v>
      </c>
      <c r="J709" s="86" t="s">
        <v>2488</v>
      </c>
      <c r="K709" s="86" t="s">
        <v>4808</v>
      </c>
      <c r="L709" s="86" t="s">
        <v>3</v>
      </c>
      <c r="M709" s="86" t="s">
        <v>4996</v>
      </c>
      <c r="N709" s="86" t="s">
        <v>4995</v>
      </c>
      <c r="O709" s="86" t="s">
        <v>2335</v>
      </c>
      <c r="P709" s="87">
        <v>43892</v>
      </c>
      <c r="Q709" s="87">
        <v>401768</v>
      </c>
      <c r="R709" s="86" t="s">
        <v>2416</v>
      </c>
      <c r="S709" s="86" t="s">
        <v>716</v>
      </c>
      <c r="T709" s="86">
        <v>970926</v>
      </c>
      <c r="U709" s="86">
        <v>6130</v>
      </c>
      <c r="V709" s="86" t="s">
        <v>1189</v>
      </c>
      <c r="W709" s="86" t="s">
        <v>4960</v>
      </c>
      <c r="X709" s="86" t="s">
        <v>2499</v>
      </c>
      <c r="Y709" s="86" t="s">
        <v>717</v>
      </c>
      <c r="Z709" s="86" t="str">
        <f t="shared" si="89"/>
        <v>Franz-Josef-Straße 2; 6130 Schwaz</v>
      </c>
      <c r="AB709" s="85" t="s">
        <v>4959</v>
      </c>
      <c r="AC709" s="85" t="str">
        <f t="shared" si="90"/>
        <v>AT25</v>
      </c>
      <c r="AD709" s="85" t="str">
        <f t="shared" si="91"/>
        <v>2051</v>
      </c>
      <c r="AE709" s="85" t="str">
        <f t="shared" si="92"/>
        <v>0000</v>
      </c>
      <c r="AF709" s="85" t="str">
        <f t="shared" si="93"/>
        <v>0001</v>
      </c>
      <c r="AG709" s="85" t="str">
        <f t="shared" si="94"/>
        <v>9059</v>
      </c>
      <c r="AH709" s="85" t="str">
        <f t="shared" si="95"/>
        <v>AT25 2051 0000 0001 9059</v>
      </c>
    </row>
    <row r="710" spans="1:34" x14ac:dyDescent="0.25">
      <c r="A710" s="86">
        <v>709536</v>
      </c>
      <c r="B710" s="86" t="s">
        <v>1403</v>
      </c>
      <c r="C710" s="86" t="str">
        <f t="shared" si="88"/>
        <v>Ullreichstraße 3 a; 6130 Schwaz</v>
      </c>
      <c r="D710" s="86" t="s">
        <v>1920</v>
      </c>
      <c r="E710" s="86" t="s">
        <v>1920</v>
      </c>
      <c r="F710" s="86">
        <v>70926</v>
      </c>
      <c r="G710" s="86">
        <v>6130</v>
      </c>
      <c r="H710" s="86" t="s">
        <v>1189</v>
      </c>
      <c r="I710" s="86" t="s">
        <v>4997</v>
      </c>
      <c r="J710" s="86" t="s">
        <v>4998</v>
      </c>
      <c r="K710" s="86" t="s">
        <v>4808</v>
      </c>
      <c r="L710" s="86" t="s">
        <v>3</v>
      </c>
      <c r="M710" s="86" t="s">
        <v>4999</v>
      </c>
      <c r="N710" s="86" t="s">
        <v>5000</v>
      </c>
      <c r="O710" s="86" t="s">
        <v>2335</v>
      </c>
      <c r="P710" s="87">
        <v>36770</v>
      </c>
      <c r="Q710" s="87">
        <v>401768</v>
      </c>
      <c r="R710" s="86" t="s">
        <v>2416</v>
      </c>
      <c r="S710" s="86" t="s">
        <v>716</v>
      </c>
      <c r="T710" s="86">
        <v>970926</v>
      </c>
      <c r="U710" s="86">
        <v>6130</v>
      </c>
      <c r="V710" s="86" t="s">
        <v>1189</v>
      </c>
      <c r="W710" s="86" t="s">
        <v>4960</v>
      </c>
      <c r="X710" s="86" t="s">
        <v>2499</v>
      </c>
      <c r="Y710" s="86" t="s">
        <v>717</v>
      </c>
      <c r="Z710" s="86" t="str">
        <f t="shared" si="89"/>
        <v>Franz-Josef-Straße 2; 6130 Schwaz</v>
      </c>
      <c r="AB710" s="85" t="s">
        <v>4959</v>
      </c>
      <c r="AC710" s="85" t="str">
        <f t="shared" si="90"/>
        <v>AT25</v>
      </c>
      <c r="AD710" s="85" t="str">
        <f t="shared" si="91"/>
        <v>2051</v>
      </c>
      <c r="AE710" s="85" t="str">
        <f t="shared" si="92"/>
        <v>0000</v>
      </c>
      <c r="AF710" s="85" t="str">
        <f t="shared" si="93"/>
        <v>0001</v>
      </c>
      <c r="AG710" s="85" t="str">
        <f t="shared" si="94"/>
        <v>9059</v>
      </c>
      <c r="AH710" s="85" t="str">
        <f t="shared" si="95"/>
        <v>AT25 2051 0000 0001 9059</v>
      </c>
    </row>
    <row r="711" spans="1:34" x14ac:dyDescent="0.25">
      <c r="A711" s="86">
        <v>709023</v>
      </c>
      <c r="B711" s="86" t="s">
        <v>1400</v>
      </c>
      <c r="C711" s="86" t="str">
        <f t="shared" si="88"/>
        <v>Ullreichstraße 3 a; 6130 Schwaz</v>
      </c>
      <c r="D711" s="86" t="s">
        <v>1919</v>
      </c>
      <c r="E711" s="86" t="s">
        <v>1919</v>
      </c>
      <c r="F711" s="86">
        <v>70926</v>
      </c>
      <c r="G711" s="86">
        <v>6130</v>
      </c>
      <c r="H711" s="86" t="s">
        <v>1189</v>
      </c>
      <c r="I711" s="86" t="s">
        <v>4997</v>
      </c>
      <c r="J711" s="86" t="s">
        <v>4998</v>
      </c>
      <c r="K711" s="86" t="s">
        <v>4808</v>
      </c>
      <c r="L711" s="86" t="s">
        <v>3</v>
      </c>
      <c r="M711" s="86" t="s">
        <v>5001</v>
      </c>
      <c r="N711" s="86" t="s">
        <v>5000</v>
      </c>
      <c r="O711" s="86" t="s">
        <v>2335</v>
      </c>
      <c r="P711" s="87">
        <v>36770</v>
      </c>
      <c r="Q711" s="87">
        <v>401768</v>
      </c>
      <c r="R711" s="86" t="s">
        <v>2416</v>
      </c>
      <c r="S711" s="86" t="s">
        <v>716</v>
      </c>
      <c r="T711" s="86">
        <v>970926</v>
      </c>
      <c r="U711" s="86">
        <v>6130</v>
      </c>
      <c r="V711" s="86" t="s">
        <v>1189</v>
      </c>
      <c r="W711" s="86" t="s">
        <v>4960</v>
      </c>
      <c r="X711" s="86" t="s">
        <v>2499</v>
      </c>
      <c r="Y711" s="86" t="s">
        <v>717</v>
      </c>
      <c r="Z711" s="86" t="str">
        <f t="shared" si="89"/>
        <v>Franz-Josef-Straße 2; 6130 Schwaz</v>
      </c>
      <c r="AB711" s="85" t="s">
        <v>4959</v>
      </c>
      <c r="AC711" s="85" t="str">
        <f t="shared" si="90"/>
        <v>AT25</v>
      </c>
      <c r="AD711" s="85" t="str">
        <f t="shared" si="91"/>
        <v>2051</v>
      </c>
      <c r="AE711" s="85" t="str">
        <f t="shared" si="92"/>
        <v>0000</v>
      </c>
      <c r="AF711" s="85" t="str">
        <f t="shared" si="93"/>
        <v>0001</v>
      </c>
      <c r="AG711" s="85" t="str">
        <f t="shared" si="94"/>
        <v>9059</v>
      </c>
      <c r="AH711" s="85" t="str">
        <f t="shared" si="95"/>
        <v>AT25 2051 0000 0001 9059</v>
      </c>
    </row>
    <row r="712" spans="1:34" x14ac:dyDescent="0.25">
      <c r="A712" s="86">
        <v>709095</v>
      </c>
      <c r="B712" s="86" t="s">
        <v>5002</v>
      </c>
      <c r="C712" s="86" t="str">
        <f t="shared" si="88"/>
        <v>Ullreichstraße 3 a; 6130 Schwaz</v>
      </c>
      <c r="D712" s="86" t="s">
        <v>1922</v>
      </c>
      <c r="E712" s="86" t="s">
        <v>1922</v>
      </c>
      <c r="F712" s="86">
        <v>70926</v>
      </c>
      <c r="G712" s="86">
        <v>6130</v>
      </c>
      <c r="H712" s="86" t="s">
        <v>1189</v>
      </c>
      <c r="I712" s="86" t="s">
        <v>4997</v>
      </c>
      <c r="J712" s="86" t="s">
        <v>4998</v>
      </c>
      <c r="K712" s="86" t="s">
        <v>4808</v>
      </c>
      <c r="L712" s="86" t="s">
        <v>3</v>
      </c>
      <c r="M712" s="86" t="s">
        <v>5003</v>
      </c>
      <c r="N712" s="86" t="s">
        <v>5000</v>
      </c>
      <c r="O712" s="86" t="s">
        <v>2335</v>
      </c>
      <c r="P712" s="87">
        <v>43709</v>
      </c>
      <c r="Q712" s="87">
        <v>401768</v>
      </c>
      <c r="R712" s="86" t="s">
        <v>2416</v>
      </c>
      <c r="S712" s="86" t="s">
        <v>716</v>
      </c>
      <c r="T712" s="86">
        <v>970926</v>
      </c>
      <c r="U712" s="86">
        <v>6130</v>
      </c>
      <c r="V712" s="86" t="s">
        <v>1189</v>
      </c>
      <c r="W712" s="86" t="s">
        <v>4960</v>
      </c>
      <c r="X712" s="86" t="s">
        <v>2499</v>
      </c>
      <c r="Y712" s="86" t="s">
        <v>717</v>
      </c>
      <c r="Z712" s="86" t="str">
        <f t="shared" si="89"/>
        <v>Franz-Josef-Straße 2; 6130 Schwaz</v>
      </c>
      <c r="AB712" s="85" t="s">
        <v>4959</v>
      </c>
      <c r="AC712" s="85" t="str">
        <f t="shared" si="90"/>
        <v>AT25</v>
      </c>
      <c r="AD712" s="85" t="str">
        <f t="shared" si="91"/>
        <v>2051</v>
      </c>
      <c r="AE712" s="85" t="str">
        <f t="shared" si="92"/>
        <v>0000</v>
      </c>
      <c r="AF712" s="85" t="str">
        <f t="shared" si="93"/>
        <v>0001</v>
      </c>
      <c r="AG712" s="85" t="str">
        <f t="shared" si="94"/>
        <v>9059</v>
      </c>
      <c r="AH712" s="85" t="str">
        <f t="shared" si="95"/>
        <v>AT25 2051 0000 0001 9059</v>
      </c>
    </row>
    <row r="713" spans="1:34" x14ac:dyDescent="0.25">
      <c r="A713" s="86">
        <v>709347</v>
      </c>
      <c r="B713" s="86" t="s">
        <v>676</v>
      </c>
      <c r="C713" s="86" t="str">
        <f t="shared" si="88"/>
        <v>Pillbergstraße 109; 6136 Pill</v>
      </c>
      <c r="D713" s="86" t="s">
        <v>1920</v>
      </c>
      <c r="E713" s="86" t="s">
        <v>1920</v>
      </c>
      <c r="F713" s="86">
        <v>70921</v>
      </c>
      <c r="G713" s="86">
        <v>6136</v>
      </c>
      <c r="H713" s="86" t="s">
        <v>1202</v>
      </c>
      <c r="I713" s="86" t="s">
        <v>5004</v>
      </c>
      <c r="J713" s="86" t="s">
        <v>4339</v>
      </c>
      <c r="K713" s="86" t="s">
        <v>4808</v>
      </c>
      <c r="L713" s="86" t="s">
        <v>3</v>
      </c>
      <c r="M713" s="86" t="s">
        <v>5005</v>
      </c>
      <c r="N713" s="86" t="s">
        <v>5006</v>
      </c>
      <c r="O713" s="86" t="s">
        <v>2375</v>
      </c>
      <c r="P713" s="87">
        <v>36770</v>
      </c>
      <c r="Q713" s="87">
        <v>401768</v>
      </c>
      <c r="R713" s="86" t="s">
        <v>2416</v>
      </c>
      <c r="S713" s="86" t="s">
        <v>677</v>
      </c>
      <c r="T713" s="86">
        <v>970921</v>
      </c>
      <c r="U713" s="86">
        <v>6136</v>
      </c>
      <c r="V713" s="86" t="s">
        <v>1202</v>
      </c>
      <c r="W713" s="86" t="s">
        <v>3140</v>
      </c>
      <c r="X713" s="86" t="s">
        <v>2609</v>
      </c>
      <c r="Y713" s="86" t="s">
        <v>678</v>
      </c>
      <c r="Z713" s="86" t="str">
        <f t="shared" si="89"/>
        <v>Dorf 9; 6136 Pill</v>
      </c>
      <c r="AB713" s="85" t="s">
        <v>4989</v>
      </c>
      <c r="AC713" s="85" t="str">
        <f t="shared" si="90"/>
        <v>AT21</v>
      </c>
      <c r="AD713" s="85" t="str">
        <f t="shared" si="91"/>
        <v>3632</v>
      </c>
      <c r="AE713" s="85" t="str">
        <f t="shared" si="92"/>
        <v>2000</v>
      </c>
      <c r="AF713" s="85" t="str">
        <f t="shared" si="93"/>
        <v>0002</v>
      </c>
      <c r="AG713" s="85" t="str">
        <f t="shared" si="94"/>
        <v>6013</v>
      </c>
      <c r="AH713" s="85" t="str">
        <f t="shared" si="95"/>
        <v>AT21 3632 2000 0002 6013</v>
      </c>
    </row>
    <row r="714" spans="1:34" x14ac:dyDescent="0.25">
      <c r="A714" s="86">
        <v>709066</v>
      </c>
      <c r="B714" s="86" t="s">
        <v>721</v>
      </c>
      <c r="C714" s="86" t="str">
        <f t="shared" si="88"/>
        <v>Tannenberggasse 3; 6130 Schwaz</v>
      </c>
      <c r="D714" s="86" t="s">
        <v>1920</v>
      </c>
      <c r="E714" s="86" t="s">
        <v>1920</v>
      </c>
      <c r="F714" s="86">
        <v>70926</v>
      </c>
      <c r="G714" s="86">
        <v>6130</v>
      </c>
      <c r="H714" s="86" t="s">
        <v>1189</v>
      </c>
      <c r="I714" s="86" t="s">
        <v>5007</v>
      </c>
      <c r="J714" s="86" t="s">
        <v>2470</v>
      </c>
      <c r="K714" s="86" t="s">
        <v>4808</v>
      </c>
      <c r="L714" s="86" t="s">
        <v>3</v>
      </c>
      <c r="M714" s="86" t="s">
        <v>5008</v>
      </c>
      <c r="N714" s="86" t="s">
        <v>5009</v>
      </c>
      <c r="O714" s="86" t="s">
        <v>2335</v>
      </c>
      <c r="P714" s="87">
        <v>36770</v>
      </c>
      <c r="Q714" s="87">
        <v>401768</v>
      </c>
      <c r="R714" s="86" t="s">
        <v>2416</v>
      </c>
      <c r="S714" s="86" t="s">
        <v>716</v>
      </c>
      <c r="T714" s="86">
        <v>970926</v>
      </c>
      <c r="U714" s="86">
        <v>6130</v>
      </c>
      <c r="V714" s="86" t="s">
        <v>1189</v>
      </c>
      <c r="W714" s="86" t="s">
        <v>4960</v>
      </c>
      <c r="X714" s="86" t="s">
        <v>2499</v>
      </c>
      <c r="Y714" s="86" t="s">
        <v>717</v>
      </c>
      <c r="Z714" s="86" t="str">
        <f t="shared" si="89"/>
        <v>Franz-Josef-Straße 2; 6130 Schwaz</v>
      </c>
      <c r="AB714" s="85" t="s">
        <v>4959</v>
      </c>
      <c r="AC714" s="85" t="str">
        <f t="shared" si="90"/>
        <v>AT25</v>
      </c>
      <c r="AD714" s="85" t="str">
        <f t="shared" si="91"/>
        <v>2051</v>
      </c>
      <c r="AE714" s="85" t="str">
        <f t="shared" si="92"/>
        <v>0000</v>
      </c>
      <c r="AF714" s="85" t="str">
        <f t="shared" si="93"/>
        <v>0001</v>
      </c>
      <c r="AG714" s="85" t="str">
        <f t="shared" si="94"/>
        <v>9059</v>
      </c>
      <c r="AH714" s="85" t="str">
        <f t="shared" si="95"/>
        <v>AT25 2051 0000 0001 9059</v>
      </c>
    </row>
    <row r="715" spans="1:34" x14ac:dyDescent="0.25">
      <c r="A715" s="86">
        <v>709537</v>
      </c>
      <c r="B715" s="86" t="s">
        <v>1429</v>
      </c>
      <c r="C715" s="86" t="str">
        <f t="shared" si="88"/>
        <v>Tannenberggasse 3; 6130 Schwaz</v>
      </c>
      <c r="D715" s="86" t="s">
        <v>1919</v>
      </c>
      <c r="E715" s="86" t="s">
        <v>1919</v>
      </c>
      <c r="F715" s="86">
        <v>70926</v>
      </c>
      <c r="G715" s="86">
        <v>6130</v>
      </c>
      <c r="H715" s="86" t="s">
        <v>1189</v>
      </c>
      <c r="I715" s="86" t="s">
        <v>5007</v>
      </c>
      <c r="J715" s="86" t="s">
        <v>2470</v>
      </c>
      <c r="K715" s="86" t="s">
        <v>4808</v>
      </c>
      <c r="L715" s="86" t="s">
        <v>3</v>
      </c>
      <c r="M715" s="86" t="s">
        <v>5010</v>
      </c>
      <c r="N715" s="86" t="s">
        <v>5011</v>
      </c>
      <c r="O715" s="86" t="s">
        <v>2335</v>
      </c>
      <c r="P715" s="87">
        <v>36770</v>
      </c>
      <c r="Q715" s="87">
        <v>401768</v>
      </c>
      <c r="R715" s="86" t="s">
        <v>2416</v>
      </c>
      <c r="S715" s="86" t="s">
        <v>716</v>
      </c>
      <c r="T715" s="86">
        <v>970926</v>
      </c>
      <c r="U715" s="86">
        <v>6130</v>
      </c>
      <c r="V715" s="86" t="s">
        <v>1189</v>
      </c>
      <c r="W715" s="86" t="s">
        <v>4960</v>
      </c>
      <c r="X715" s="86" t="s">
        <v>2499</v>
      </c>
      <c r="Y715" s="86" t="s">
        <v>717</v>
      </c>
      <c r="Z715" s="86" t="str">
        <f t="shared" si="89"/>
        <v>Franz-Josef-Straße 2; 6130 Schwaz</v>
      </c>
      <c r="AB715" s="85" t="s">
        <v>4959</v>
      </c>
      <c r="AC715" s="85" t="str">
        <f t="shared" si="90"/>
        <v>AT25</v>
      </c>
      <c r="AD715" s="85" t="str">
        <f t="shared" si="91"/>
        <v>2051</v>
      </c>
      <c r="AE715" s="85" t="str">
        <f t="shared" si="92"/>
        <v>0000</v>
      </c>
      <c r="AF715" s="85" t="str">
        <f t="shared" si="93"/>
        <v>0001</v>
      </c>
      <c r="AG715" s="85" t="str">
        <f t="shared" si="94"/>
        <v>9059</v>
      </c>
      <c r="AH715" s="85" t="str">
        <f t="shared" si="95"/>
        <v>AT25 2051 0000 0001 9059</v>
      </c>
    </row>
    <row r="716" spans="1:34" x14ac:dyDescent="0.25">
      <c r="A716" s="86">
        <v>709043</v>
      </c>
      <c r="B716" s="86" t="s">
        <v>693</v>
      </c>
      <c r="C716" s="86" t="str">
        <f t="shared" si="88"/>
        <v>Ramsau 236; 6284 Ramsau/Zillertal</v>
      </c>
      <c r="D716" s="86" t="s">
        <v>1919</v>
      </c>
      <c r="E716" s="86" t="s">
        <v>1919</v>
      </c>
      <c r="F716" s="86">
        <v>70922</v>
      </c>
      <c r="G716" s="86">
        <v>6284</v>
      </c>
      <c r="H716" s="86" t="s">
        <v>5012</v>
      </c>
      <c r="I716" s="86" t="s">
        <v>5013</v>
      </c>
      <c r="J716" s="86" t="s">
        <v>5014</v>
      </c>
      <c r="K716" s="86" t="s">
        <v>4808</v>
      </c>
      <c r="L716" s="86" t="s">
        <v>3</v>
      </c>
      <c r="M716" s="86" t="s">
        <v>5015</v>
      </c>
      <c r="N716" s="86" t="s">
        <v>5016</v>
      </c>
      <c r="O716" s="86" t="s">
        <v>2349</v>
      </c>
      <c r="P716" s="87">
        <v>36770</v>
      </c>
      <c r="Q716" s="87">
        <v>401768</v>
      </c>
      <c r="R716" s="86" t="s">
        <v>2416</v>
      </c>
      <c r="S716" s="86" t="s">
        <v>1641</v>
      </c>
      <c r="T716" s="86">
        <v>970922</v>
      </c>
      <c r="U716" s="86">
        <v>6284</v>
      </c>
      <c r="V716" s="86" t="s">
        <v>5018</v>
      </c>
      <c r="W716" s="86" t="s">
        <v>5013</v>
      </c>
      <c r="X716" s="86" t="s">
        <v>5019</v>
      </c>
      <c r="Y716" s="86" t="s">
        <v>694</v>
      </c>
      <c r="Z716" s="86" t="str">
        <f t="shared" si="89"/>
        <v>Ramsau 265; 6284 Ramsau im Zillertal</v>
      </c>
      <c r="AB716" s="85" t="s">
        <v>5017</v>
      </c>
      <c r="AC716" s="85" t="str">
        <f t="shared" si="90"/>
        <v>AT24</v>
      </c>
      <c r="AD716" s="85" t="str">
        <f t="shared" si="91"/>
        <v>3624</v>
      </c>
      <c r="AE716" s="85" t="str">
        <f t="shared" si="92"/>
        <v>1000</v>
      </c>
      <c r="AF716" s="85" t="str">
        <f t="shared" si="93"/>
        <v>0002</v>
      </c>
      <c r="AG716" s="85" t="str">
        <f t="shared" si="94"/>
        <v>0156</v>
      </c>
      <c r="AH716" s="85" t="str">
        <f t="shared" si="95"/>
        <v>AT24 3624 1000 0002 0156</v>
      </c>
    </row>
    <row r="717" spans="1:34" x14ac:dyDescent="0.25">
      <c r="A717" s="86">
        <v>709296</v>
      </c>
      <c r="B717" s="86" t="s">
        <v>718</v>
      </c>
      <c r="C717" s="86" t="str">
        <f t="shared" si="88"/>
        <v>Schlitters 111; 6262 Schlitters</v>
      </c>
      <c r="D717" s="86" t="s">
        <v>1920</v>
      </c>
      <c r="E717" s="86" t="s">
        <v>1920</v>
      </c>
      <c r="F717" s="86">
        <v>70925</v>
      </c>
      <c r="G717" s="86">
        <v>6262</v>
      </c>
      <c r="H717" s="86" t="s">
        <v>1199</v>
      </c>
      <c r="I717" s="86" t="s">
        <v>1199</v>
      </c>
      <c r="J717" s="86" t="s">
        <v>5020</v>
      </c>
      <c r="K717" s="86" t="s">
        <v>4808</v>
      </c>
      <c r="L717" s="86" t="s">
        <v>3</v>
      </c>
      <c r="M717" s="86" t="s">
        <v>5021</v>
      </c>
      <c r="N717" s="86" t="s">
        <v>5022</v>
      </c>
      <c r="O717" s="86" t="s">
        <v>2371</v>
      </c>
      <c r="P717" s="87">
        <v>36770</v>
      </c>
      <c r="Q717" s="87">
        <v>401768</v>
      </c>
      <c r="R717" s="86" t="s">
        <v>2416</v>
      </c>
      <c r="S717" s="86" t="s">
        <v>719</v>
      </c>
      <c r="T717" s="86">
        <v>970925</v>
      </c>
      <c r="U717" s="86">
        <v>6262</v>
      </c>
      <c r="V717" s="86" t="s">
        <v>1199</v>
      </c>
      <c r="W717" s="86" t="s">
        <v>1199</v>
      </c>
      <c r="X717" s="86" t="s">
        <v>5024</v>
      </c>
      <c r="Y717" s="86" t="s">
        <v>720</v>
      </c>
      <c r="Z717" s="86" t="str">
        <f t="shared" si="89"/>
        <v>Schlitters 52a; 6262 Schlitters</v>
      </c>
      <c r="AB717" s="85" t="s">
        <v>5023</v>
      </c>
      <c r="AC717" s="85" t="str">
        <f t="shared" si="90"/>
        <v>AT59</v>
      </c>
      <c r="AD717" s="85" t="str">
        <f t="shared" si="91"/>
        <v>2051</v>
      </c>
      <c r="AE717" s="85" t="str">
        <f t="shared" si="92"/>
        <v>0002</v>
      </c>
      <c r="AF717" s="85" t="str">
        <f t="shared" si="93"/>
        <v>0010</v>
      </c>
      <c r="AG717" s="85" t="str">
        <f t="shared" si="94"/>
        <v>0444</v>
      </c>
      <c r="AH717" s="85" t="str">
        <f t="shared" si="95"/>
        <v>AT59 2051 0002 0010 0444</v>
      </c>
    </row>
    <row r="718" spans="1:34" x14ac:dyDescent="0.25">
      <c r="A718" s="86">
        <v>709206</v>
      </c>
      <c r="B718" s="86" t="s">
        <v>992</v>
      </c>
      <c r="C718" s="86" t="str">
        <f t="shared" si="88"/>
        <v>Oberdorf 96; 6135 Stans</v>
      </c>
      <c r="D718" s="86" t="s">
        <v>1920</v>
      </c>
      <c r="E718" s="86" t="s">
        <v>1920</v>
      </c>
      <c r="F718" s="86">
        <v>70928</v>
      </c>
      <c r="G718" s="86">
        <v>6135</v>
      </c>
      <c r="H718" s="86" t="s">
        <v>1187</v>
      </c>
      <c r="I718" s="86" t="s">
        <v>3373</v>
      </c>
      <c r="J718" s="86" t="s">
        <v>4608</v>
      </c>
      <c r="K718" s="86" t="s">
        <v>4808</v>
      </c>
      <c r="L718" s="86" t="s">
        <v>3</v>
      </c>
      <c r="M718" s="86" t="s">
        <v>5025</v>
      </c>
      <c r="N718" s="86" t="s">
        <v>5026</v>
      </c>
      <c r="O718" s="86" t="s">
        <v>2336</v>
      </c>
      <c r="P718" s="87">
        <v>36770</v>
      </c>
      <c r="Q718" s="87">
        <v>401768</v>
      </c>
      <c r="R718" s="86" t="s">
        <v>2416</v>
      </c>
      <c r="S718" s="86" t="s">
        <v>990</v>
      </c>
      <c r="T718" s="86">
        <v>970928</v>
      </c>
      <c r="U718" s="86">
        <v>6135</v>
      </c>
      <c r="V718" s="86" t="s">
        <v>1187</v>
      </c>
      <c r="W718" s="86" t="s">
        <v>3183</v>
      </c>
      <c r="X718" s="86" t="s">
        <v>4200</v>
      </c>
      <c r="Y718" s="86" t="s">
        <v>991</v>
      </c>
      <c r="Z718" s="86" t="str">
        <f t="shared" si="89"/>
        <v>Unterdorf 62; 6135 Stans</v>
      </c>
      <c r="AB718" s="85" t="s">
        <v>5027</v>
      </c>
      <c r="AC718" s="85" t="str">
        <f t="shared" si="90"/>
        <v>AT15</v>
      </c>
      <c r="AD718" s="85" t="str">
        <f t="shared" si="91"/>
        <v>3632</v>
      </c>
      <c r="AE718" s="85" t="str">
        <f t="shared" si="92"/>
        <v>2000</v>
      </c>
      <c r="AF718" s="85" t="str">
        <f t="shared" si="93"/>
        <v>0102</v>
      </c>
      <c r="AG718" s="85" t="str">
        <f t="shared" si="94"/>
        <v>0080</v>
      </c>
      <c r="AH718" s="85" t="str">
        <f t="shared" si="95"/>
        <v>AT15 3632 2000 0102 0080</v>
      </c>
    </row>
    <row r="719" spans="1:34" x14ac:dyDescent="0.25">
      <c r="A719" s="86">
        <v>709025</v>
      </c>
      <c r="B719" s="86" t="s">
        <v>989</v>
      </c>
      <c r="C719" s="86" t="str">
        <f t="shared" si="88"/>
        <v>Oberdorf 96; 6135 Stans</v>
      </c>
      <c r="D719" s="86" t="s">
        <v>1919</v>
      </c>
      <c r="E719" s="86" t="s">
        <v>1919</v>
      </c>
      <c r="F719" s="86">
        <v>70928</v>
      </c>
      <c r="G719" s="86">
        <v>6135</v>
      </c>
      <c r="H719" s="86" t="s">
        <v>1187</v>
      </c>
      <c r="I719" s="86" t="s">
        <v>3373</v>
      </c>
      <c r="J719" s="86" t="s">
        <v>4608</v>
      </c>
      <c r="K719" s="86" t="s">
        <v>4808</v>
      </c>
      <c r="L719" s="86" t="s">
        <v>3</v>
      </c>
      <c r="M719" s="86" t="s">
        <v>5028</v>
      </c>
      <c r="N719" s="86" t="s">
        <v>5029</v>
      </c>
      <c r="O719" s="86" t="s">
        <v>2336</v>
      </c>
      <c r="P719" s="87">
        <v>36770</v>
      </c>
      <c r="Q719" s="87">
        <v>401768</v>
      </c>
      <c r="R719" s="86" t="s">
        <v>2416</v>
      </c>
      <c r="S719" s="86" t="s">
        <v>990</v>
      </c>
      <c r="T719" s="86">
        <v>970928</v>
      </c>
      <c r="U719" s="86">
        <v>6135</v>
      </c>
      <c r="V719" s="86" t="s">
        <v>1187</v>
      </c>
      <c r="W719" s="86" t="s">
        <v>3183</v>
      </c>
      <c r="X719" s="86" t="s">
        <v>4200</v>
      </c>
      <c r="Y719" s="86" t="s">
        <v>991</v>
      </c>
      <c r="Z719" s="86" t="str">
        <f t="shared" si="89"/>
        <v>Unterdorf 62; 6135 Stans</v>
      </c>
      <c r="AB719" s="85" t="s">
        <v>5027</v>
      </c>
      <c r="AC719" s="85" t="str">
        <f t="shared" si="90"/>
        <v>AT15</v>
      </c>
      <c r="AD719" s="85" t="str">
        <f t="shared" si="91"/>
        <v>3632</v>
      </c>
      <c r="AE719" s="85" t="str">
        <f t="shared" si="92"/>
        <v>2000</v>
      </c>
      <c r="AF719" s="85" t="str">
        <f t="shared" si="93"/>
        <v>0102</v>
      </c>
      <c r="AG719" s="85" t="str">
        <f t="shared" si="94"/>
        <v>0080</v>
      </c>
      <c r="AH719" s="85" t="str">
        <f t="shared" si="95"/>
        <v>AT15 3632 2000 0102 0080</v>
      </c>
    </row>
    <row r="720" spans="1:34" x14ac:dyDescent="0.25">
      <c r="A720" s="86">
        <v>709019</v>
      </c>
      <c r="B720" s="86" t="s">
        <v>1737</v>
      </c>
      <c r="C720" s="86" t="str">
        <f t="shared" si="88"/>
        <v>Dorfstraße 29; 6275 Stumm</v>
      </c>
      <c r="D720" s="86" t="s">
        <v>1919</v>
      </c>
      <c r="E720" s="86" t="s">
        <v>1919</v>
      </c>
      <c r="F720" s="86">
        <v>70931</v>
      </c>
      <c r="G720" s="86">
        <v>6275</v>
      </c>
      <c r="H720" s="86" t="s">
        <v>1185</v>
      </c>
      <c r="I720" s="86" t="s">
        <v>2849</v>
      </c>
      <c r="J720" s="86" t="s">
        <v>2485</v>
      </c>
      <c r="K720" s="86" t="s">
        <v>4808</v>
      </c>
      <c r="L720" s="86" t="s">
        <v>3</v>
      </c>
      <c r="M720" s="86" t="s">
        <v>5030</v>
      </c>
      <c r="N720" s="86" t="s">
        <v>5031</v>
      </c>
      <c r="O720" s="86" t="s">
        <v>2358</v>
      </c>
      <c r="P720" s="87">
        <v>36770</v>
      </c>
      <c r="Q720" s="87">
        <v>401768</v>
      </c>
      <c r="R720" s="86" t="s">
        <v>2416</v>
      </c>
      <c r="S720" s="86" t="s">
        <v>768</v>
      </c>
      <c r="T720" s="86">
        <v>970931</v>
      </c>
      <c r="U720" s="86">
        <v>6275</v>
      </c>
      <c r="V720" s="86" t="s">
        <v>1185</v>
      </c>
      <c r="W720" s="86" t="s">
        <v>2849</v>
      </c>
      <c r="X720" s="86" t="s">
        <v>2485</v>
      </c>
      <c r="Y720" s="86" t="s">
        <v>769</v>
      </c>
      <c r="Z720" s="86" t="str">
        <f t="shared" si="89"/>
        <v>Dorfstraße 29; 6275 Stumm</v>
      </c>
      <c r="AB720" s="85" t="s">
        <v>5032</v>
      </c>
      <c r="AC720" s="85" t="str">
        <f t="shared" si="90"/>
        <v>AT25</v>
      </c>
      <c r="AD720" s="85" t="str">
        <f t="shared" si="91"/>
        <v>3633</v>
      </c>
      <c r="AE720" s="85" t="str">
        <f t="shared" si="92"/>
        <v>2000</v>
      </c>
      <c r="AF720" s="85" t="str">
        <f t="shared" si="93"/>
        <v>0002</v>
      </c>
      <c r="AG720" s="85" t="str">
        <f t="shared" si="94"/>
        <v>0750</v>
      </c>
      <c r="AH720" s="85" t="str">
        <f t="shared" si="95"/>
        <v>AT25 3633 2000 0002 0750</v>
      </c>
    </row>
    <row r="721" spans="1:34" x14ac:dyDescent="0.25">
      <c r="A721" s="86">
        <v>709106</v>
      </c>
      <c r="B721" s="86" t="s">
        <v>767</v>
      </c>
      <c r="C721" s="86" t="str">
        <f t="shared" si="88"/>
        <v>Lenzengasse 3; 6275 Stumm</v>
      </c>
      <c r="D721" s="86" t="s">
        <v>1920</v>
      </c>
      <c r="E721" s="86" t="s">
        <v>1920</v>
      </c>
      <c r="F721" s="86">
        <v>70931</v>
      </c>
      <c r="G721" s="86">
        <v>6275</v>
      </c>
      <c r="H721" s="86" t="s">
        <v>1185</v>
      </c>
      <c r="I721" s="86" t="s">
        <v>5033</v>
      </c>
      <c r="J721" s="86" t="s">
        <v>2470</v>
      </c>
      <c r="K721" s="86" t="s">
        <v>4808</v>
      </c>
      <c r="L721" s="86" t="s">
        <v>3</v>
      </c>
      <c r="M721" s="86" t="s">
        <v>5034</v>
      </c>
      <c r="N721" s="86" t="s">
        <v>5035</v>
      </c>
      <c r="O721" s="86" t="s">
        <v>2358</v>
      </c>
      <c r="P721" s="87">
        <v>36770</v>
      </c>
      <c r="Q721" s="87">
        <v>401768</v>
      </c>
      <c r="R721" s="86" t="s">
        <v>2416</v>
      </c>
      <c r="S721" s="86" t="s">
        <v>768</v>
      </c>
      <c r="T721" s="86">
        <v>970931</v>
      </c>
      <c r="U721" s="86">
        <v>6275</v>
      </c>
      <c r="V721" s="86" t="s">
        <v>1185</v>
      </c>
      <c r="W721" s="86" t="s">
        <v>2849</v>
      </c>
      <c r="X721" s="86" t="s">
        <v>2485</v>
      </c>
      <c r="Y721" s="86" t="s">
        <v>769</v>
      </c>
      <c r="Z721" s="86" t="str">
        <f t="shared" si="89"/>
        <v>Dorfstraße 29; 6275 Stumm</v>
      </c>
      <c r="AB721" s="85" t="s">
        <v>5032</v>
      </c>
      <c r="AC721" s="85" t="str">
        <f t="shared" si="90"/>
        <v>AT25</v>
      </c>
      <c r="AD721" s="85" t="str">
        <f t="shared" si="91"/>
        <v>3633</v>
      </c>
      <c r="AE721" s="85" t="str">
        <f t="shared" si="92"/>
        <v>2000</v>
      </c>
      <c r="AF721" s="85" t="str">
        <f t="shared" si="93"/>
        <v>0002</v>
      </c>
      <c r="AG721" s="85" t="str">
        <f t="shared" si="94"/>
        <v>0750</v>
      </c>
      <c r="AH721" s="85" t="str">
        <f t="shared" si="95"/>
        <v>AT25 3633 2000 0002 0750</v>
      </c>
    </row>
    <row r="722" spans="1:34" x14ac:dyDescent="0.25">
      <c r="A722" s="86">
        <v>709416</v>
      </c>
      <c r="B722" s="86" t="s">
        <v>715</v>
      </c>
      <c r="C722" s="86" t="str">
        <f t="shared" si="88"/>
        <v>Johannes-Messner-Weg 2; 6130 Schwaz</v>
      </c>
      <c r="D722" s="86" t="s">
        <v>1920</v>
      </c>
      <c r="E722" s="86" t="s">
        <v>1920</v>
      </c>
      <c r="F722" s="86">
        <v>70926</v>
      </c>
      <c r="G722" s="86">
        <v>6130</v>
      </c>
      <c r="H722" s="86" t="s">
        <v>1189</v>
      </c>
      <c r="I722" s="86" t="s">
        <v>5036</v>
      </c>
      <c r="J722" s="86" t="s">
        <v>2499</v>
      </c>
      <c r="K722" s="86" t="s">
        <v>4808</v>
      </c>
      <c r="L722" s="86" t="s">
        <v>3</v>
      </c>
      <c r="M722" s="86" t="s">
        <v>5037</v>
      </c>
      <c r="N722" s="86" t="s">
        <v>5038</v>
      </c>
      <c r="O722" s="86" t="s">
        <v>2335</v>
      </c>
      <c r="P722" s="87">
        <v>36770</v>
      </c>
      <c r="Q722" s="87">
        <v>401768</v>
      </c>
      <c r="R722" s="86" t="s">
        <v>2416</v>
      </c>
      <c r="S722" s="86" t="s">
        <v>716</v>
      </c>
      <c r="T722" s="86">
        <v>970926</v>
      </c>
      <c r="U722" s="86">
        <v>6130</v>
      </c>
      <c r="V722" s="86" t="s">
        <v>1189</v>
      </c>
      <c r="W722" s="86" t="s">
        <v>4960</v>
      </c>
      <c r="X722" s="86" t="s">
        <v>2499</v>
      </c>
      <c r="Y722" s="86" t="s">
        <v>717</v>
      </c>
      <c r="Z722" s="86" t="str">
        <f t="shared" si="89"/>
        <v>Franz-Josef-Straße 2; 6130 Schwaz</v>
      </c>
      <c r="AB722" s="85" t="s">
        <v>4959</v>
      </c>
      <c r="AC722" s="85" t="str">
        <f t="shared" si="90"/>
        <v>AT25</v>
      </c>
      <c r="AD722" s="85" t="str">
        <f t="shared" si="91"/>
        <v>2051</v>
      </c>
      <c r="AE722" s="85" t="str">
        <f t="shared" si="92"/>
        <v>0000</v>
      </c>
      <c r="AF722" s="85" t="str">
        <f t="shared" si="93"/>
        <v>0001</v>
      </c>
      <c r="AG722" s="85" t="str">
        <f t="shared" si="94"/>
        <v>9059</v>
      </c>
      <c r="AH722" s="85" t="str">
        <f t="shared" si="95"/>
        <v>AT25 2051 0000 0001 9059</v>
      </c>
    </row>
    <row r="723" spans="1:34" x14ac:dyDescent="0.25">
      <c r="A723" s="86">
        <v>709029</v>
      </c>
      <c r="B723" s="86" t="s">
        <v>1661</v>
      </c>
      <c r="C723" s="86" t="str">
        <f t="shared" si="88"/>
        <v>Johannes-Messner-Weg 11; 6130 Schwaz</v>
      </c>
      <c r="D723" s="86" t="s">
        <v>1920</v>
      </c>
      <c r="E723" s="86" t="s">
        <v>1944</v>
      </c>
      <c r="F723" s="86">
        <v>70926</v>
      </c>
      <c r="G723" s="86">
        <v>6130</v>
      </c>
      <c r="H723" s="86" t="s">
        <v>1189</v>
      </c>
      <c r="I723" s="86" t="s">
        <v>5036</v>
      </c>
      <c r="J723" s="86" t="s">
        <v>2580</v>
      </c>
      <c r="K723" s="86" t="s">
        <v>4808</v>
      </c>
      <c r="L723" s="86" t="s">
        <v>1</v>
      </c>
      <c r="M723" s="86" t="s">
        <v>5039</v>
      </c>
      <c r="N723" s="86" t="s">
        <v>5040</v>
      </c>
      <c r="O723" s="86" t="s">
        <v>2340</v>
      </c>
      <c r="P723" s="87">
        <v>36770</v>
      </c>
      <c r="Q723" s="87">
        <v>401768</v>
      </c>
      <c r="R723" s="86" t="s">
        <v>2416</v>
      </c>
      <c r="S723" s="86" t="s">
        <v>710</v>
      </c>
      <c r="T723" s="86">
        <v>400508</v>
      </c>
      <c r="U723" s="86">
        <v>6130</v>
      </c>
      <c r="V723" s="86" t="s">
        <v>1189</v>
      </c>
      <c r="W723" s="86" t="s">
        <v>5036</v>
      </c>
      <c r="X723" s="86" t="s">
        <v>2580</v>
      </c>
      <c r="Y723" s="86" t="s">
        <v>711</v>
      </c>
      <c r="Z723" s="86" t="str">
        <f t="shared" si="89"/>
        <v>Johannes-Messner-Weg 11; 6130 Schwaz</v>
      </c>
      <c r="AB723" s="85" t="s">
        <v>5041</v>
      </c>
      <c r="AC723" s="85" t="str">
        <f t="shared" si="90"/>
        <v>AT52</v>
      </c>
      <c r="AD723" s="85" t="str">
        <f t="shared" si="91"/>
        <v>2051</v>
      </c>
      <c r="AE723" s="85" t="str">
        <f t="shared" si="92"/>
        <v>0008</v>
      </c>
      <c r="AF723" s="85" t="str">
        <f t="shared" si="93"/>
        <v>0030</v>
      </c>
      <c r="AG723" s="85" t="str">
        <f t="shared" si="94"/>
        <v>4172</v>
      </c>
      <c r="AH723" s="85" t="str">
        <f t="shared" si="95"/>
        <v>AT52 2051 0008 0030 4172</v>
      </c>
    </row>
    <row r="724" spans="1:34" x14ac:dyDescent="0.25">
      <c r="A724" s="86">
        <v>709031</v>
      </c>
      <c r="B724" s="86" t="s">
        <v>850</v>
      </c>
      <c r="C724" s="86" t="str">
        <f t="shared" si="88"/>
        <v>Johannes-Messner-Weg 11; 6130 Schwaz</v>
      </c>
      <c r="D724" s="86" t="s">
        <v>1919</v>
      </c>
      <c r="E724" s="86" t="s">
        <v>1919</v>
      </c>
      <c r="F724" s="86">
        <v>70926</v>
      </c>
      <c r="G724" s="86">
        <v>6130</v>
      </c>
      <c r="H724" s="86" t="s">
        <v>1189</v>
      </c>
      <c r="I724" s="86" t="s">
        <v>5036</v>
      </c>
      <c r="J724" s="86" t="s">
        <v>2580</v>
      </c>
      <c r="K724" s="86" t="s">
        <v>4808</v>
      </c>
      <c r="L724" s="86" t="s">
        <v>1</v>
      </c>
      <c r="M724" s="86" t="s">
        <v>5042</v>
      </c>
      <c r="N724" s="86" t="s">
        <v>5043</v>
      </c>
      <c r="O724" s="86" t="s">
        <v>2342</v>
      </c>
      <c r="P724" s="87">
        <v>36770</v>
      </c>
      <c r="Q724" s="87">
        <v>401768</v>
      </c>
      <c r="R724" s="86" t="s">
        <v>2416</v>
      </c>
      <c r="S724" s="86" t="s">
        <v>710</v>
      </c>
      <c r="T724" s="86">
        <v>400508</v>
      </c>
      <c r="U724" s="86">
        <v>6130</v>
      </c>
      <c r="V724" s="86" t="s">
        <v>1189</v>
      </c>
      <c r="W724" s="86" t="s">
        <v>5036</v>
      </c>
      <c r="X724" s="86" t="s">
        <v>2580</v>
      </c>
      <c r="Y724" s="86" t="s">
        <v>711</v>
      </c>
      <c r="Z724" s="86" t="str">
        <f t="shared" si="89"/>
        <v>Johannes-Messner-Weg 11; 6130 Schwaz</v>
      </c>
      <c r="AB724" s="85" t="s">
        <v>5044</v>
      </c>
      <c r="AC724" s="85" t="str">
        <f t="shared" si="90"/>
        <v>AT71</v>
      </c>
      <c r="AD724" s="85" t="str">
        <f t="shared" si="91"/>
        <v>2051</v>
      </c>
      <c r="AE724" s="85" t="str">
        <f t="shared" si="92"/>
        <v>0000</v>
      </c>
      <c r="AF724" s="85" t="str">
        <f t="shared" si="93"/>
        <v>0000</v>
      </c>
      <c r="AG724" s="85" t="str">
        <f t="shared" si="94"/>
        <v>4069</v>
      </c>
      <c r="AH724" s="85" t="str">
        <f t="shared" si="95"/>
        <v>AT71 2051 0000 0000 4069</v>
      </c>
    </row>
    <row r="725" spans="1:34" x14ac:dyDescent="0.25">
      <c r="A725" s="86">
        <v>709013</v>
      </c>
      <c r="B725" s="86" t="s">
        <v>5045</v>
      </c>
      <c r="C725" s="86" t="str">
        <f t="shared" si="88"/>
        <v>Johannes-Messner-Weg 11; 6130 Schwaz</v>
      </c>
      <c r="D725" s="86" t="s">
        <v>2708</v>
      </c>
      <c r="E725" s="86" t="s">
        <v>2708</v>
      </c>
      <c r="F725" s="86">
        <v>70926</v>
      </c>
      <c r="G725" s="86">
        <v>6130</v>
      </c>
      <c r="H725" s="86" t="s">
        <v>1189</v>
      </c>
      <c r="I725" s="86" t="s">
        <v>5036</v>
      </c>
      <c r="J725" s="86" t="s">
        <v>2580</v>
      </c>
      <c r="K725" s="86" t="s">
        <v>4808</v>
      </c>
      <c r="L725" s="86" t="s">
        <v>3</v>
      </c>
      <c r="M725" s="86" t="s">
        <v>5046</v>
      </c>
      <c r="N725" s="86" t="s">
        <v>5047</v>
      </c>
      <c r="O725" s="86" t="s">
        <v>5739</v>
      </c>
      <c r="P725" s="87">
        <v>36770</v>
      </c>
      <c r="Q725" s="87">
        <v>401768</v>
      </c>
      <c r="R725" s="86" t="s">
        <v>2416</v>
      </c>
      <c r="S725" s="86" t="s">
        <v>710</v>
      </c>
      <c r="T725" s="86">
        <v>400508</v>
      </c>
      <c r="U725" s="86">
        <v>6130</v>
      </c>
      <c r="V725" s="86" t="s">
        <v>1189</v>
      </c>
      <c r="W725" s="86" t="s">
        <v>5036</v>
      </c>
      <c r="X725" s="86" t="s">
        <v>2580</v>
      </c>
      <c r="Y725" s="86" t="s">
        <v>711</v>
      </c>
      <c r="Z725" s="86" t="str">
        <f t="shared" si="89"/>
        <v>Johannes-Messner-Weg 11; 6130 Schwaz</v>
      </c>
      <c r="AC725" s="85" t="str">
        <f t="shared" si="90"/>
        <v/>
      </c>
      <c r="AD725" s="85" t="str">
        <f t="shared" si="91"/>
        <v/>
      </c>
      <c r="AE725" s="85" t="str">
        <f t="shared" si="92"/>
        <v/>
      </c>
      <c r="AF725" s="85" t="str">
        <f t="shared" si="93"/>
        <v/>
      </c>
      <c r="AG725" s="85" t="str">
        <f t="shared" si="94"/>
        <v/>
      </c>
      <c r="AH725" s="85" t="str">
        <f t="shared" si="95"/>
        <v xml:space="preserve">    </v>
      </c>
    </row>
    <row r="726" spans="1:34" x14ac:dyDescent="0.25">
      <c r="A726" s="86">
        <v>709117</v>
      </c>
      <c r="B726" s="86" t="s">
        <v>739</v>
      </c>
      <c r="C726" s="86" t="str">
        <f t="shared" si="88"/>
        <v>Lanersbach 472; 6293 Tux</v>
      </c>
      <c r="D726" s="86" t="s">
        <v>1919</v>
      </c>
      <c r="E726" s="86" t="s">
        <v>1919</v>
      </c>
      <c r="F726" s="86">
        <v>70934</v>
      </c>
      <c r="G726" s="86">
        <v>6293</v>
      </c>
      <c r="H726" s="86" t="s">
        <v>1196</v>
      </c>
      <c r="I726" s="86" t="s">
        <v>5048</v>
      </c>
      <c r="J726" s="86" t="s">
        <v>5049</v>
      </c>
      <c r="K726" s="86" t="s">
        <v>4808</v>
      </c>
      <c r="L726" s="86" t="s">
        <v>3</v>
      </c>
      <c r="M726" s="86" t="s">
        <v>5050</v>
      </c>
      <c r="N726" s="86" t="s">
        <v>5051</v>
      </c>
      <c r="O726" s="86" t="s">
        <v>2359</v>
      </c>
      <c r="P726" s="87">
        <v>36770</v>
      </c>
      <c r="Q726" s="87">
        <v>401768</v>
      </c>
      <c r="R726" s="86" t="s">
        <v>2416</v>
      </c>
      <c r="S726" s="86" t="s">
        <v>738</v>
      </c>
      <c r="T726" s="86">
        <v>970934</v>
      </c>
      <c r="U726" s="86">
        <v>6293</v>
      </c>
      <c r="V726" s="86" t="s">
        <v>1196</v>
      </c>
      <c r="W726" s="86" t="s">
        <v>5048</v>
      </c>
      <c r="X726" s="86" t="s">
        <v>5053</v>
      </c>
      <c r="Y726" s="86" t="s">
        <v>5054</v>
      </c>
      <c r="Z726" s="86" t="str">
        <f t="shared" si="89"/>
        <v>Lanersbach 470; 6293 Tux</v>
      </c>
      <c r="AB726" s="85" t="s">
        <v>5052</v>
      </c>
      <c r="AC726" s="85" t="str">
        <f t="shared" si="90"/>
        <v>AT95</v>
      </c>
      <c r="AD726" s="85" t="str">
        <f t="shared" si="91"/>
        <v>3634</v>
      </c>
      <c r="AE726" s="85" t="str">
        <f t="shared" si="92"/>
        <v>2000</v>
      </c>
      <c r="AF726" s="85" t="str">
        <f t="shared" si="93"/>
        <v>0002</v>
      </c>
      <c r="AG726" s="85" t="str">
        <f t="shared" si="94"/>
        <v>0701</v>
      </c>
      <c r="AH726" s="85" t="str">
        <f t="shared" si="95"/>
        <v>AT95 3634 2000 0002 0701</v>
      </c>
    </row>
    <row r="727" spans="1:34" x14ac:dyDescent="0.25">
      <c r="A727" s="86">
        <v>709456</v>
      </c>
      <c r="B727" s="86" t="s">
        <v>1616</v>
      </c>
      <c r="C727" s="86" t="str">
        <f t="shared" si="88"/>
        <v>Steinberg am Rofan 29; 6215 Steinberg/Rofan</v>
      </c>
      <c r="D727" s="86" t="s">
        <v>1920</v>
      </c>
      <c r="E727" s="86" t="s">
        <v>1940</v>
      </c>
      <c r="F727" s="86">
        <v>70929</v>
      </c>
      <c r="G727" s="86">
        <v>6215</v>
      </c>
      <c r="H727" s="86" t="s">
        <v>5055</v>
      </c>
      <c r="I727" s="86" t="s">
        <v>5056</v>
      </c>
      <c r="J727" s="86" t="s">
        <v>2485</v>
      </c>
      <c r="K727" s="86" t="s">
        <v>4808</v>
      </c>
      <c r="L727" s="86" t="s">
        <v>3</v>
      </c>
      <c r="M727" s="86" t="s">
        <v>5057</v>
      </c>
      <c r="N727" s="86" t="s">
        <v>5058</v>
      </c>
      <c r="O727" s="86" t="s">
        <v>2381</v>
      </c>
      <c r="P727" s="87">
        <v>36770</v>
      </c>
      <c r="Q727" s="87">
        <v>401768</v>
      </c>
      <c r="R727" s="86" t="s">
        <v>2416</v>
      </c>
      <c r="S727" s="86" t="s">
        <v>722</v>
      </c>
      <c r="T727" s="86">
        <v>970929</v>
      </c>
      <c r="U727" s="86">
        <v>6215</v>
      </c>
      <c r="V727" s="86" t="s">
        <v>5056</v>
      </c>
      <c r="W727" s="86" t="s">
        <v>5056</v>
      </c>
      <c r="X727" s="86" t="s">
        <v>4405</v>
      </c>
      <c r="Y727" s="86" t="s">
        <v>723</v>
      </c>
      <c r="Z727" s="86" t="str">
        <f t="shared" si="89"/>
        <v>Steinberg am Rofan 69; 6215 Steinberg am Rofan</v>
      </c>
      <c r="AB727" s="85" t="s">
        <v>5059</v>
      </c>
      <c r="AC727" s="85" t="str">
        <f t="shared" si="90"/>
        <v>AT63</v>
      </c>
      <c r="AD727" s="85" t="str">
        <f t="shared" si="91"/>
        <v>3621</v>
      </c>
      <c r="AE727" s="85" t="str">
        <f t="shared" si="92"/>
        <v>8000</v>
      </c>
      <c r="AF727" s="85" t="str">
        <f t="shared" si="93"/>
        <v>0032</v>
      </c>
      <c r="AG727" s="85" t="str">
        <f t="shared" si="94"/>
        <v>0366</v>
      </c>
      <c r="AH727" s="85" t="str">
        <f t="shared" si="95"/>
        <v>AT63 3621 8000 0032 0366</v>
      </c>
    </row>
    <row r="728" spans="1:34" x14ac:dyDescent="0.25">
      <c r="A728" s="86">
        <v>709576</v>
      </c>
      <c r="B728" s="86" t="s">
        <v>1404</v>
      </c>
      <c r="C728" s="86" t="str">
        <f t="shared" si="88"/>
        <v>Augasse 1; 6283 Schwendau</v>
      </c>
      <c r="D728" s="86" t="s">
        <v>1919</v>
      </c>
      <c r="E728" s="86" t="s">
        <v>1919</v>
      </c>
      <c r="F728" s="86">
        <v>70927</v>
      </c>
      <c r="G728" s="86">
        <v>6283</v>
      </c>
      <c r="H728" s="86" t="s">
        <v>1195</v>
      </c>
      <c r="I728" s="86" t="s">
        <v>5060</v>
      </c>
      <c r="J728" s="86" t="s">
        <v>2480</v>
      </c>
      <c r="K728" s="86" t="s">
        <v>4808</v>
      </c>
      <c r="L728" s="86" t="s">
        <v>1</v>
      </c>
      <c r="M728" s="86" t="s">
        <v>5061</v>
      </c>
      <c r="N728" s="86" t="s">
        <v>5062</v>
      </c>
      <c r="O728" s="86" t="s">
        <v>2386</v>
      </c>
      <c r="P728" s="87">
        <v>36770</v>
      </c>
      <c r="Q728" s="87">
        <v>401768</v>
      </c>
      <c r="R728" s="86" t="s">
        <v>2416</v>
      </c>
      <c r="S728" s="86" t="s">
        <v>1845</v>
      </c>
      <c r="T728" s="86">
        <v>404772</v>
      </c>
      <c r="U728" s="86">
        <v>6290</v>
      </c>
      <c r="V728" s="86" t="s">
        <v>1183</v>
      </c>
      <c r="W728" s="86" t="s">
        <v>4948</v>
      </c>
      <c r="X728" s="86" t="s">
        <v>4949</v>
      </c>
      <c r="Y728" s="86" t="s">
        <v>1866</v>
      </c>
      <c r="Z728" s="86" t="str">
        <f t="shared" si="89"/>
        <v>Tuxer Straße 748a; 6290 Mayrhofen</v>
      </c>
      <c r="AB728" s="85" t="s">
        <v>5063</v>
      </c>
      <c r="AC728" s="85" t="str">
        <f t="shared" si="90"/>
        <v>AT53</v>
      </c>
      <c r="AD728" s="85" t="str">
        <f t="shared" si="91"/>
        <v>3624</v>
      </c>
      <c r="AE728" s="85" t="str">
        <f t="shared" si="92"/>
        <v>1000</v>
      </c>
      <c r="AF728" s="85" t="str">
        <f t="shared" si="93"/>
        <v>0013</v>
      </c>
      <c r="AG728" s="85" t="str">
        <f t="shared" si="94"/>
        <v>3900</v>
      </c>
      <c r="AH728" s="85" t="str">
        <f t="shared" si="95"/>
        <v>AT53 3624 1000 0013 3900</v>
      </c>
    </row>
    <row r="729" spans="1:34" x14ac:dyDescent="0.25">
      <c r="A729" s="86">
        <v>709446</v>
      </c>
      <c r="B729" s="86" t="s">
        <v>745</v>
      </c>
      <c r="C729" s="86" t="str">
        <f t="shared" si="88"/>
        <v>Stummerberg 48; 6276 Stummerberg</v>
      </c>
      <c r="D729" s="86" t="s">
        <v>1920</v>
      </c>
      <c r="E729" s="86" t="s">
        <v>1920</v>
      </c>
      <c r="F729" s="86">
        <v>70932</v>
      </c>
      <c r="G729" s="86">
        <v>6276</v>
      </c>
      <c r="H729" s="86" t="s">
        <v>1206</v>
      </c>
      <c r="I729" s="86" t="s">
        <v>1206</v>
      </c>
      <c r="J729" s="86" t="s">
        <v>4342</v>
      </c>
      <c r="K729" s="86" t="s">
        <v>4808</v>
      </c>
      <c r="L729" s="86" t="s">
        <v>3</v>
      </c>
      <c r="M729" s="86" t="s">
        <v>5064</v>
      </c>
      <c r="N729" s="86" t="s">
        <v>5065</v>
      </c>
      <c r="O729" s="86" t="s">
        <v>2380</v>
      </c>
      <c r="P729" s="87">
        <v>36770</v>
      </c>
      <c r="Q729" s="87">
        <v>401768</v>
      </c>
      <c r="R729" s="86" t="s">
        <v>2416</v>
      </c>
      <c r="S729" s="86" t="s">
        <v>746</v>
      </c>
      <c r="T729" s="86">
        <v>970932</v>
      </c>
      <c r="U729" s="86">
        <v>6275</v>
      </c>
      <c r="V729" s="86" t="s">
        <v>1185</v>
      </c>
      <c r="W729" s="86" t="s">
        <v>2849</v>
      </c>
      <c r="X729" s="86" t="s">
        <v>2588</v>
      </c>
      <c r="Y729" s="86" t="s">
        <v>747</v>
      </c>
      <c r="Z729" s="86" t="str">
        <f t="shared" si="89"/>
        <v>Dorfstraße 15; 6275 Stumm</v>
      </c>
      <c r="AB729" s="85" t="s">
        <v>5066</v>
      </c>
      <c r="AC729" s="85" t="str">
        <f t="shared" si="90"/>
        <v>AT45</v>
      </c>
      <c r="AD729" s="85" t="str">
        <f t="shared" si="91"/>
        <v>3633</v>
      </c>
      <c r="AE729" s="85" t="str">
        <f t="shared" si="92"/>
        <v>2000</v>
      </c>
      <c r="AF729" s="85" t="str">
        <f t="shared" si="93"/>
        <v>0002</v>
      </c>
      <c r="AG729" s="85" t="str">
        <f t="shared" si="94"/>
        <v>0099</v>
      </c>
      <c r="AH729" s="85" t="str">
        <f t="shared" si="95"/>
        <v>AT45 3633 2000 0002 0099</v>
      </c>
    </row>
    <row r="730" spans="1:34" x14ac:dyDescent="0.25">
      <c r="A730" s="86">
        <v>709096</v>
      </c>
      <c r="B730" s="91" t="s">
        <v>726</v>
      </c>
      <c r="C730" s="86" t="str">
        <f t="shared" si="88"/>
        <v>Johann-Sponring-Straße 82; 6283 Schwendau</v>
      </c>
      <c r="D730" s="86" t="s">
        <v>1920</v>
      </c>
      <c r="E730" s="86" t="s">
        <v>1920</v>
      </c>
      <c r="F730" s="86">
        <v>70916</v>
      </c>
      <c r="G730" s="86">
        <v>6283</v>
      </c>
      <c r="H730" s="86" t="s">
        <v>1195</v>
      </c>
      <c r="I730" s="86" t="s">
        <v>5067</v>
      </c>
      <c r="J730" s="86" t="s">
        <v>4684</v>
      </c>
      <c r="K730" s="86" t="s">
        <v>4808</v>
      </c>
      <c r="L730" s="86" t="s">
        <v>3</v>
      </c>
      <c r="M730" s="86" t="s">
        <v>5068</v>
      </c>
      <c r="N730" s="86" t="s">
        <v>5069</v>
      </c>
      <c r="O730" s="86" t="s">
        <v>2357</v>
      </c>
      <c r="P730" s="87">
        <v>36770</v>
      </c>
      <c r="Q730" s="87">
        <v>401768</v>
      </c>
      <c r="R730" s="86" t="s">
        <v>2416</v>
      </c>
      <c r="S730" s="86" t="s">
        <v>727</v>
      </c>
      <c r="T730" s="91">
        <v>970916</v>
      </c>
      <c r="U730" s="86">
        <v>6283</v>
      </c>
      <c r="V730" s="86" t="s">
        <v>1252</v>
      </c>
      <c r="W730" s="86" t="s">
        <v>5067</v>
      </c>
      <c r="X730" s="86" t="s">
        <v>2943</v>
      </c>
      <c r="Y730" s="86" t="s">
        <v>1868</v>
      </c>
      <c r="Z730" s="91" t="str">
        <f t="shared" si="89"/>
        <v>Johann-Sponring-Straße 80; 6283 Hippach</v>
      </c>
      <c r="AB730" s="85" t="s">
        <v>5070</v>
      </c>
      <c r="AC730" s="85" t="str">
        <f t="shared" si="90"/>
        <v>AT48</v>
      </c>
      <c r="AD730" s="85" t="str">
        <f t="shared" si="91"/>
        <v>3624</v>
      </c>
      <c r="AE730" s="85" t="str">
        <f t="shared" si="92"/>
        <v>1000</v>
      </c>
      <c r="AF730" s="85" t="str">
        <f t="shared" si="93"/>
        <v>0012</v>
      </c>
      <c r="AG730" s="85" t="str">
        <f t="shared" si="94"/>
        <v>0022</v>
      </c>
      <c r="AH730" s="85" t="str">
        <f t="shared" si="95"/>
        <v>AT48 3624 1000 0012 0022</v>
      </c>
    </row>
    <row r="731" spans="1:34" x14ac:dyDescent="0.25">
      <c r="A731" s="86">
        <v>709306</v>
      </c>
      <c r="B731" s="86" t="s">
        <v>728</v>
      </c>
      <c r="C731" s="86" t="str">
        <f t="shared" si="88"/>
        <v>Dorf 128; 6283 Schwendau</v>
      </c>
      <c r="D731" s="86" t="s">
        <v>1920</v>
      </c>
      <c r="E731" s="86" t="s">
        <v>1920</v>
      </c>
      <c r="F731" s="86">
        <v>70927</v>
      </c>
      <c r="G731" s="86">
        <v>6283</v>
      </c>
      <c r="H731" s="86" t="s">
        <v>1195</v>
      </c>
      <c r="I731" s="86" t="s">
        <v>3140</v>
      </c>
      <c r="J731" s="86" t="s">
        <v>5071</v>
      </c>
      <c r="K731" s="86" t="s">
        <v>4808</v>
      </c>
      <c r="L731" s="86" t="s">
        <v>3</v>
      </c>
      <c r="M731" s="86" t="s">
        <v>5072</v>
      </c>
      <c r="N731" s="86" t="s">
        <v>5073</v>
      </c>
      <c r="O731" s="86" t="s">
        <v>2372</v>
      </c>
      <c r="P731" s="87">
        <v>36770</v>
      </c>
      <c r="Q731" s="87">
        <v>401768</v>
      </c>
      <c r="R731" s="86" t="s">
        <v>2416</v>
      </c>
      <c r="S731" s="86" t="s">
        <v>713</v>
      </c>
      <c r="T731" s="86">
        <v>970927</v>
      </c>
      <c r="U731" s="86">
        <v>6283</v>
      </c>
      <c r="V731" s="86" t="s">
        <v>1195</v>
      </c>
      <c r="W731" s="86" t="s">
        <v>5067</v>
      </c>
      <c r="X731" s="86" t="s">
        <v>2943</v>
      </c>
      <c r="Y731" s="86" t="s">
        <v>714</v>
      </c>
      <c r="Z731" s="86" t="str">
        <f t="shared" si="89"/>
        <v>Johann-Sponring-Straße 80; 6283 Schwendau</v>
      </c>
      <c r="AB731" s="85" t="s">
        <v>5074</v>
      </c>
      <c r="AC731" s="85" t="str">
        <f t="shared" si="90"/>
        <v>AT26</v>
      </c>
      <c r="AD731" s="85" t="str">
        <f t="shared" si="91"/>
        <v>3624</v>
      </c>
      <c r="AE731" s="85" t="str">
        <f t="shared" si="92"/>
        <v>1000</v>
      </c>
      <c r="AF731" s="85" t="str">
        <f t="shared" si="93"/>
        <v>0012</v>
      </c>
      <c r="AG731" s="85" t="str">
        <f t="shared" si="94"/>
        <v>0030</v>
      </c>
      <c r="AH731" s="85" t="str">
        <f t="shared" si="95"/>
        <v>AT26 3624 1000 0012 0030</v>
      </c>
    </row>
    <row r="732" spans="1:34" x14ac:dyDescent="0.25">
      <c r="A732" s="86">
        <v>709146</v>
      </c>
      <c r="B732" s="86" t="s">
        <v>702</v>
      </c>
      <c r="C732" s="86" t="str">
        <f t="shared" si="88"/>
        <v>Oberdorf 68; 6261 Strass/Zillertal</v>
      </c>
      <c r="D732" s="86" t="s">
        <v>1920</v>
      </c>
      <c r="E732" s="86" t="s">
        <v>1920</v>
      </c>
      <c r="F732" s="86">
        <v>70930</v>
      </c>
      <c r="G732" s="86">
        <v>6261</v>
      </c>
      <c r="H732" s="86" t="s">
        <v>5075</v>
      </c>
      <c r="I732" s="86" t="s">
        <v>3373</v>
      </c>
      <c r="J732" s="86" t="s">
        <v>4291</v>
      </c>
      <c r="K732" s="86" t="s">
        <v>4808</v>
      </c>
      <c r="L732" s="86" t="s">
        <v>3</v>
      </c>
      <c r="M732" s="86" t="s">
        <v>5076</v>
      </c>
      <c r="N732" s="86" t="s">
        <v>5077</v>
      </c>
      <c r="O732" s="86" t="s">
        <v>2362</v>
      </c>
      <c r="P732" s="87">
        <v>36770</v>
      </c>
      <c r="Q732" s="87">
        <v>401768</v>
      </c>
      <c r="R732" s="86" t="s">
        <v>2416</v>
      </c>
      <c r="S732" s="86" t="s">
        <v>703</v>
      </c>
      <c r="T732" s="86">
        <v>970930</v>
      </c>
      <c r="U732" s="86">
        <v>6261</v>
      </c>
      <c r="V732" s="86" t="s">
        <v>5079</v>
      </c>
      <c r="W732" s="86" t="s">
        <v>3373</v>
      </c>
      <c r="X732" s="86" t="s">
        <v>4291</v>
      </c>
      <c r="Y732" s="86" t="s">
        <v>1869</v>
      </c>
      <c r="Z732" s="86" t="str">
        <f t="shared" si="89"/>
        <v>Oberdorf 68; 6261 Strass im Zillertal</v>
      </c>
      <c r="AB732" s="85" t="s">
        <v>5078</v>
      </c>
      <c r="AC732" s="85" t="str">
        <f t="shared" si="90"/>
        <v>AT43</v>
      </c>
      <c r="AD732" s="85" t="str">
        <f t="shared" si="91"/>
        <v>3627</v>
      </c>
      <c r="AE732" s="85" t="str">
        <f t="shared" si="92"/>
        <v>2000</v>
      </c>
      <c r="AF732" s="85" t="str">
        <f t="shared" si="93"/>
        <v>0012</v>
      </c>
      <c r="AG732" s="85" t="str">
        <f t="shared" si="94"/>
        <v>0733</v>
      </c>
      <c r="AH732" s="85" t="str">
        <f t="shared" si="95"/>
        <v>AT43 3627 2000 0012 0733</v>
      </c>
    </row>
    <row r="733" spans="1:34" x14ac:dyDescent="0.25">
      <c r="A733" s="86">
        <v>709020</v>
      </c>
      <c r="B733" s="86" t="s">
        <v>5080</v>
      </c>
      <c r="C733" s="86" t="str">
        <f t="shared" si="88"/>
        <v>Schmiedweg 2; 6123 Terfens</v>
      </c>
      <c r="D733" s="86" t="s">
        <v>2708</v>
      </c>
      <c r="E733" s="86" t="s">
        <v>2708</v>
      </c>
      <c r="F733" s="86">
        <v>70933</v>
      </c>
      <c r="G733" s="86">
        <v>6123</v>
      </c>
      <c r="H733" s="86" t="s">
        <v>1197</v>
      </c>
      <c r="I733" s="86" t="s">
        <v>5081</v>
      </c>
      <c r="J733" s="86" t="s">
        <v>2499</v>
      </c>
      <c r="K733" s="86" t="s">
        <v>4808</v>
      </c>
      <c r="L733" s="86" t="s">
        <v>3</v>
      </c>
      <c r="M733" s="86" t="s">
        <v>5082</v>
      </c>
      <c r="N733" s="86" t="s">
        <v>5083</v>
      </c>
      <c r="O733" s="86" t="s">
        <v>5739</v>
      </c>
      <c r="P733" s="87">
        <v>36770</v>
      </c>
      <c r="Q733" s="87">
        <v>401768</v>
      </c>
      <c r="R733" s="86" t="s">
        <v>2416</v>
      </c>
      <c r="S733" s="86" t="s">
        <v>5084</v>
      </c>
      <c r="T733" s="86"/>
      <c r="U733" s="86">
        <v>6123</v>
      </c>
      <c r="V733" s="86" t="s">
        <v>1197</v>
      </c>
      <c r="W733" s="86" t="s">
        <v>5085</v>
      </c>
      <c r="X733" s="86" t="s">
        <v>5086</v>
      </c>
      <c r="Y733" s="86"/>
      <c r="Z733" s="86" t="str">
        <f t="shared" si="89"/>
        <v>Eggen 11a; 6123 Terfens</v>
      </c>
      <c r="AC733" s="85" t="str">
        <f t="shared" si="90"/>
        <v/>
      </c>
      <c r="AD733" s="85" t="str">
        <f t="shared" si="91"/>
        <v/>
      </c>
      <c r="AE733" s="85" t="str">
        <f t="shared" si="92"/>
        <v/>
      </c>
      <c r="AF733" s="85" t="str">
        <f t="shared" si="93"/>
        <v/>
      </c>
      <c r="AG733" s="85" t="str">
        <f t="shared" si="94"/>
        <v/>
      </c>
      <c r="AH733" s="85" t="str">
        <f t="shared" si="95"/>
        <v xml:space="preserve">    </v>
      </c>
    </row>
    <row r="734" spans="1:34" x14ac:dyDescent="0.25">
      <c r="A734" s="86">
        <v>709246</v>
      </c>
      <c r="B734" s="86" t="s">
        <v>729</v>
      </c>
      <c r="C734" s="86" t="str">
        <f t="shared" si="88"/>
        <v>Kirchstraße 9; 6123 Terfens</v>
      </c>
      <c r="D734" s="86" t="s">
        <v>1920</v>
      </c>
      <c r="E734" s="86" t="s">
        <v>1920</v>
      </c>
      <c r="F734" s="86">
        <v>70933</v>
      </c>
      <c r="G734" s="86">
        <v>6123</v>
      </c>
      <c r="H734" s="86" t="s">
        <v>1197</v>
      </c>
      <c r="I734" s="86" t="s">
        <v>3219</v>
      </c>
      <c r="J734" s="86" t="s">
        <v>2609</v>
      </c>
      <c r="K734" s="86" t="s">
        <v>4808</v>
      </c>
      <c r="L734" s="86" t="s">
        <v>3</v>
      </c>
      <c r="M734" s="86" t="s">
        <v>5087</v>
      </c>
      <c r="N734" s="86" t="s">
        <v>5088</v>
      </c>
      <c r="O734" s="86" t="s">
        <v>2364</v>
      </c>
      <c r="P734" s="87">
        <v>36770</v>
      </c>
      <c r="Q734" s="87">
        <v>401768</v>
      </c>
      <c r="R734" s="86" t="s">
        <v>2416</v>
      </c>
      <c r="S734" s="86" t="s">
        <v>730</v>
      </c>
      <c r="T734" s="86">
        <v>970933</v>
      </c>
      <c r="U734" s="86">
        <v>6123</v>
      </c>
      <c r="V734" s="86" t="s">
        <v>1197</v>
      </c>
      <c r="W734" s="86" t="s">
        <v>3218</v>
      </c>
      <c r="X734" s="86" t="s">
        <v>2480</v>
      </c>
      <c r="Y734" s="86" t="s">
        <v>1422</v>
      </c>
      <c r="Z734" s="86" t="str">
        <f t="shared" si="89"/>
        <v>Dorfplatz 1; 6123 Terfens</v>
      </c>
      <c r="AB734" s="85" t="s">
        <v>5089</v>
      </c>
      <c r="AC734" s="85" t="str">
        <f t="shared" si="90"/>
        <v>AT10</v>
      </c>
      <c r="AD734" s="85" t="str">
        <f t="shared" si="91"/>
        <v>3632</v>
      </c>
      <c r="AE734" s="85" t="str">
        <f t="shared" si="92"/>
        <v>2000</v>
      </c>
      <c r="AF734" s="85" t="str">
        <f t="shared" si="93"/>
        <v>0412</v>
      </c>
      <c r="AG734" s="85" t="str">
        <f t="shared" si="94"/>
        <v>5043</v>
      </c>
      <c r="AH734" s="85" t="str">
        <f t="shared" si="95"/>
        <v>AT10 3632 2000 0412 5043</v>
      </c>
    </row>
    <row r="735" spans="1:34" x14ac:dyDescent="0.25">
      <c r="A735" s="86">
        <v>709426</v>
      </c>
      <c r="B735" s="86" t="s">
        <v>712</v>
      </c>
      <c r="C735" s="86" t="str">
        <f t="shared" si="88"/>
        <v>Burgstall 356 c; 6290 Schwendau</v>
      </c>
      <c r="D735" s="86" t="s">
        <v>1920</v>
      </c>
      <c r="E735" s="86" t="s">
        <v>1920</v>
      </c>
      <c r="F735" s="86">
        <v>70927</v>
      </c>
      <c r="G735" s="86">
        <v>6290</v>
      </c>
      <c r="H735" s="86" t="s">
        <v>1195</v>
      </c>
      <c r="I735" s="86" t="s">
        <v>5090</v>
      </c>
      <c r="J735" s="86" t="s">
        <v>5091</v>
      </c>
      <c r="K735" s="86" t="s">
        <v>4808</v>
      </c>
      <c r="L735" s="86" t="s">
        <v>3</v>
      </c>
      <c r="M735" s="86" t="s">
        <v>5092</v>
      </c>
      <c r="N735" s="86" t="s">
        <v>5093</v>
      </c>
      <c r="O735" s="86" t="s">
        <v>2372</v>
      </c>
      <c r="P735" s="87">
        <v>36770</v>
      </c>
      <c r="Q735" s="87">
        <v>401768</v>
      </c>
      <c r="R735" s="86" t="s">
        <v>2416</v>
      </c>
      <c r="S735" s="86" t="s">
        <v>713</v>
      </c>
      <c r="T735" s="86">
        <v>970927</v>
      </c>
      <c r="U735" s="86">
        <v>6283</v>
      </c>
      <c r="V735" s="86" t="s">
        <v>1195</v>
      </c>
      <c r="W735" s="86" t="s">
        <v>5067</v>
      </c>
      <c r="X735" s="86" t="s">
        <v>2943</v>
      </c>
      <c r="Y735" s="86" t="s">
        <v>714</v>
      </c>
      <c r="Z735" s="86" t="str">
        <f t="shared" si="89"/>
        <v>Johann-Sponring-Straße 80; 6283 Schwendau</v>
      </c>
      <c r="AB735" s="85" t="s">
        <v>5074</v>
      </c>
      <c r="AC735" s="85" t="str">
        <f t="shared" si="90"/>
        <v>AT26</v>
      </c>
      <c r="AD735" s="85" t="str">
        <f t="shared" si="91"/>
        <v>3624</v>
      </c>
      <c r="AE735" s="85" t="str">
        <f t="shared" si="92"/>
        <v>1000</v>
      </c>
      <c r="AF735" s="85" t="str">
        <f t="shared" si="93"/>
        <v>0012</v>
      </c>
      <c r="AG735" s="85" t="str">
        <f t="shared" si="94"/>
        <v>0030</v>
      </c>
      <c r="AH735" s="85" t="str">
        <f t="shared" si="95"/>
        <v>AT26 3624 1000 0012 0030</v>
      </c>
    </row>
    <row r="736" spans="1:34" x14ac:dyDescent="0.25">
      <c r="A736" s="86">
        <v>709021</v>
      </c>
      <c r="B736" s="86" t="s">
        <v>1615</v>
      </c>
      <c r="C736" s="86" t="str">
        <f t="shared" si="88"/>
        <v>Kirchweg 34; 6271 Uderns</v>
      </c>
      <c r="D736" s="86" t="s">
        <v>1919</v>
      </c>
      <c r="E736" s="86" t="s">
        <v>1919</v>
      </c>
      <c r="F736" s="86">
        <v>70935</v>
      </c>
      <c r="G736" s="86">
        <v>6271</v>
      </c>
      <c r="H736" s="86" t="s">
        <v>1186</v>
      </c>
      <c r="I736" s="86" t="s">
        <v>3850</v>
      </c>
      <c r="J736" s="86" t="s">
        <v>3001</v>
      </c>
      <c r="K736" s="86" t="s">
        <v>4808</v>
      </c>
      <c r="L736" s="86" t="s">
        <v>3</v>
      </c>
      <c r="M736" s="86" t="s">
        <v>5094</v>
      </c>
      <c r="N736" s="86" t="s">
        <v>5095</v>
      </c>
      <c r="O736" s="86" t="s">
        <v>2333</v>
      </c>
      <c r="P736" s="87">
        <v>36770</v>
      </c>
      <c r="Q736" s="87">
        <v>401768</v>
      </c>
      <c r="R736" s="86" t="s">
        <v>2416</v>
      </c>
      <c r="S736" s="86" t="s">
        <v>810</v>
      </c>
      <c r="T736" s="86">
        <v>970935</v>
      </c>
      <c r="U736" s="86">
        <v>6271</v>
      </c>
      <c r="V736" s="86" t="s">
        <v>1186</v>
      </c>
      <c r="W736" s="86" t="s">
        <v>2849</v>
      </c>
      <c r="X736" s="86" t="s">
        <v>2665</v>
      </c>
      <c r="Y736" s="86" t="s">
        <v>811</v>
      </c>
      <c r="Z736" s="86" t="str">
        <f t="shared" si="89"/>
        <v>Dorfstraße 23; 6271 Uderns</v>
      </c>
      <c r="AB736" s="85" t="s">
        <v>5096</v>
      </c>
      <c r="AC736" s="85" t="str">
        <f t="shared" si="90"/>
        <v>AT43</v>
      </c>
      <c r="AD736" s="85" t="str">
        <f t="shared" si="91"/>
        <v>3622</v>
      </c>
      <c r="AE736" s="85" t="str">
        <f t="shared" si="92"/>
        <v>9000</v>
      </c>
      <c r="AF736" s="85" t="str">
        <f t="shared" si="93"/>
        <v>0022</v>
      </c>
      <c r="AG736" s="85" t="str">
        <f t="shared" si="94"/>
        <v>2216</v>
      </c>
      <c r="AH736" s="85" t="str">
        <f t="shared" si="95"/>
        <v>AT43 3622 9000 0022 2216</v>
      </c>
    </row>
    <row r="737" spans="1:34" x14ac:dyDescent="0.25">
      <c r="A737" s="86">
        <v>709516</v>
      </c>
      <c r="B737" s="86" t="s">
        <v>1658</v>
      </c>
      <c r="C737" s="86" t="str">
        <f t="shared" si="88"/>
        <v>Kirchweg 34; 6271 Uderns</v>
      </c>
      <c r="D737" s="86" t="s">
        <v>1920</v>
      </c>
      <c r="E737" s="86" t="s">
        <v>1932</v>
      </c>
      <c r="F737" s="86">
        <v>70935</v>
      </c>
      <c r="G737" s="86">
        <v>6271</v>
      </c>
      <c r="H737" s="86" t="s">
        <v>1186</v>
      </c>
      <c r="I737" s="86" t="s">
        <v>3850</v>
      </c>
      <c r="J737" s="86" t="s">
        <v>3001</v>
      </c>
      <c r="K737" s="86" t="s">
        <v>4808</v>
      </c>
      <c r="L737" s="86" t="s">
        <v>1</v>
      </c>
      <c r="M737" s="86" t="s">
        <v>5097</v>
      </c>
      <c r="N737" s="86" t="s">
        <v>5098</v>
      </c>
      <c r="O737" s="86" t="s">
        <v>5740</v>
      </c>
      <c r="P737" s="87">
        <v>36770</v>
      </c>
      <c r="Q737" s="87">
        <v>401768</v>
      </c>
      <c r="R737" s="86" t="s">
        <v>2416</v>
      </c>
      <c r="S737" s="86" t="s">
        <v>1766</v>
      </c>
      <c r="T737" s="86">
        <v>900146</v>
      </c>
      <c r="U737" s="86">
        <v>6020</v>
      </c>
      <c r="V737" s="86" t="s">
        <v>1009</v>
      </c>
      <c r="W737" s="86" t="s">
        <v>2690</v>
      </c>
      <c r="X737" s="86" t="s">
        <v>2565</v>
      </c>
      <c r="Y737" s="86" t="s">
        <v>1858</v>
      </c>
      <c r="Z737" s="86" t="str">
        <f t="shared" si="89"/>
        <v>Heiliggeiststraße 16; 6020 Innsbruck</v>
      </c>
      <c r="AB737" s="85" t="s">
        <v>2817</v>
      </c>
      <c r="AC737" s="85" t="str">
        <f t="shared" si="90"/>
        <v>AT61</v>
      </c>
      <c r="AD737" s="85" t="str">
        <f t="shared" si="91"/>
        <v>1200</v>
      </c>
      <c r="AE737" s="85" t="str">
        <f t="shared" si="92"/>
        <v>0850</v>
      </c>
      <c r="AF737" s="85" t="str">
        <f t="shared" si="93"/>
        <v>1491</v>
      </c>
      <c r="AG737" s="85" t="str">
        <f t="shared" si="94"/>
        <v>4300</v>
      </c>
      <c r="AH737" s="85" t="str">
        <f t="shared" si="95"/>
        <v>AT61 1200 0850 1491 4300</v>
      </c>
    </row>
    <row r="738" spans="1:34" x14ac:dyDescent="0.25">
      <c r="A738" s="86">
        <v>709186</v>
      </c>
      <c r="B738" s="86" t="s">
        <v>743</v>
      </c>
      <c r="C738" s="86" t="str">
        <f t="shared" si="88"/>
        <v>Kirchboden 15; 6123 Vomperbach</v>
      </c>
      <c r="D738" s="86" t="s">
        <v>1920</v>
      </c>
      <c r="E738" s="86" t="s">
        <v>1920</v>
      </c>
      <c r="F738" s="86">
        <v>70933</v>
      </c>
      <c r="G738" s="86">
        <v>6123</v>
      </c>
      <c r="H738" s="86" t="s">
        <v>5099</v>
      </c>
      <c r="I738" s="86" t="s">
        <v>5100</v>
      </c>
      <c r="J738" s="86" t="s">
        <v>2588</v>
      </c>
      <c r="K738" s="86" t="s">
        <v>4808</v>
      </c>
      <c r="L738" s="86" t="s">
        <v>3</v>
      </c>
      <c r="M738" s="86" t="s">
        <v>5101</v>
      </c>
      <c r="N738" s="86" t="s">
        <v>5102</v>
      </c>
      <c r="O738" s="86" t="s">
        <v>2364</v>
      </c>
      <c r="P738" s="87">
        <v>36770</v>
      </c>
      <c r="Q738" s="87">
        <v>401768</v>
      </c>
      <c r="R738" s="86" t="s">
        <v>2416</v>
      </c>
      <c r="S738" s="86" t="s">
        <v>730</v>
      </c>
      <c r="T738" s="86">
        <v>970933</v>
      </c>
      <c r="U738" s="86">
        <v>6123</v>
      </c>
      <c r="V738" s="86" t="s">
        <v>1197</v>
      </c>
      <c r="W738" s="86" t="s">
        <v>3218</v>
      </c>
      <c r="X738" s="86" t="s">
        <v>2480</v>
      </c>
      <c r="Y738" s="86" t="s">
        <v>1422</v>
      </c>
      <c r="Z738" s="86" t="str">
        <f t="shared" si="89"/>
        <v>Dorfplatz 1; 6123 Terfens</v>
      </c>
      <c r="AB738" s="85" t="s">
        <v>5089</v>
      </c>
      <c r="AC738" s="85" t="str">
        <f t="shared" si="90"/>
        <v>AT10</v>
      </c>
      <c r="AD738" s="85" t="str">
        <f t="shared" si="91"/>
        <v>3632</v>
      </c>
      <c r="AE738" s="85" t="str">
        <f t="shared" si="92"/>
        <v>2000</v>
      </c>
      <c r="AF738" s="85" t="str">
        <f t="shared" si="93"/>
        <v>0412</v>
      </c>
      <c r="AG738" s="85" t="str">
        <f t="shared" si="94"/>
        <v>5043</v>
      </c>
      <c r="AH738" s="85" t="str">
        <f t="shared" si="95"/>
        <v>AT10 3632 2000 0412 5043</v>
      </c>
    </row>
    <row r="739" spans="1:34" x14ac:dyDescent="0.25">
      <c r="A739" s="86">
        <v>709517</v>
      </c>
      <c r="B739" s="86" t="s">
        <v>1916</v>
      </c>
      <c r="C739" s="86" t="str">
        <f t="shared" si="88"/>
        <v>Schulweg 5; 6271 Uderns</v>
      </c>
      <c r="D739" s="86" t="s">
        <v>1922</v>
      </c>
      <c r="E739" s="86" t="s">
        <v>1922</v>
      </c>
      <c r="F739" s="86">
        <v>70935</v>
      </c>
      <c r="G739" s="86">
        <v>6271</v>
      </c>
      <c r="H739" s="86" t="s">
        <v>1186</v>
      </c>
      <c r="I739" s="86" t="s">
        <v>3056</v>
      </c>
      <c r="J739" s="86" t="s">
        <v>2428</v>
      </c>
      <c r="K739" s="86" t="s">
        <v>4808</v>
      </c>
      <c r="L739" s="86" t="s">
        <v>3</v>
      </c>
      <c r="M739" s="86" t="s">
        <v>5103</v>
      </c>
      <c r="N739" s="86" t="s">
        <v>5104</v>
      </c>
      <c r="O739" s="86" t="s">
        <v>2333</v>
      </c>
      <c r="P739" s="87">
        <v>43466</v>
      </c>
      <c r="Q739" s="87">
        <v>401768</v>
      </c>
      <c r="R739" s="86" t="s">
        <v>2416</v>
      </c>
      <c r="S739" s="86" t="s">
        <v>810</v>
      </c>
      <c r="T739" s="86">
        <v>970935</v>
      </c>
      <c r="U739" s="86">
        <v>6271</v>
      </c>
      <c r="V739" s="86" t="s">
        <v>1186</v>
      </c>
      <c r="W739" s="86" t="s">
        <v>2849</v>
      </c>
      <c r="X739" s="86" t="s">
        <v>2665</v>
      </c>
      <c r="Y739" s="86" t="s">
        <v>811</v>
      </c>
      <c r="Z739" s="86" t="str">
        <f t="shared" si="89"/>
        <v>Dorfstraße 23; 6271 Uderns</v>
      </c>
      <c r="AB739" s="85" t="s">
        <v>5096</v>
      </c>
      <c r="AC739" s="85" t="str">
        <f t="shared" si="90"/>
        <v>AT43</v>
      </c>
      <c r="AD739" s="85" t="str">
        <f t="shared" si="91"/>
        <v>3622</v>
      </c>
      <c r="AE739" s="85" t="str">
        <f t="shared" si="92"/>
        <v>9000</v>
      </c>
      <c r="AF739" s="85" t="str">
        <f t="shared" si="93"/>
        <v>0022</v>
      </c>
      <c r="AG739" s="85" t="str">
        <f t="shared" si="94"/>
        <v>2216</v>
      </c>
      <c r="AH739" s="85" t="str">
        <f t="shared" si="95"/>
        <v>AT43 3622 9000 0022 2216</v>
      </c>
    </row>
    <row r="740" spans="1:34" x14ac:dyDescent="0.25">
      <c r="A740" s="86">
        <v>709196</v>
      </c>
      <c r="B740" s="86" t="s">
        <v>809</v>
      </c>
      <c r="C740" s="86" t="str">
        <f t="shared" si="88"/>
        <v>Schulweg 3; 6271 Uderns</v>
      </c>
      <c r="D740" s="86" t="s">
        <v>1920</v>
      </c>
      <c r="E740" s="86" t="s">
        <v>1920</v>
      </c>
      <c r="F740" s="86">
        <v>70935</v>
      </c>
      <c r="G740" s="86">
        <v>6271</v>
      </c>
      <c r="H740" s="86" t="s">
        <v>1186</v>
      </c>
      <c r="I740" s="86" t="s">
        <v>3056</v>
      </c>
      <c r="J740" s="86" t="s">
        <v>2470</v>
      </c>
      <c r="K740" s="86" t="s">
        <v>4808</v>
      </c>
      <c r="L740" s="86" t="s">
        <v>3</v>
      </c>
      <c r="M740" s="86" t="s">
        <v>5105</v>
      </c>
      <c r="N740" s="86" t="s">
        <v>5106</v>
      </c>
      <c r="O740" s="86" t="s">
        <v>2333</v>
      </c>
      <c r="P740" s="87">
        <v>36770</v>
      </c>
      <c r="Q740" s="87">
        <v>401768</v>
      </c>
      <c r="R740" s="86" t="s">
        <v>2416</v>
      </c>
      <c r="S740" s="86" t="s">
        <v>810</v>
      </c>
      <c r="T740" s="86">
        <v>970935</v>
      </c>
      <c r="U740" s="86">
        <v>6271</v>
      </c>
      <c r="V740" s="86" t="s">
        <v>1186</v>
      </c>
      <c r="W740" s="86" t="s">
        <v>2849</v>
      </c>
      <c r="X740" s="86" t="s">
        <v>2665</v>
      </c>
      <c r="Y740" s="86" t="s">
        <v>811</v>
      </c>
      <c r="Z740" s="86" t="str">
        <f t="shared" si="89"/>
        <v>Dorfstraße 23; 6271 Uderns</v>
      </c>
      <c r="AB740" s="85" t="s">
        <v>5096</v>
      </c>
      <c r="AC740" s="85" t="str">
        <f t="shared" si="90"/>
        <v>AT43</v>
      </c>
      <c r="AD740" s="85" t="str">
        <f t="shared" si="91"/>
        <v>3622</v>
      </c>
      <c r="AE740" s="85" t="str">
        <f t="shared" si="92"/>
        <v>9000</v>
      </c>
      <c r="AF740" s="85" t="str">
        <f t="shared" si="93"/>
        <v>0022</v>
      </c>
      <c r="AG740" s="85" t="str">
        <f t="shared" si="94"/>
        <v>2216</v>
      </c>
      <c r="AH740" s="85" t="str">
        <f t="shared" si="95"/>
        <v>AT43 3622 9000 0022 2216</v>
      </c>
    </row>
    <row r="741" spans="1:34" x14ac:dyDescent="0.25">
      <c r="A741" s="86">
        <v>709239</v>
      </c>
      <c r="B741" s="86" t="s">
        <v>1739</v>
      </c>
      <c r="C741" s="86" t="str">
        <f t="shared" si="88"/>
        <v>Dorf 25; 6134 Vomp</v>
      </c>
      <c r="D741" s="86" t="s">
        <v>1920</v>
      </c>
      <c r="E741" s="86" t="s">
        <v>1920</v>
      </c>
      <c r="F741" s="86">
        <v>70936</v>
      </c>
      <c r="G741" s="86">
        <v>6134</v>
      </c>
      <c r="H741" s="86" t="s">
        <v>1180</v>
      </c>
      <c r="I741" s="86" t="s">
        <v>3140</v>
      </c>
      <c r="J741" s="86" t="s">
        <v>2668</v>
      </c>
      <c r="K741" s="86" t="s">
        <v>4808</v>
      </c>
      <c r="L741" s="86" t="s">
        <v>3</v>
      </c>
      <c r="M741" s="86" t="s">
        <v>5107</v>
      </c>
      <c r="N741" s="86" t="s">
        <v>5108</v>
      </c>
      <c r="O741" s="86" t="s">
        <v>2327</v>
      </c>
      <c r="P741" s="87">
        <v>36770</v>
      </c>
      <c r="Q741" s="87">
        <v>401768</v>
      </c>
      <c r="R741" s="86" t="s">
        <v>2416</v>
      </c>
      <c r="S741" s="86" t="s">
        <v>706</v>
      </c>
      <c r="T741" s="86">
        <v>970936</v>
      </c>
      <c r="U741" s="86">
        <v>6134</v>
      </c>
      <c r="V741" s="86" t="s">
        <v>1180</v>
      </c>
      <c r="W741" s="86" t="s">
        <v>3140</v>
      </c>
      <c r="X741" s="86" t="s">
        <v>4405</v>
      </c>
      <c r="Y741" s="86" t="s">
        <v>704</v>
      </c>
      <c r="Z741" s="86" t="str">
        <f t="shared" si="89"/>
        <v>Dorf 69; 6134 Vomp</v>
      </c>
      <c r="AB741" s="85" t="s">
        <v>5109</v>
      </c>
      <c r="AC741" s="85" t="str">
        <f t="shared" si="90"/>
        <v>AT02</v>
      </c>
      <c r="AD741" s="85" t="str">
        <f t="shared" si="91"/>
        <v>3632</v>
      </c>
      <c r="AE741" s="85" t="str">
        <f t="shared" si="92"/>
        <v>2000</v>
      </c>
      <c r="AF741" s="85" t="str">
        <f t="shared" si="93"/>
        <v>0302</v>
      </c>
      <c r="AG741" s="85" t="str">
        <f t="shared" si="94"/>
        <v>0260</v>
      </c>
      <c r="AH741" s="85" t="str">
        <f t="shared" si="95"/>
        <v>AT02 3632 2000 0302 0260</v>
      </c>
    </row>
    <row r="742" spans="1:34" x14ac:dyDescent="0.25">
      <c r="A742" s="86">
        <v>709316</v>
      </c>
      <c r="B742" s="86" t="s">
        <v>776</v>
      </c>
      <c r="C742" s="86" t="str">
        <f t="shared" si="88"/>
        <v>Kirchweg 1; 6116 Weer</v>
      </c>
      <c r="D742" s="86" t="s">
        <v>1920</v>
      </c>
      <c r="E742" s="86" t="s">
        <v>1920</v>
      </c>
      <c r="F742" s="86">
        <v>70937</v>
      </c>
      <c r="G742" s="86">
        <v>6116</v>
      </c>
      <c r="H742" s="86" t="s">
        <v>1200</v>
      </c>
      <c r="I742" s="86" t="s">
        <v>3850</v>
      </c>
      <c r="J742" s="86" t="s">
        <v>2480</v>
      </c>
      <c r="K742" s="86" t="s">
        <v>4808</v>
      </c>
      <c r="L742" s="86" t="s">
        <v>3</v>
      </c>
      <c r="M742" s="86" t="s">
        <v>5110</v>
      </c>
      <c r="N742" s="86" t="s">
        <v>5111</v>
      </c>
      <c r="O742" s="86" t="s">
        <v>2373</v>
      </c>
      <c r="P742" s="87">
        <v>36770</v>
      </c>
      <c r="Q742" s="87">
        <v>401768</v>
      </c>
      <c r="R742" s="86" t="s">
        <v>2416</v>
      </c>
      <c r="S742" s="86" t="s">
        <v>777</v>
      </c>
      <c r="T742" s="86">
        <v>970937</v>
      </c>
      <c r="U742" s="86">
        <v>6116</v>
      </c>
      <c r="V742" s="86" t="s">
        <v>1200</v>
      </c>
      <c r="W742" s="86" t="s">
        <v>2849</v>
      </c>
      <c r="X742" s="86" t="s">
        <v>2576</v>
      </c>
      <c r="Y742" s="86" t="s">
        <v>778</v>
      </c>
      <c r="Z742" s="86" t="str">
        <f t="shared" si="89"/>
        <v>Dorfstraße 4; 6116 Weer</v>
      </c>
      <c r="AB742" s="85" t="s">
        <v>5112</v>
      </c>
      <c r="AC742" s="85" t="str">
        <f t="shared" si="90"/>
        <v>AT56</v>
      </c>
      <c r="AD742" s="85" t="str">
        <f t="shared" si="91"/>
        <v>2051</v>
      </c>
      <c r="AE742" s="85" t="str">
        <f t="shared" si="92"/>
        <v>0004</v>
      </c>
      <c r="AF742" s="85" t="str">
        <f t="shared" si="93"/>
        <v>0004</v>
      </c>
      <c r="AG742" s="85" t="str">
        <f t="shared" si="94"/>
        <v>0002</v>
      </c>
      <c r="AH742" s="85" t="str">
        <f t="shared" si="95"/>
        <v>AT56 2051 0004 0004 0002</v>
      </c>
    </row>
    <row r="743" spans="1:34" x14ac:dyDescent="0.25">
      <c r="A743" s="86">
        <v>709307</v>
      </c>
      <c r="B743" s="86" t="s">
        <v>805</v>
      </c>
      <c r="C743" s="86" t="str">
        <f t="shared" si="88"/>
        <v>Kirchweg 1; 6116 Weer</v>
      </c>
      <c r="D743" s="86" t="s">
        <v>1919</v>
      </c>
      <c r="E743" s="86" t="s">
        <v>1919</v>
      </c>
      <c r="F743" s="86">
        <v>70937</v>
      </c>
      <c r="G743" s="86">
        <v>6116</v>
      </c>
      <c r="H743" s="86" t="s">
        <v>1200</v>
      </c>
      <c r="I743" s="86" t="s">
        <v>3850</v>
      </c>
      <c r="J743" s="86" t="s">
        <v>2480</v>
      </c>
      <c r="K743" s="86" t="s">
        <v>4808</v>
      </c>
      <c r="L743" s="86" t="s">
        <v>3</v>
      </c>
      <c r="M743" s="86" t="s">
        <v>5113</v>
      </c>
      <c r="N743" s="86" t="s">
        <v>5111</v>
      </c>
      <c r="O743" s="86" t="s">
        <v>2373</v>
      </c>
      <c r="P743" s="87">
        <v>36770</v>
      </c>
      <c r="Q743" s="87">
        <v>401768</v>
      </c>
      <c r="R743" s="86" t="s">
        <v>2416</v>
      </c>
      <c r="S743" s="86" t="s">
        <v>777</v>
      </c>
      <c r="T743" s="86">
        <v>970937</v>
      </c>
      <c r="U743" s="86">
        <v>6116</v>
      </c>
      <c r="V743" s="86" t="s">
        <v>1200</v>
      </c>
      <c r="W743" s="86" t="s">
        <v>2849</v>
      </c>
      <c r="X743" s="86" t="s">
        <v>2576</v>
      </c>
      <c r="Y743" s="86" t="s">
        <v>778</v>
      </c>
      <c r="Z743" s="86" t="str">
        <f t="shared" si="89"/>
        <v>Dorfstraße 4; 6116 Weer</v>
      </c>
      <c r="AB743" s="85" t="s">
        <v>5112</v>
      </c>
      <c r="AC743" s="85" t="str">
        <f t="shared" si="90"/>
        <v>AT56</v>
      </c>
      <c r="AD743" s="85" t="str">
        <f t="shared" si="91"/>
        <v>2051</v>
      </c>
      <c r="AE743" s="85" t="str">
        <f t="shared" si="92"/>
        <v>0004</v>
      </c>
      <c r="AF743" s="85" t="str">
        <f t="shared" si="93"/>
        <v>0004</v>
      </c>
      <c r="AG743" s="85" t="str">
        <f t="shared" si="94"/>
        <v>0002</v>
      </c>
      <c r="AH743" s="85" t="str">
        <f t="shared" si="95"/>
        <v>AT56 2051 0004 0004 0002</v>
      </c>
    </row>
    <row r="744" spans="1:34" x14ac:dyDescent="0.25">
      <c r="A744" s="86">
        <v>709240</v>
      </c>
      <c r="B744" s="86" t="s">
        <v>1630</v>
      </c>
      <c r="C744" s="86" t="str">
        <f t="shared" si="88"/>
        <v>Fiecht 3; 6134 Fiecht</v>
      </c>
      <c r="D744" s="86" t="s">
        <v>1919</v>
      </c>
      <c r="E744" s="86" t="s">
        <v>1919</v>
      </c>
      <c r="F744" s="86">
        <v>70936</v>
      </c>
      <c r="G744" s="86">
        <v>6134</v>
      </c>
      <c r="H744" s="86" t="s">
        <v>5114</v>
      </c>
      <c r="I744" s="86" t="s">
        <v>5114</v>
      </c>
      <c r="J744" s="86" t="s">
        <v>2470</v>
      </c>
      <c r="K744" s="86" t="s">
        <v>4808</v>
      </c>
      <c r="L744" s="86" t="s">
        <v>3</v>
      </c>
      <c r="M744" s="86" t="s">
        <v>5115</v>
      </c>
      <c r="N744" s="86" t="s">
        <v>5116</v>
      </c>
      <c r="O744" s="86" t="s">
        <v>2327</v>
      </c>
      <c r="P744" s="87">
        <v>36770</v>
      </c>
      <c r="Q744" s="87">
        <v>401768</v>
      </c>
      <c r="R744" s="86" t="s">
        <v>2416</v>
      </c>
      <c r="S744" s="86" t="s">
        <v>706</v>
      </c>
      <c r="T744" s="86">
        <v>970936</v>
      </c>
      <c r="U744" s="86">
        <v>6134</v>
      </c>
      <c r="V744" s="86" t="s">
        <v>1180</v>
      </c>
      <c r="W744" s="86" t="s">
        <v>3140</v>
      </c>
      <c r="X744" s="86" t="s">
        <v>4405</v>
      </c>
      <c r="Y744" s="86" t="s">
        <v>704</v>
      </c>
      <c r="Z744" s="86" t="str">
        <f t="shared" si="89"/>
        <v>Dorf 69; 6134 Vomp</v>
      </c>
      <c r="AB744" s="85" t="s">
        <v>5109</v>
      </c>
      <c r="AC744" s="85" t="str">
        <f t="shared" si="90"/>
        <v>AT02</v>
      </c>
      <c r="AD744" s="85" t="str">
        <f t="shared" si="91"/>
        <v>3632</v>
      </c>
      <c r="AE744" s="85" t="str">
        <f t="shared" si="92"/>
        <v>2000</v>
      </c>
      <c r="AF744" s="85" t="str">
        <f t="shared" si="93"/>
        <v>0302</v>
      </c>
      <c r="AG744" s="85" t="str">
        <f t="shared" si="94"/>
        <v>0260</v>
      </c>
      <c r="AH744" s="85" t="str">
        <f t="shared" si="95"/>
        <v>AT02 3632 2000 0302 0260</v>
      </c>
    </row>
    <row r="745" spans="1:34" x14ac:dyDescent="0.25">
      <c r="A745" s="86">
        <v>709317</v>
      </c>
      <c r="B745" s="86" t="s">
        <v>804</v>
      </c>
      <c r="C745" s="86" t="str">
        <f t="shared" si="88"/>
        <v>Schulgasse 6; 6116 Weer</v>
      </c>
      <c r="D745" s="86" t="s">
        <v>1922</v>
      </c>
      <c r="E745" s="86" t="s">
        <v>1922</v>
      </c>
      <c r="F745" s="86">
        <v>70937</v>
      </c>
      <c r="G745" s="86">
        <v>6116</v>
      </c>
      <c r="H745" s="86" t="s">
        <v>1200</v>
      </c>
      <c r="I745" s="86" t="s">
        <v>2730</v>
      </c>
      <c r="J745" s="86" t="s">
        <v>2647</v>
      </c>
      <c r="K745" s="86" t="s">
        <v>4808</v>
      </c>
      <c r="L745" s="86" t="s">
        <v>3</v>
      </c>
      <c r="M745" s="86" t="s">
        <v>5117</v>
      </c>
      <c r="N745" s="86" t="s">
        <v>5118</v>
      </c>
      <c r="O745" s="86" t="s">
        <v>2373</v>
      </c>
      <c r="P745" s="87">
        <v>36770</v>
      </c>
      <c r="Q745" s="87">
        <v>401768</v>
      </c>
      <c r="R745" s="86" t="s">
        <v>2416</v>
      </c>
      <c r="S745" s="86" t="s">
        <v>777</v>
      </c>
      <c r="T745" s="86">
        <v>970937</v>
      </c>
      <c r="U745" s="86">
        <v>6116</v>
      </c>
      <c r="V745" s="86" t="s">
        <v>1200</v>
      </c>
      <c r="W745" s="86" t="s">
        <v>2849</v>
      </c>
      <c r="X745" s="86" t="s">
        <v>2576</v>
      </c>
      <c r="Y745" s="86" t="s">
        <v>778</v>
      </c>
      <c r="Z745" s="86" t="str">
        <f t="shared" si="89"/>
        <v>Dorfstraße 4; 6116 Weer</v>
      </c>
      <c r="AB745" s="85" t="s">
        <v>5112</v>
      </c>
      <c r="AC745" s="85" t="str">
        <f t="shared" si="90"/>
        <v>AT56</v>
      </c>
      <c r="AD745" s="85" t="str">
        <f t="shared" si="91"/>
        <v>2051</v>
      </c>
      <c r="AE745" s="85" t="str">
        <f t="shared" si="92"/>
        <v>0004</v>
      </c>
      <c r="AF745" s="85" t="str">
        <f t="shared" si="93"/>
        <v>0004</v>
      </c>
      <c r="AG745" s="85" t="str">
        <f t="shared" si="94"/>
        <v>0002</v>
      </c>
      <c r="AH745" s="85" t="str">
        <f t="shared" si="95"/>
        <v>AT56 2051 0004 0004 0002</v>
      </c>
    </row>
    <row r="746" spans="1:34" x14ac:dyDescent="0.25">
      <c r="A746" s="86">
        <v>709041</v>
      </c>
      <c r="B746" s="86" t="s">
        <v>756</v>
      </c>
      <c r="C746" s="86" t="str">
        <f t="shared" si="88"/>
        <v>Dorf 9 a; 6210 Wiesing</v>
      </c>
      <c r="D746" s="86" t="s">
        <v>1919</v>
      </c>
      <c r="E746" s="86" t="s">
        <v>1919</v>
      </c>
      <c r="F746" s="86">
        <v>70939</v>
      </c>
      <c r="G746" s="86">
        <v>6210</v>
      </c>
      <c r="H746" s="86" t="s">
        <v>1193</v>
      </c>
      <c r="I746" s="86" t="s">
        <v>3140</v>
      </c>
      <c r="J746" s="86" t="s">
        <v>5119</v>
      </c>
      <c r="K746" s="86" t="s">
        <v>4808</v>
      </c>
      <c r="L746" s="86" t="s">
        <v>1</v>
      </c>
      <c r="M746" s="86" t="s">
        <v>5120</v>
      </c>
      <c r="N746" s="86" t="s">
        <v>5121</v>
      </c>
      <c r="O746" s="86" t="s">
        <v>2348</v>
      </c>
      <c r="P746" s="87">
        <v>36770</v>
      </c>
      <c r="Q746" s="87">
        <v>401768</v>
      </c>
      <c r="R746" s="86" t="s">
        <v>2416</v>
      </c>
      <c r="S746" s="86" t="s">
        <v>1851</v>
      </c>
      <c r="T746" s="86">
        <v>404883</v>
      </c>
      <c r="U746" s="86">
        <v>6210</v>
      </c>
      <c r="V746" s="86" t="s">
        <v>1193</v>
      </c>
      <c r="W746" s="86" t="s">
        <v>3140</v>
      </c>
      <c r="X746" s="86" t="s">
        <v>5123</v>
      </c>
      <c r="Y746" s="86" t="s">
        <v>757</v>
      </c>
      <c r="Z746" s="86" t="str">
        <f t="shared" si="89"/>
        <v>Dorf 9a; 6210 Wiesing</v>
      </c>
      <c r="AB746" s="85" t="s">
        <v>5122</v>
      </c>
      <c r="AC746" s="85" t="str">
        <f t="shared" si="90"/>
        <v>AT36</v>
      </c>
      <c r="AD746" s="85" t="str">
        <f t="shared" si="91"/>
        <v>2051</v>
      </c>
      <c r="AE746" s="85" t="str">
        <f t="shared" si="92"/>
        <v>0003</v>
      </c>
      <c r="AF746" s="85" t="str">
        <f t="shared" si="93"/>
        <v>0006</v>
      </c>
      <c r="AG746" s="85" t="str">
        <f t="shared" si="94"/>
        <v>0910</v>
      </c>
      <c r="AH746" s="85" t="str">
        <f t="shared" si="95"/>
        <v>AT36 2051 0003 0006 0910</v>
      </c>
    </row>
    <row r="747" spans="1:34" x14ac:dyDescent="0.25">
      <c r="A747" s="86">
        <v>709034</v>
      </c>
      <c r="B747" s="86" t="s">
        <v>1417</v>
      </c>
      <c r="C747" s="86" t="str">
        <f t="shared" si="88"/>
        <v>Mitterberg 111; 6133 Weerberg</v>
      </c>
      <c r="D747" s="86" t="s">
        <v>1919</v>
      </c>
      <c r="E747" s="86" t="s">
        <v>1919</v>
      </c>
      <c r="F747" s="86">
        <v>70938</v>
      </c>
      <c r="G747" s="86">
        <v>6133</v>
      </c>
      <c r="H747" s="86" t="s">
        <v>1191</v>
      </c>
      <c r="I747" s="86" t="s">
        <v>5124</v>
      </c>
      <c r="J747" s="86" t="s">
        <v>5020</v>
      </c>
      <c r="K747" s="86" t="s">
        <v>4808</v>
      </c>
      <c r="L747" s="86" t="s">
        <v>3</v>
      </c>
      <c r="M747" s="86" t="s">
        <v>5125</v>
      </c>
      <c r="N747" s="86" t="s">
        <v>5126</v>
      </c>
      <c r="O747" s="86" t="s">
        <v>2344</v>
      </c>
      <c r="P747" s="87">
        <v>36770</v>
      </c>
      <c r="Q747" s="87">
        <v>401768</v>
      </c>
      <c r="R747" s="86" t="s">
        <v>2416</v>
      </c>
      <c r="S747" s="86" t="s">
        <v>708</v>
      </c>
      <c r="T747" s="86">
        <v>970938</v>
      </c>
      <c r="U747" s="86">
        <v>6133</v>
      </c>
      <c r="V747" s="86" t="s">
        <v>1191</v>
      </c>
      <c r="W747" s="86" t="s">
        <v>5124</v>
      </c>
      <c r="X747" s="86" t="s">
        <v>5020</v>
      </c>
      <c r="Y747" s="86" t="s">
        <v>709</v>
      </c>
      <c r="Z747" s="86" t="str">
        <f t="shared" si="89"/>
        <v>Mitterberg 111; 6133 Weerberg</v>
      </c>
      <c r="AB747" s="85" t="s">
        <v>5127</v>
      </c>
      <c r="AC747" s="85" t="str">
        <f t="shared" si="90"/>
        <v>AT93</v>
      </c>
      <c r="AD747" s="85" t="str">
        <f t="shared" si="91"/>
        <v>3635</v>
      </c>
      <c r="AE747" s="85" t="str">
        <f t="shared" si="92"/>
        <v>2000</v>
      </c>
      <c r="AF747" s="85" t="str">
        <f t="shared" si="93"/>
        <v>0002</v>
      </c>
      <c r="AG747" s="85" t="str">
        <f t="shared" si="94"/>
        <v>0008</v>
      </c>
      <c r="AH747" s="85" t="str">
        <f t="shared" si="95"/>
        <v>AT93 3635 2000 0002 0008</v>
      </c>
    </row>
    <row r="748" spans="1:34" x14ac:dyDescent="0.25">
      <c r="A748" s="86">
        <v>709226</v>
      </c>
      <c r="B748" s="86" t="s">
        <v>812</v>
      </c>
      <c r="C748" s="86" t="str">
        <f t="shared" si="88"/>
        <v>Dorf 66; 6210 Wiesing</v>
      </c>
      <c r="D748" s="86" t="s">
        <v>1920</v>
      </c>
      <c r="E748" s="86" t="s">
        <v>1920</v>
      </c>
      <c r="F748" s="86">
        <v>70939</v>
      </c>
      <c r="G748" s="86">
        <v>6210</v>
      </c>
      <c r="H748" s="86" t="s">
        <v>1193</v>
      </c>
      <c r="I748" s="86" t="s">
        <v>3140</v>
      </c>
      <c r="J748" s="86" t="s">
        <v>2835</v>
      </c>
      <c r="K748" s="86" t="s">
        <v>4808</v>
      </c>
      <c r="L748" s="86" t="s">
        <v>3</v>
      </c>
      <c r="M748" s="86" t="s">
        <v>5128</v>
      </c>
      <c r="N748" s="86" t="s">
        <v>5129</v>
      </c>
      <c r="O748" s="86" t="s">
        <v>2366</v>
      </c>
      <c r="P748" s="87">
        <v>36770</v>
      </c>
      <c r="Q748" s="87">
        <v>401768</v>
      </c>
      <c r="R748" s="86" t="s">
        <v>2416</v>
      </c>
      <c r="S748" s="86" t="s">
        <v>774</v>
      </c>
      <c r="T748" s="86">
        <v>970939</v>
      </c>
      <c r="U748" s="86">
        <v>6210</v>
      </c>
      <c r="V748" s="86" t="s">
        <v>1193</v>
      </c>
      <c r="W748" s="86" t="s">
        <v>3140</v>
      </c>
      <c r="X748" s="86" t="s">
        <v>2514</v>
      </c>
      <c r="Y748" s="86" t="s">
        <v>775</v>
      </c>
      <c r="Z748" s="86" t="str">
        <f t="shared" si="89"/>
        <v>Dorf 19; 6210 Wiesing</v>
      </c>
      <c r="AB748" s="85" t="s">
        <v>5130</v>
      </c>
      <c r="AC748" s="85" t="str">
        <f t="shared" si="90"/>
        <v>AT59</v>
      </c>
      <c r="AD748" s="85" t="str">
        <f t="shared" si="91"/>
        <v>3621</v>
      </c>
      <c r="AE748" s="85" t="str">
        <f t="shared" si="92"/>
        <v>8000</v>
      </c>
      <c r="AF748" s="85" t="str">
        <f t="shared" si="93"/>
        <v>0052</v>
      </c>
      <c r="AG748" s="85" t="str">
        <f t="shared" si="94"/>
        <v>0064</v>
      </c>
      <c r="AH748" s="85" t="str">
        <f t="shared" si="95"/>
        <v>AT59 3621 8000 0052 0064</v>
      </c>
    </row>
    <row r="749" spans="1:34" x14ac:dyDescent="0.25">
      <c r="A749" s="86">
        <v>709227</v>
      </c>
      <c r="B749" s="86" t="s">
        <v>773</v>
      </c>
      <c r="C749" s="86" t="str">
        <f t="shared" si="88"/>
        <v>Dorf 67; 6210 Wiesing</v>
      </c>
      <c r="D749" s="86" t="s">
        <v>1920</v>
      </c>
      <c r="E749" s="86" t="s">
        <v>1920</v>
      </c>
      <c r="F749" s="86">
        <v>70939</v>
      </c>
      <c r="G749" s="86">
        <v>6210</v>
      </c>
      <c r="H749" s="86" t="s">
        <v>1193</v>
      </c>
      <c r="I749" s="86" t="s">
        <v>3140</v>
      </c>
      <c r="J749" s="86" t="s">
        <v>2748</v>
      </c>
      <c r="K749" s="86" t="s">
        <v>4808</v>
      </c>
      <c r="L749" s="86" t="s">
        <v>3</v>
      </c>
      <c r="M749" s="86" t="s">
        <v>5131</v>
      </c>
      <c r="N749" s="86" t="s">
        <v>5132</v>
      </c>
      <c r="O749" s="86" t="s">
        <v>2366</v>
      </c>
      <c r="P749" s="87">
        <v>36770</v>
      </c>
      <c r="Q749" s="87">
        <v>401768</v>
      </c>
      <c r="R749" s="86" t="s">
        <v>2416</v>
      </c>
      <c r="S749" s="86" t="s">
        <v>774</v>
      </c>
      <c r="T749" s="86">
        <v>970939</v>
      </c>
      <c r="U749" s="86">
        <v>6210</v>
      </c>
      <c r="V749" s="86" t="s">
        <v>1193</v>
      </c>
      <c r="W749" s="86" t="s">
        <v>3140</v>
      </c>
      <c r="X749" s="86" t="s">
        <v>2514</v>
      </c>
      <c r="Y749" s="86" t="s">
        <v>775</v>
      </c>
      <c r="Z749" s="86" t="str">
        <f t="shared" si="89"/>
        <v>Dorf 19; 6210 Wiesing</v>
      </c>
      <c r="AB749" s="85" t="s">
        <v>5130</v>
      </c>
      <c r="AC749" s="85" t="str">
        <f t="shared" si="90"/>
        <v>AT59</v>
      </c>
      <c r="AD749" s="85" t="str">
        <f t="shared" si="91"/>
        <v>3621</v>
      </c>
      <c r="AE749" s="85" t="str">
        <f t="shared" si="92"/>
        <v>8000</v>
      </c>
      <c r="AF749" s="85" t="str">
        <f t="shared" si="93"/>
        <v>0052</v>
      </c>
      <c r="AG749" s="85" t="str">
        <f t="shared" si="94"/>
        <v>0064</v>
      </c>
      <c r="AH749" s="85" t="str">
        <f t="shared" si="95"/>
        <v>AT59 3621 8000 0052 0064</v>
      </c>
    </row>
    <row r="750" spans="1:34" x14ac:dyDescent="0.25">
      <c r="A750" s="86">
        <v>709228</v>
      </c>
      <c r="B750" s="86" t="s">
        <v>5133</v>
      </c>
      <c r="C750" s="86" t="str">
        <f t="shared" si="88"/>
        <v>Dorf 67; 6210 Wiesing</v>
      </c>
      <c r="D750" s="86" t="s">
        <v>1922</v>
      </c>
      <c r="E750" s="86" t="s">
        <v>1922</v>
      </c>
      <c r="F750" s="86">
        <v>70939</v>
      </c>
      <c r="G750" s="86">
        <v>6210</v>
      </c>
      <c r="H750" s="86" t="s">
        <v>1193</v>
      </c>
      <c r="I750" s="86" t="s">
        <v>3140</v>
      </c>
      <c r="J750" s="86" t="s">
        <v>2748</v>
      </c>
      <c r="K750" s="86" t="s">
        <v>4808</v>
      </c>
      <c r="L750" s="86" t="s">
        <v>3</v>
      </c>
      <c r="M750" s="86" t="s">
        <v>5134</v>
      </c>
      <c r="N750" s="86" t="s">
        <v>5135</v>
      </c>
      <c r="O750" s="86" t="s">
        <v>2366</v>
      </c>
      <c r="P750" s="87">
        <v>44075</v>
      </c>
      <c r="Q750" s="87">
        <v>401768</v>
      </c>
      <c r="R750" s="86" t="s">
        <v>2416</v>
      </c>
      <c r="S750" s="86" t="s">
        <v>774</v>
      </c>
      <c r="T750" s="86">
        <v>970939</v>
      </c>
      <c r="U750" s="86">
        <v>6210</v>
      </c>
      <c r="V750" s="86" t="s">
        <v>1193</v>
      </c>
      <c r="W750" s="86" t="s">
        <v>3140</v>
      </c>
      <c r="X750" s="86" t="s">
        <v>2514</v>
      </c>
      <c r="Y750" s="86" t="s">
        <v>775</v>
      </c>
      <c r="Z750" s="86" t="str">
        <f t="shared" si="89"/>
        <v>Dorf 19; 6210 Wiesing</v>
      </c>
      <c r="AB750" s="85" t="s">
        <v>5130</v>
      </c>
      <c r="AC750" s="85" t="str">
        <f t="shared" si="90"/>
        <v>AT59</v>
      </c>
      <c r="AD750" s="85" t="str">
        <f t="shared" si="91"/>
        <v>3621</v>
      </c>
      <c r="AE750" s="85" t="str">
        <f t="shared" si="92"/>
        <v>8000</v>
      </c>
      <c r="AF750" s="85" t="str">
        <f t="shared" si="93"/>
        <v>0052</v>
      </c>
      <c r="AG750" s="85" t="str">
        <f t="shared" si="94"/>
        <v>0064</v>
      </c>
      <c r="AH750" s="85" t="str">
        <f t="shared" si="95"/>
        <v>AT59 3621 8000 0052 0064</v>
      </c>
    </row>
    <row r="751" spans="1:34" x14ac:dyDescent="0.25">
      <c r="A751" s="86">
        <v>709236</v>
      </c>
      <c r="B751" s="86" t="s">
        <v>1738</v>
      </c>
      <c r="C751" s="86" t="str">
        <f t="shared" si="88"/>
        <v>Hoferweg 10; 6134 Vomp</v>
      </c>
      <c r="D751" s="86" t="s">
        <v>1920</v>
      </c>
      <c r="E751" s="86" t="s">
        <v>1920</v>
      </c>
      <c r="F751" s="86">
        <v>70936</v>
      </c>
      <c r="G751" s="86">
        <v>6134</v>
      </c>
      <c r="H751" s="86" t="s">
        <v>1180</v>
      </c>
      <c r="I751" s="86" t="s">
        <v>5136</v>
      </c>
      <c r="J751" s="86" t="s">
        <v>2617</v>
      </c>
      <c r="K751" s="86" t="s">
        <v>4808</v>
      </c>
      <c r="L751" s="86" t="s">
        <v>3</v>
      </c>
      <c r="M751" s="86" t="s">
        <v>5137</v>
      </c>
      <c r="N751" s="86" t="s">
        <v>5138</v>
      </c>
      <c r="O751" s="86" t="s">
        <v>2327</v>
      </c>
      <c r="P751" s="87">
        <v>36770</v>
      </c>
      <c r="Q751" s="87">
        <v>401768</v>
      </c>
      <c r="R751" s="86" t="s">
        <v>2416</v>
      </c>
      <c r="S751" s="86" t="s">
        <v>706</v>
      </c>
      <c r="T751" s="86">
        <v>970936</v>
      </c>
      <c r="U751" s="86">
        <v>6134</v>
      </c>
      <c r="V751" s="86" t="s">
        <v>1180</v>
      </c>
      <c r="W751" s="86" t="s">
        <v>3140</v>
      </c>
      <c r="X751" s="86" t="s">
        <v>4405</v>
      </c>
      <c r="Y751" s="86" t="s">
        <v>704</v>
      </c>
      <c r="Z751" s="86" t="str">
        <f t="shared" si="89"/>
        <v>Dorf 69; 6134 Vomp</v>
      </c>
      <c r="AB751" s="85" t="s">
        <v>5109</v>
      </c>
      <c r="AC751" s="85" t="str">
        <f t="shared" si="90"/>
        <v>AT02</v>
      </c>
      <c r="AD751" s="85" t="str">
        <f t="shared" si="91"/>
        <v>3632</v>
      </c>
      <c r="AE751" s="85" t="str">
        <f t="shared" si="92"/>
        <v>2000</v>
      </c>
      <c r="AF751" s="85" t="str">
        <f t="shared" si="93"/>
        <v>0302</v>
      </c>
      <c r="AG751" s="85" t="str">
        <f t="shared" si="94"/>
        <v>0260</v>
      </c>
      <c r="AH751" s="85" t="str">
        <f t="shared" si="95"/>
        <v>AT02 3632 2000 0302 0260</v>
      </c>
    </row>
    <row r="752" spans="1:34" x14ac:dyDescent="0.25">
      <c r="A752" s="86">
        <v>709001</v>
      </c>
      <c r="B752" s="86" t="s">
        <v>1736</v>
      </c>
      <c r="C752" s="86" t="str">
        <f t="shared" si="88"/>
        <v>Hoferweg 10; 6134 Vomp</v>
      </c>
      <c r="D752" s="86" t="s">
        <v>1919</v>
      </c>
      <c r="E752" s="86" t="s">
        <v>1919</v>
      </c>
      <c r="F752" s="86">
        <v>70936</v>
      </c>
      <c r="G752" s="86">
        <v>6134</v>
      </c>
      <c r="H752" s="86" t="s">
        <v>1180</v>
      </c>
      <c r="I752" s="86" t="s">
        <v>5136</v>
      </c>
      <c r="J752" s="86" t="s">
        <v>2617</v>
      </c>
      <c r="K752" s="86" t="s">
        <v>4808</v>
      </c>
      <c r="L752" s="86" t="s">
        <v>3</v>
      </c>
      <c r="M752" s="86" t="s">
        <v>5139</v>
      </c>
      <c r="N752" s="86" t="s">
        <v>5140</v>
      </c>
      <c r="O752" s="86" t="s">
        <v>2327</v>
      </c>
      <c r="P752" s="87">
        <v>36770</v>
      </c>
      <c r="Q752" s="87">
        <v>401768</v>
      </c>
      <c r="R752" s="86" t="s">
        <v>2416</v>
      </c>
      <c r="S752" s="86" t="s">
        <v>706</v>
      </c>
      <c r="T752" s="86">
        <v>970936</v>
      </c>
      <c r="U752" s="86">
        <v>6134</v>
      </c>
      <c r="V752" s="86" t="s">
        <v>1180</v>
      </c>
      <c r="W752" s="86" t="s">
        <v>3140</v>
      </c>
      <c r="X752" s="86" t="s">
        <v>4405</v>
      </c>
      <c r="Y752" s="86" t="s">
        <v>704</v>
      </c>
      <c r="Z752" s="86" t="str">
        <f t="shared" si="89"/>
        <v>Dorf 69; 6134 Vomp</v>
      </c>
      <c r="AB752" s="85" t="s">
        <v>5109</v>
      </c>
      <c r="AC752" s="85" t="str">
        <f t="shared" si="90"/>
        <v>AT02</v>
      </c>
      <c r="AD752" s="85" t="str">
        <f t="shared" si="91"/>
        <v>3632</v>
      </c>
      <c r="AE752" s="85" t="str">
        <f t="shared" si="92"/>
        <v>2000</v>
      </c>
      <c r="AF752" s="85" t="str">
        <f t="shared" si="93"/>
        <v>0302</v>
      </c>
      <c r="AG752" s="85" t="str">
        <f t="shared" si="94"/>
        <v>0260</v>
      </c>
      <c r="AH752" s="85" t="str">
        <f t="shared" si="95"/>
        <v>AT02 3632 2000 0302 0260</v>
      </c>
    </row>
    <row r="753" spans="1:34" x14ac:dyDescent="0.25">
      <c r="A753" s="86">
        <v>709237</v>
      </c>
      <c r="B753" s="86" t="s">
        <v>705</v>
      </c>
      <c r="C753" s="86" t="str">
        <f t="shared" si="88"/>
        <v>Hoferweg 10; 6134 Vomp</v>
      </c>
      <c r="D753" s="86" t="s">
        <v>1922</v>
      </c>
      <c r="E753" s="86" t="s">
        <v>1922</v>
      </c>
      <c r="F753" s="86">
        <v>70936</v>
      </c>
      <c r="G753" s="86">
        <v>6134</v>
      </c>
      <c r="H753" s="86" t="s">
        <v>1180</v>
      </c>
      <c r="I753" s="86" t="s">
        <v>5136</v>
      </c>
      <c r="J753" s="86" t="s">
        <v>2617</v>
      </c>
      <c r="K753" s="86" t="s">
        <v>4808</v>
      </c>
      <c r="L753" s="86" t="s">
        <v>3</v>
      </c>
      <c r="M753" s="86" t="s">
        <v>5141</v>
      </c>
      <c r="N753" s="86" t="s">
        <v>5142</v>
      </c>
      <c r="O753" s="86" t="s">
        <v>2327</v>
      </c>
      <c r="P753" s="87">
        <v>36770</v>
      </c>
      <c r="Q753" s="87">
        <v>401768</v>
      </c>
      <c r="R753" s="86" t="s">
        <v>2416</v>
      </c>
      <c r="S753" s="86" t="s">
        <v>706</v>
      </c>
      <c r="T753" s="86">
        <v>970936</v>
      </c>
      <c r="U753" s="86">
        <v>6134</v>
      </c>
      <c r="V753" s="86" t="s">
        <v>1180</v>
      </c>
      <c r="W753" s="86" t="s">
        <v>3140</v>
      </c>
      <c r="X753" s="86" t="s">
        <v>4405</v>
      </c>
      <c r="Y753" s="86" t="s">
        <v>704</v>
      </c>
      <c r="Z753" s="86" t="str">
        <f t="shared" si="89"/>
        <v>Dorf 69; 6134 Vomp</v>
      </c>
      <c r="AB753" s="85" t="s">
        <v>5109</v>
      </c>
      <c r="AC753" s="85" t="str">
        <f t="shared" si="90"/>
        <v>AT02</v>
      </c>
      <c r="AD753" s="85" t="str">
        <f t="shared" si="91"/>
        <v>3632</v>
      </c>
      <c r="AE753" s="85" t="str">
        <f t="shared" si="92"/>
        <v>2000</v>
      </c>
      <c r="AF753" s="85" t="str">
        <f t="shared" si="93"/>
        <v>0302</v>
      </c>
      <c r="AG753" s="85" t="str">
        <f t="shared" si="94"/>
        <v>0260</v>
      </c>
      <c r="AH753" s="85" t="str">
        <f t="shared" si="95"/>
        <v>AT02 3632 2000 0302 0260</v>
      </c>
    </row>
    <row r="754" spans="1:34" x14ac:dyDescent="0.25">
      <c r="A754" s="86">
        <v>709018</v>
      </c>
      <c r="B754" s="86" t="s">
        <v>5143</v>
      </c>
      <c r="C754" s="86" t="str">
        <f t="shared" si="88"/>
        <v>Gerlosstraße 5; 6280 Zell/Ziller</v>
      </c>
      <c r="D754" s="86" t="s">
        <v>2708</v>
      </c>
      <c r="E754" s="86" t="s">
        <v>2708</v>
      </c>
      <c r="F754" s="86">
        <v>70940</v>
      </c>
      <c r="G754" s="86">
        <v>6280</v>
      </c>
      <c r="H754" s="86" t="s">
        <v>5144</v>
      </c>
      <c r="I754" s="86" t="s">
        <v>5145</v>
      </c>
      <c r="J754" s="86" t="s">
        <v>2428</v>
      </c>
      <c r="K754" s="86" t="s">
        <v>4808</v>
      </c>
      <c r="L754" s="86" t="s">
        <v>3</v>
      </c>
      <c r="M754" s="86" t="s">
        <v>5146</v>
      </c>
      <c r="N754" s="86" t="s">
        <v>5147</v>
      </c>
      <c r="O754" s="86" t="s">
        <v>5762</v>
      </c>
      <c r="P754" s="87">
        <v>36770</v>
      </c>
      <c r="Q754" s="87">
        <v>401768</v>
      </c>
      <c r="R754" s="86" t="s">
        <v>2416</v>
      </c>
      <c r="S754" s="86" t="s">
        <v>5149</v>
      </c>
      <c r="T754" s="86"/>
      <c r="U754" s="86">
        <v>5061</v>
      </c>
      <c r="V754" s="86" t="s">
        <v>5150</v>
      </c>
      <c r="W754" s="86" t="s">
        <v>5151</v>
      </c>
      <c r="X754" s="86" t="s">
        <v>2499</v>
      </c>
      <c r="Y754" s="86"/>
      <c r="Z754" s="86" t="str">
        <f t="shared" si="89"/>
        <v>F.W.-Raiffeisen-Straße 2; 5061 Elsbethen</v>
      </c>
      <c r="AB754" s="85" t="s">
        <v>5148</v>
      </c>
      <c r="AC754" s="85" t="str">
        <f t="shared" si="90"/>
        <v>AT61</v>
      </c>
      <c r="AD754" s="85" t="str">
        <f t="shared" si="91"/>
        <v>2051</v>
      </c>
      <c r="AE754" s="85" t="str">
        <f t="shared" si="92"/>
        <v>0009</v>
      </c>
      <c r="AF754" s="85" t="str">
        <f t="shared" si="93"/>
        <v>0100</v>
      </c>
      <c r="AG754" s="85" t="str">
        <f t="shared" si="94"/>
        <v>4366</v>
      </c>
      <c r="AH754" s="85" t="str">
        <f t="shared" si="95"/>
        <v>AT61 2051 0009 0100 4366</v>
      </c>
    </row>
    <row r="755" spans="1:34" x14ac:dyDescent="0.25">
      <c r="A755" s="86">
        <v>709126</v>
      </c>
      <c r="B755" s="86" t="s">
        <v>760</v>
      </c>
      <c r="C755" s="86" t="str">
        <f t="shared" si="88"/>
        <v>Rohrerstraße 13; 6280 Zell/Ziller</v>
      </c>
      <c r="D755" s="86" t="s">
        <v>1920</v>
      </c>
      <c r="E755" s="86" t="s">
        <v>1920</v>
      </c>
      <c r="F755" s="86">
        <v>70940</v>
      </c>
      <c r="G755" s="86">
        <v>6280</v>
      </c>
      <c r="H755" s="86" t="s">
        <v>5144</v>
      </c>
      <c r="I755" s="86" t="s">
        <v>5152</v>
      </c>
      <c r="J755" s="86" t="s">
        <v>2644</v>
      </c>
      <c r="K755" s="86" t="s">
        <v>4808</v>
      </c>
      <c r="L755" s="86" t="s">
        <v>3</v>
      </c>
      <c r="M755" s="86" t="s">
        <v>5153</v>
      </c>
      <c r="N755" s="86" t="s">
        <v>5154</v>
      </c>
      <c r="O755" s="86" t="s">
        <v>2360</v>
      </c>
      <c r="P755" s="87">
        <v>36770</v>
      </c>
      <c r="Q755" s="87">
        <v>401768</v>
      </c>
      <c r="R755" s="86" t="s">
        <v>2416</v>
      </c>
      <c r="S755" s="86" t="s">
        <v>1853</v>
      </c>
      <c r="T755" s="86">
        <v>970940</v>
      </c>
      <c r="U755" s="86">
        <v>6280</v>
      </c>
      <c r="V755" s="86" t="s">
        <v>5156</v>
      </c>
      <c r="W755" s="86" t="s">
        <v>3183</v>
      </c>
      <c r="X755" s="86" t="s">
        <v>2499</v>
      </c>
      <c r="Y755" s="86" t="s">
        <v>761</v>
      </c>
      <c r="Z755" s="86" t="str">
        <f t="shared" si="89"/>
        <v>Unterdorf 2; 6280 Zell am Ziller</v>
      </c>
      <c r="AB755" s="85" t="s">
        <v>5155</v>
      </c>
      <c r="AC755" s="85" t="str">
        <f t="shared" si="90"/>
        <v>AT48</v>
      </c>
      <c r="AD755" s="85" t="str">
        <f t="shared" si="91"/>
        <v>3622</v>
      </c>
      <c r="AE755" s="85" t="str">
        <f t="shared" si="92"/>
        <v>9000</v>
      </c>
      <c r="AF755" s="85" t="str">
        <f t="shared" si="93"/>
        <v>0032</v>
      </c>
      <c r="AG755" s="85" t="str">
        <f t="shared" si="94"/>
        <v>2909</v>
      </c>
      <c r="AH755" s="85" t="str">
        <f t="shared" si="95"/>
        <v>AT48 3622 9000 0032 2909</v>
      </c>
    </row>
    <row r="756" spans="1:34" x14ac:dyDescent="0.25">
      <c r="A756" s="86">
        <v>709022</v>
      </c>
      <c r="B756" s="86" t="s">
        <v>1472</v>
      </c>
      <c r="C756" s="86" t="str">
        <f t="shared" si="88"/>
        <v>Unterdorf 15 a; 6280 Zell/Ziller</v>
      </c>
      <c r="D756" s="86" t="s">
        <v>1919</v>
      </c>
      <c r="E756" s="86" t="s">
        <v>1919</v>
      </c>
      <c r="F756" s="86">
        <v>70940</v>
      </c>
      <c r="G756" s="86">
        <v>6280</v>
      </c>
      <c r="H756" s="86" t="s">
        <v>5144</v>
      </c>
      <c r="I756" s="86" t="s">
        <v>3183</v>
      </c>
      <c r="J756" s="86" t="s">
        <v>5157</v>
      </c>
      <c r="K756" s="86" t="s">
        <v>4808</v>
      </c>
      <c r="L756" s="86" t="s">
        <v>1</v>
      </c>
      <c r="M756" s="86" t="s">
        <v>5158</v>
      </c>
      <c r="N756" s="86" t="s">
        <v>5159</v>
      </c>
      <c r="O756" s="86" t="s">
        <v>2334</v>
      </c>
      <c r="P756" s="87">
        <v>36770</v>
      </c>
      <c r="Q756" s="87">
        <v>401768</v>
      </c>
      <c r="R756" s="86" t="s">
        <v>2416</v>
      </c>
      <c r="S756" s="86" t="s">
        <v>1846</v>
      </c>
      <c r="T756" s="86">
        <v>402148</v>
      </c>
      <c r="U756" s="86">
        <v>6280</v>
      </c>
      <c r="V756" s="86" t="s">
        <v>1315</v>
      </c>
      <c r="W756" s="86" t="s">
        <v>5161</v>
      </c>
      <c r="X756" s="86" t="s">
        <v>5162</v>
      </c>
      <c r="Y756" s="86" t="s">
        <v>1419</v>
      </c>
      <c r="Z756" s="86" t="str">
        <f t="shared" si="89"/>
        <v>Rohrerstr. 48a; 6280 Zell a.Z.</v>
      </c>
      <c r="AB756" s="85" t="s">
        <v>5160</v>
      </c>
      <c r="AC756" s="85" t="str">
        <f t="shared" si="90"/>
        <v>AT45</v>
      </c>
      <c r="AD756" s="85" t="str">
        <f t="shared" si="91"/>
        <v>2051</v>
      </c>
      <c r="AE756" s="85" t="str">
        <f t="shared" si="92"/>
        <v>0009</v>
      </c>
      <c r="AF756" s="85" t="str">
        <f t="shared" si="93"/>
        <v>0090</v>
      </c>
      <c r="AG756" s="85" t="str">
        <f t="shared" si="94"/>
        <v>3774</v>
      </c>
      <c r="AH756" s="85" t="str">
        <f t="shared" si="95"/>
        <v>AT45 2051 0009 0090 3774</v>
      </c>
    </row>
    <row r="757" spans="1:34" x14ac:dyDescent="0.25">
      <c r="A757" s="86">
        <v>709556</v>
      </c>
      <c r="B757" s="86" t="s">
        <v>691</v>
      </c>
      <c r="C757" s="86" t="str">
        <f t="shared" si="88"/>
        <v>Josef-Mühlbacher-Straße 20; 6200 Jenbach</v>
      </c>
      <c r="D757" s="86" t="s">
        <v>1920</v>
      </c>
      <c r="E757" s="86" t="s">
        <v>1920</v>
      </c>
      <c r="F757" s="86">
        <v>70917</v>
      </c>
      <c r="G757" s="86">
        <v>6200</v>
      </c>
      <c r="H757" s="86" t="s">
        <v>1192</v>
      </c>
      <c r="I757" s="86" t="s">
        <v>5163</v>
      </c>
      <c r="J757" s="86" t="s">
        <v>2435</v>
      </c>
      <c r="K757" s="86" t="s">
        <v>4808</v>
      </c>
      <c r="L757" s="86" t="s">
        <v>3</v>
      </c>
      <c r="M757" s="86" t="s">
        <v>5164</v>
      </c>
      <c r="N757" s="86" t="s">
        <v>5165</v>
      </c>
      <c r="O757" s="86" t="s">
        <v>2385</v>
      </c>
      <c r="P757" s="87">
        <v>36770</v>
      </c>
      <c r="Q757" s="87">
        <v>401768</v>
      </c>
      <c r="R757" s="86" t="s">
        <v>2416</v>
      </c>
      <c r="S757" s="86" t="s">
        <v>680</v>
      </c>
      <c r="T757" s="86">
        <v>970917</v>
      </c>
      <c r="U757" s="86">
        <v>6200</v>
      </c>
      <c r="V757" s="86" t="s">
        <v>1192</v>
      </c>
      <c r="W757" s="86" t="s">
        <v>4942</v>
      </c>
      <c r="X757" s="86" t="s">
        <v>2499</v>
      </c>
      <c r="Y757" s="86" t="s">
        <v>681</v>
      </c>
      <c r="Z757" s="86" t="str">
        <f t="shared" si="89"/>
        <v>Südtiroler Platz 2; 6200 Jenbach</v>
      </c>
      <c r="AB757" s="85" t="s">
        <v>4941</v>
      </c>
      <c r="AC757" s="85" t="str">
        <f t="shared" si="90"/>
        <v>AT91</v>
      </c>
      <c r="AD757" s="85" t="str">
        <f t="shared" si="91"/>
        <v>3621</v>
      </c>
      <c r="AE757" s="85" t="str">
        <f t="shared" si="92"/>
        <v>8000</v>
      </c>
      <c r="AF757" s="85" t="str">
        <f t="shared" si="93"/>
        <v>0042</v>
      </c>
      <c r="AG757" s="85" t="str">
        <f t="shared" si="94"/>
        <v>0257</v>
      </c>
      <c r="AH757" s="85" t="str">
        <f t="shared" si="95"/>
        <v>AT91 3621 8000 0042 0257</v>
      </c>
    </row>
    <row r="758" spans="1:34" x14ac:dyDescent="0.25">
      <c r="A758" s="86">
        <v>709336</v>
      </c>
      <c r="B758" s="86" t="s">
        <v>707</v>
      </c>
      <c r="C758" s="86" t="str">
        <f t="shared" si="88"/>
        <v>Wiesenhofweg 8; 6133 Weerberg</v>
      </c>
      <c r="D758" s="86" t="s">
        <v>1920</v>
      </c>
      <c r="E758" s="86" t="s">
        <v>1920</v>
      </c>
      <c r="F758" s="86">
        <v>70938</v>
      </c>
      <c r="G758" s="86">
        <v>6133</v>
      </c>
      <c r="H758" s="86" t="s">
        <v>1191</v>
      </c>
      <c r="I758" s="86" t="s">
        <v>5166</v>
      </c>
      <c r="J758" s="86" t="s">
        <v>2411</v>
      </c>
      <c r="K758" s="86" t="s">
        <v>4808</v>
      </c>
      <c r="L758" s="86" t="s">
        <v>3</v>
      </c>
      <c r="M758" s="86" t="s">
        <v>5167</v>
      </c>
      <c r="N758" s="86" t="s">
        <v>5168</v>
      </c>
      <c r="O758" s="86" t="s">
        <v>2344</v>
      </c>
      <c r="P758" s="87">
        <v>36770</v>
      </c>
      <c r="Q758" s="87">
        <v>401768</v>
      </c>
      <c r="R758" s="86" t="s">
        <v>2416</v>
      </c>
      <c r="S758" s="86" t="s">
        <v>708</v>
      </c>
      <c r="T758" s="86">
        <v>970938</v>
      </c>
      <c r="U758" s="86">
        <v>6133</v>
      </c>
      <c r="V758" s="86" t="s">
        <v>1191</v>
      </c>
      <c r="W758" s="86" t="s">
        <v>5124</v>
      </c>
      <c r="X758" s="86" t="s">
        <v>5020</v>
      </c>
      <c r="Y758" s="86" t="s">
        <v>709</v>
      </c>
      <c r="Z758" s="86" t="str">
        <f t="shared" si="89"/>
        <v>Mitterberg 111; 6133 Weerberg</v>
      </c>
      <c r="AB758" s="85" t="s">
        <v>5127</v>
      </c>
      <c r="AC758" s="85" t="str">
        <f t="shared" si="90"/>
        <v>AT93</v>
      </c>
      <c r="AD758" s="85" t="str">
        <f t="shared" si="91"/>
        <v>3635</v>
      </c>
      <c r="AE758" s="85" t="str">
        <f t="shared" si="92"/>
        <v>2000</v>
      </c>
      <c r="AF758" s="85" t="str">
        <f t="shared" si="93"/>
        <v>0002</v>
      </c>
      <c r="AG758" s="85" t="str">
        <f t="shared" si="94"/>
        <v>0008</v>
      </c>
      <c r="AH758" s="85" t="str">
        <f t="shared" si="95"/>
        <v>AT93 3635 2000 0002 0008</v>
      </c>
    </row>
    <row r="759" spans="1:34" x14ac:dyDescent="0.25">
      <c r="A759" s="86">
        <v>703040</v>
      </c>
      <c r="B759" s="86" t="s">
        <v>5169</v>
      </c>
      <c r="C759" s="86" t="str">
        <f t="shared" si="88"/>
        <v>Eschenweg 11; 6063 Rum</v>
      </c>
      <c r="D759" s="86" t="s">
        <v>2708</v>
      </c>
      <c r="E759" s="86" t="s">
        <v>2708</v>
      </c>
      <c r="F759" s="86">
        <v>70346</v>
      </c>
      <c r="G759" s="86">
        <v>6063</v>
      </c>
      <c r="H759" s="86" t="s">
        <v>1056</v>
      </c>
      <c r="I759" s="86" t="s">
        <v>5170</v>
      </c>
      <c r="J759" s="86" t="s">
        <v>2580</v>
      </c>
      <c r="K759" s="86" t="s">
        <v>3166</v>
      </c>
      <c r="L759" s="86" t="s">
        <v>3</v>
      </c>
      <c r="M759" s="86" t="s">
        <v>5171</v>
      </c>
      <c r="N759" s="86" t="s">
        <v>5172</v>
      </c>
      <c r="O759" s="86" t="s">
        <v>5763</v>
      </c>
      <c r="P759" s="87">
        <v>36770</v>
      </c>
      <c r="Q759" s="87">
        <v>43708</v>
      </c>
      <c r="R759" s="86" t="s">
        <v>2592</v>
      </c>
      <c r="S759" s="86" t="s">
        <v>5174</v>
      </c>
      <c r="T759" s="86"/>
      <c r="U759" s="86">
        <v>6063</v>
      </c>
      <c r="V759" s="86" t="s">
        <v>1056</v>
      </c>
      <c r="W759" s="86" t="s">
        <v>5175</v>
      </c>
      <c r="X759" s="86" t="s">
        <v>2428</v>
      </c>
      <c r="Y759" s="86"/>
      <c r="Z759" s="86" t="str">
        <f t="shared" si="89"/>
        <v>Dörferstraße 5; 6063 Rum</v>
      </c>
      <c r="AB759" s="85" t="s">
        <v>5173</v>
      </c>
      <c r="AC759" s="85" t="str">
        <f t="shared" si="90"/>
        <v>AT75</v>
      </c>
      <c r="AD759" s="85" t="str">
        <f t="shared" si="91"/>
        <v>3631</v>
      </c>
      <c r="AE759" s="85" t="str">
        <f t="shared" si="92"/>
        <v>0000</v>
      </c>
      <c r="AF759" s="85" t="str">
        <f t="shared" si="93"/>
        <v>0002</v>
      </c>
      <c r="AG759" s="85" t="str">
        <f t="shared" si="94"/>
        <v>9660</v>
      </c>
      <c r="AH759" s="85" t="str">
        <f t="shared" si="95"/>
        <v>AT75 3631 0000 0002 9660</v>
      </c>
    </row>
    <row r="760" spans="1:34" x14ac:dyDescent="0.25">
      <c r="A760" s="86">
        <v>705157</v>
      </c>
      <c r="B760" s="86" t="s">
        <v>1533</v>
      </c>
      <c r="C760" s="86" t="str">
        <f t="shared" si="88"/>
        <v>Moosweg 8 a; 6300 Wörgl</v>
      </c>
      <c r="D760" s="86" t="s">
        <v>1919</v>
      </c>
      <c r="E760" s="86" t="s">
        <v>1919</v>
      </c>
      <c r="F760" s="86">
        <v>70531</v>
      </c>
      <c r="G760" s="86">
        <v>6300</v>
      </c>
      <c r="H760" s="86" t="s">
        <v>1093</v>
      </c>
      <c r="I760" s="86" t="s">
        <v>5176</v>
      </c>
      <c r="J760" s="86" t="s">
        <v>5177</v>
      </c>
      <c r="K760" s="86" t="s">
        <v>3906</v>
      </c>
      <c r="L760" s="86" t="s">
        <v>1</v>
      </c>
      <c r="M760" s="86" t="s">
        <v>5178</v>
      </c>
      <c r="N760" s="86" t="s">
        <v>5179</v>
      </c>
      <c r="O760" s="86" t="s">
        <v>2207</v>
      </c>
      <c r="P760" s="87">
        <v>36770</v>
      </c>
      <c r="Q760" s="87">
        <v>401768</v>
      </c>
      <c r="R760" s="86" t="s">
        <v>2416</v>
      </c>
      <c r="S760" s="86" t="s">
        <v>1829</v>
      </c>
      <c r="T760" s="86">
        <v>405959</v>
      </c>
      <c r="U760" s="86">
        <v>6300</v>
      </c>
      <c r="V760" s="86" t="s">
        <v>1093</v>
      </c>
      <c r="W760" s="86" t="s">
        <v>5176</v>
      </c>
      <c r="X760" s="86" t="s">
        <v>5181</v>
      </c>
      <c r="Y760" s="86" t="s">
        <v>437</v>
      </c>
      <c r="Z760" s="86" t="str">
        <f t="shared" si="89"/>
        <v>Moosweg 8a; 6300 Wörgl</v>
      </c>
      <c r="AB760" s="85" t="s">
        <v>5180</v>
      </c>
      <c r="AC760" s="85" t="str">
        <f t="shared" si="90"/>
        <v>AT34</v>
      </c>
      <c r="AD760" s="85" t="str">
        <f t="shared" si="91"/>
        <v>4239</v>
      </c>
      <c r="AE760" s="85" t="str">
        <f t="shared" si="92"/>
        <v>0001</v>
      </c>
      <c r="AF760" s="85" t="str">
        <f t="shared" si="93"/>
        <v>3020</v>
      </c>
      <c r="AG760" s="85" t="str">
        <f t="shared" si="94"/>
        <v>0964</v>
      </c>
      <c r="AH760" s="85" t="str">
        <f t="shared" si="95"/>
        <v>AT34 4239 0001 3020 0964</v>
      </c>
    </row>
    <row r="761" spans="1:34" x14ac:dyDescent="0.25">
      <c r="A761" s="86">
        <v>702008</v>
      </c>
      <c r="B761" s="86" t="s">
        <v>1664</v>
      </c>
      <c r="C761" s="86" t="str">
        <f t="shared" si="88"/>
        <v>Forest Village 1 c; 6430 Ötztal-Bahnhof</v>
      </c>
      <c r="D761" s="86" t="s">
        <v>1919</v>
      </c>
      <c r="E761" s="86" t="s">
        <v>1919</v>
      </c>
      <c r="F761" s="86">
        <v>70202</v>
      </c>
      <c r="G761" s="86">
        <v>6430</v>
      </c>
      <c r="H761" s="86" t="s">
        <v>2860</v>
      </c>
      <c r="I761" s="86" t="s">
        <v>5182</v>
      </c>
      <c r="J761" s="86" t="s">
        <v>2856</v>
      </c>
      <c r="K761" s="86" t="s">
        <v>2844</v>
      </c>
      <c r="L761" s="86" t="s">
        <v>3</v>
      </c>
      <c r="M761" s="86" t="s">
        <v>5183</v>
      </c>
      <c r="N761" s="86" t="s">
        <v>5184</v>
      </c>
      <c r="O761" s="86" t="s">
        <v>2021</v>
      </c>
      <c r="P761" s="87">
        <v>36770</v>
      </c>
      <c r="Q761" s="87">
        <v>401768</v>
      </c>
      <c r="R761" s="86" t="s">
        <v>2416</v>
      </c>
      <c r="S761" s="86" t="s">
        <v>900</v>
      </c>
      <c r="T761" s="86">
        <v>970202</v>
      </c>
      <c r="U761" s="86">
        <v>6425</v>
      </c>
      <c r="V761" s="86" t="s">
        <v>1012</v>
      </c>
      <c r="W761" s="86" t="s">
        <v>2865</v>
      </c>
      <c r="X761" s="86" t="s">
        <v>2499</v>
      </c>
      <c r="Y761" s="86" t="s">
        <v>901</v>
      </c>
      <c r="Z761" s="86" t="str">
        <f t="shared" si="89"/>
        <v>Siedlungsstraße 2; 6425 Haiming</v>
      </c>
      <c r="AB761" s="85" t="s">
        <v>2864</v>
      </c>
      <c r="AC761" s="85" t="str">
        <f t="shared" si="90"/>
        <v>AT63</v>
      </c>
      <c r="AD761" s="85" t="str">
        <f t="shared" si="91"/>
        <v>5700</v>
      </c>
      <c r="AE761" s="85" t="str">
        <f t="shared" si="92"/>
        <v>0002</v>
      </c>
      <c r="AF761" s="85" t="str">
        <f t="shared" si="93"/>
        <v>9000</v>
      </c>
      <c r="AG761" s="85" t="str">
        <f t="shared" si="94"/>
        <v>3180</v>
      </c>
      <c r="AH761" s="85" t="str">
        <f t="shared" si="95"/>
        <v>AT63 5700 0002 9000 3180</v>
      </c>
    </row>
    <row r="762" spans="1:34" x14ac:dyDescent="0.25">
      <c r="A762" s="86">
        <v>705266</v>
      </c>
      <c r="B762" s="86" t="s">
        <v>419</v>
      </c>
      <c r="C762" s="86" t="str">
        <f t="shared" si="88"/>
        <v>Alleestraße 21; 6344 Walchsee</v>
      </c>
      <c r="D762" s="86" t="s">
        <v>1920</v>
      </c>
      <c r="E762" s="86" t="s">
        <v>1920</v>
      </c>
      <c r="F762" s="86">
        <v>70529</v>
      </c>
      <c r="G762" s="86">
        <v>6344</v>
      </c>
      <c r="H762" s="86" t="s">
        <v>1103</v>
      </c>
      <c r="I762" s="86" t="s">
        <v>5185</v>
      </c>
      <c r="J762" s="86" t="s">
        <v>3062</v>
      </c>
      <c r="K762" s="86" t="s">
        <v>3906</v>
      </c>
      <c r="L762" s="86" t="s">
        <v>3</v>
      </c>
      <c r="M762" s="86" t="s">
        <v>5186</v>
      </c>
      <c r="N762" s="86" t="s">
        <v>5187</v>
      </c>
      <c r="O762" s="86" t="s">
        <v>2220</v>
      </c>
      <c r="P762" s="87">
        <v>36770</v>
      </c>
      <c r="Q762" s="87">
        <v>401768</v>
      </c>
      <c r="R762" s="86" t="s">
        <v>2416</v>
      </c>
      <c r="S762" s="86" t="s">
        <v>420</v>
      </c>
      <c r="T762" s="86">
        <v>970529</v>
      </c>
      <c r="U762" s="86">
        <v>6344</v>
      </c>
      <c r="V762" s="86" t="s">
        <v>1103</v>
      </c>
      <c r="W762" s="86" t="s">
        <v>5185</v>
      </c>
      <c r="X762" s="86" t="s">
        <v>2425</v>
      </c>
      <c r="Y762" s="86" t="s">
        <v>421</v>
      </c>
      <c r="Z762" s="86" t="str">
        <f t="shared" si="89"/>
        <v>Alleestraße 24; 6344 Walchsee</v>
      </c>
      <c r="AB762" s="85" t="s">
        <v>5188</v>
      </c>
      <c r="AC762" s="85" t="str">
        <f t="shared" si="90"/>
        <v>AT67</v>
      </c>
      <c r="AD762" s="85" t="str">
        <f t="shared" si="91"/>
        <v>3635</v>
      </c>
      <c r="AE762" s="85" t="str">
        <f t="shared" si="92"/>
        <v>8000</v>
      </c>
      <c r="AF762" s="85" t="str">
        <f t="shared" si="93"/>
        <v>0342</v>
      </c>
      <c r="AG762" s="85" t="str">
        <f t="shared" si="94"/>
        <v>0296</v>
      </c>
      <c r="AH762" s="85" t="str">
        <f t="shared" si="95"/>
        <v>AT67 3635 8000 0342 0296</v>
      </c>
    </row>
    <row r="763" spans="1:34" x14ac:dyDescent="0.25">
      <c r="A763" s="86">
        <v>705089</v>
      </c>
      <c r="B763" s="86" t="s">
        <v>5189</v>
      </c>
      <c r="C763" s="86" t="str">
        <f t="shared" si="88"/>
        <v>Endach 27; 6330 Endach</v>
      </c>
      <c r="D763" s="86" t="s">
        <v>1920</v>
      </c>
      <c r="E763" s="86" t="s">
        <v>1920</v>
      </c>
      <c r="F763" s="86">
        <v>70513</v>
      </c>
      <c r="G763" s="86">
        <v>6330</v>
      </c>
      <c r="H763" s="86" t="s">
        <v>3999</v>
      </c>
      <c r="I763" s="86" t="s">
        <v>3999</v>
      </c>
      <c r="J763" s="86" t="s">
        <v>2474</v>
      </c>
      <c r="K763" s="86" t="s">
        <v>3906</v>
      </c>
      <c r="L763" s="86" t="s">
        <v>3</v>
      </c>
      <c r="M763" s="86" t="s">
        <v>5190</v>
      </c>
      <c r="N763" s="86" t="s">
        <v>5191</v>
      </c>
      <c r="O763" s="86" t="s">
        <v>5764</v>
      </c>
      <c r="P763" s="87">
        <v>44440</v>
      </c>
      <c r="Q763" s="87">
        <v>401768</v>
      </c>
      <c r="R763" s="86" t="s">
        <v>5193</v>
      </c>
      <c r="S763" s="86" t="s">
        <v>5194</v>
      </c>
      <c r="T763" s="86"/>
      <c r="U763" s="86">
        <v>6330</v>
      </c>
      <c r="V763" s="86" t="s">
        <v>1096</v>
      </c>
      <c r="W763" s="86" t="s">
        <v>3999</v>
      </c>
      <c r="X763" s="86" t="s">
        <v>2474</v>
      </c>
      <c r="Y763" s="86" t="s">
        <v>5195</v>
      </c>
      <c r="Z763" s="86" t="str">
        <f t="shared" si="89"/>
        <v>Endach 27; 6330 Kufstein</v>
      </c>
      <c r="AB763" s="85" t="s">
        <v>5192</v>
      </c>
      <c r="AC763" s="85" t="str">
        <f t="shared" si="90"/>
        <v>AT69</v>
      </c>
      <c r="AD763" s="85" t="str">
        <f t="shared" si="91"/>
        <v>2050</v>
      </c>
      <c r="AE763" s="85" t="str">
        <f t="shared" si="92"/>
        <v>6000</v>
      </c>
      <c r="AF763" s="85" t="str">
        <f t="shared" si="93"/>
        <v>0000</v>
      </c>
      <c r="AG763" s="85" t="str">
        <f t="shared" si="94"/>
        <v>4804</v>
      </c>
      <c r="AH763" s="85" t="str">
        <f t="shared" si="95"/>
        <v>AT69 2050 6000 0000 4804</v>
      </c>
    </row>
    <row r="764" spans="1:34" x14ac:dyDescent="0.25">
      <c r="A764" s="86">
        <v>705088</v>
      </c>
      <c r="B764" s="86" t="s">
        <v>5196</v>
      </c>
      <c r="C764" s="86" t="str">
        <f t="shared" si="88"/>
        <v>Endach 27; 6330 Endach</v>
      </c>
      <c r="D764" s="86" t="s">
        <v>1919</v>
      </c>
      <c r="E764" s="86" t="s">
        <v>1919</v>
      </c>
      <c r="F764" s="86">
        <v>70513</v>
      </c>
      <c r="G764" s="86">
        <v>6330</v>
      </c>
      <c r="H764" s="86" t="s">
        <v>3999</v>
      </c>
      <c r="I764" s="86" t="s">
        <v>3999</v>
      </c>
      <c r="J764" s="86" t="s">
        <v>2474</v>
      </c>
      <c r="K764" s="86" t="s">
        <v>3906</v>
      </c>
      <c r="L764" s="86" t="s">
        <v>3</v>
      </c>
      <c r="M764" s="86" t="s">
        <v>5197</v>
      </c>
      <c r="N764" s="86" t="s">
        <v>5198</v>
      </c>
      <c r="O764" s="86" t="s">
        <v>2197</v>
      </c>
      <c r="P764" s="87">
        <v>44046</v>
      </c>
      <c r="Q764" s="87">
        <v>401768</v>
      </c>
      <c r="R764" s="86" t="s">
        <v>2416</v>
      </c>
      <c r="S764" s="86" t="s">
        <v>5194</v>
      </c>
      <c r="T764" s="86"/>
      <c r="U764" s="86">
        <v>6330</v>
      </c>
      <c r="V764" s="86" t="s">
        <v>1096</v>
      </c>
      <c r="W764" s="86" t="s">
        <v>3999</v>
      </c>
      <c r="X764" s="86" t="s">
        <v>2474</v>
      </c>
      <c r="Y764" s="86" t="s">
        <v>5195</v>
      </c>
      <c r="Z764" s="86" t="str">
        <f t="shared" si="89"/>
        <v>Endach 27; 6330 Kufstein</v>
      </c>
      <c r="AB764" s="85" t="s">
        <v>3980</v>
      </c>
      <c r="AC764" s="85" t="str">
        <f t="shared" si="90"/>
        <v>AT41</v>
      </c>
      <c r="AD764" s="85" t="str">
        <f t="shared" si="91"/>
        <v>5700</v>
      </c>
      <c r="AE764" s="85" t="str">
        <f t="shared" si="92"/>
        <v>0002</v>
      </c>
      <c r="AF764" s="85" t="str">
        <f t="shared" si="93"/>
        <v>5000</v>
      </c>
      <c r="AG764" s="85" t="str">
        <f t="shared" si="94"/>
        <v>3007</v>
      </c>
      <c r="AH764" s="85" t="str">
        <f t="shared" si="95"/>
        <v>AT41 5700 0002 5000 3007</v>
      </c>
    </row>
    <row r="765" spans="1:34" x14ac:dyDescent="0.25">
      <c r="A765" s="86">
        <v>709436</v>
      </c>
      <c r="B765" s="86" t="s">
        <v>1443</v>
      </c>
      <c r="C765" s="86" t="str">
        <f t="shared" si="88"/>
        <v>St. Martin 16; 6130 Schwaz</v>
      </c>
      <c r="D765" s="86" t="s">
        <v>1920</v>
      </c>
      <c r="E765" s="86" t="s">
        <v>1932</v>
      </c>
      <c r="F765" s="86">
        <v>70926</v>
      </c>
      <c r="G765" s="86">
        <v>6130</v>
      </c>
      <c r="H765" s="86" t="s">
        <v>1189</v>
      </c>
      <c r="I765" s="86" t="s">
        <v>5199</v>
      </c>
      <c r="J765" s="86" t="s">
        <v>2565</v>
      </c>
      <c r="K765" s="86" t="s">
        <v>4808</v>
      </c>
      <c r="L765" s="86" t="s">
        <v>1</v>
      </c>
      <c r="M765" s="86" t="s">
        <v>5200</v>
      </c>
      <c r="N765" s="86" t="s">
        <v>5201</v>
      </c>
      <c r="O765" s="86" t="s">
        <v>2379</v>
      </c>
      <c r="P765" s="87">
        <v>36770</v>
      </c>
      <c r="Q765" s="87">
        <v>401768</v>
      </c>
      <c r="R765" s="86" t="s">
        <v>2416</v>
      </c>
      <c r="S765" s="86" t="s">
        <v>1854</v>
      </c>
      <c r="T765" s="86">
        <v>903114</v>
      </c>
      <c r="U765" s="86">
        <v>6130</v>
      </c>
      <c r="V765" s="86" t="s">
        <v>1189</v>
      </c>
      <c r="W765" s="86" t="s">
        <v>5199</v>
      </c>
      <c r="X765" s="86" t="s">
        <v>2565</v>
      </c>
      <c r="Y765" s="86" t="s">
        <v>1402</v>
      </c>
      <c r="Z765" s="86" t="str">
        <f t="shared" si="89"/>
        <v>St. Martin 16; 6130 Schwaz</v>
      </c>
      <c r="AB765" s="85" t="s">
        <v>5202</v>
      </c>
      <c r="AC765" s="85" t="str">
        <f t="shared" si="90"/>
        <v>AT05</v>
      </c>
      <c r="AD765" s="85" t="str">
        <f t="shared" si="91"/>
        <v>4239</v>
      </c>
      <c r="AE765" s="85" t="str">
        <f t="shared" si="92"/>
        <v>0006</v>
      </c>
      <c r="AF765" s="85" t="str">
        <f t="shared" si="93"/>
        <v>0006</v>
      </c>
      <c r="AG765" s="85" t="str">
        <f t="shared" si="94"/>
        <v>0853</v>
      </c>
      <c r="AH765" s="85" t="str">
        <f t="shared" si="95"/>
        <v>AT05 4239 0006 0006 0853</v>
      </c>
    </row>
    <row r="766" spans="1:34" x14ac:dyDescent="0.25">
      <c r="A766" s="86">
        <v>705411</v>
      </c>
      <c r="B766" s="86" t="s">
        <v>1909</v>
      </c>
      <c r="C766" s="86" t="str">
        <f t="shared" si="88"/>
        <v>Toblacher Straße 4; 6330 Kufstein</v>
      </c>
      <c r="D766" s="86" t="s">
        <v>1920</v>
      </c>
      <c r="E766" s="86" t="s">
        <v>1920</v>
      </c>
      <c r="F766" s="86">
        <v>70513</v>
      </c>
      <c r="G766" s="86">
        <v>6330</v>
      </c>
      <c r="H766" s="86" t="s">
        <v>1096</v>
      </c>
      <c r="I766" s="86" t="s">
        <v>4055</v>
      </c>
      <c r="J766" s="86" t="s">
        <v>2576</v>
      </c>
      <c r="K766" s="86" t="s">
        <v>3906</v>
      </c>
      <c r="L766" s="86" t="s">
        <v>3</v>
      </c>
      <c r="M766" s="86" t="s">
        <v>5203</v>
      </c>
      <c r="N766" s="86" t="s">
        <v>5204</v>
      </c>
      <c r="O766" s="86" t="s">
        <v>2197</v>
      </c>
      <c r="P766" s="87">
        <v>43717</v>
      </c>
      <c r="Q766" s="87">
        <v>401768</v>
      </c>
      <c r="R766" s="86" t="s">
        <v>2416</v>
      </c>
      <c r="S766" s="86" t="s">
        <v>375</v>
      </c>
      <c r="T766" s="86">
        <v>970513</v>
      </c>
      <c r="U766" s="86">
        <v>6330</v>
      </c>
      <c r="V766" s="86" t="s">
        <v>1096</v>
      </c>
      <c r="W766" s="86" t="s">
        <v>3514</v>
      </c>
      <c r="X766" s="86" t="s">
        <v>2727</v>
      </c>
      <c r="Y766" s="86" t="s">
        <v>376</v>
      </c>
      <c r="Z766" s="86" t="str">
        <f t="shared" si="89"/>
        <v>Oberer Stadtplatz 17; 6330 Kufstein</v>
      </c>
      <c r="AB766" s="85" t="s">
        <v>3980</v>
      </c>
      <c r="AC766" s="85" t="str">
        <f t="shared" si="90"/>
        <v>AT41</v>
      </c>
      <c r="AD766" s="85" t="str">
        <f t="shared" si="91"/>
        <v>5700</v>
      </c>
      <c r="AE766" s="85" t="str">
        <f t="shared" si="92"/>
        <v>0002</v>
      </c>
      <c r="AF766" s="85" t="str">
        <f t="shared" si="93"/>
        <v>5000</v>
      </c>
      <c r="AG766" s="85" t="str">
        <f t="shared" si="94"/>
        <v>3007</v>
      </c>
      <c r="AH766" s="85" t="str">
        <f t="shared" si="95"/>
        <v>AT41 5700 0002 5000 3007</v>
      </c>
    </row>
    <row r="767" spans="1:34" x14ac:dyDescent="0.25">
      <c r="A767" s="86">
        <v>705236</v>
      </c>
      <c r="B767" s="86" t="s">
        <v>407</v>
      </c>
      <c r="C767" s="86" t="str">
        <f t="shared" si="88"/>
        <v>Eiberg 14; 6346 Eiberg</v>
      </c>
      <c r="D767" s="86" t="s">
        <v>1920</v>
      </c>
      <c r="E767" s="86" t="s">
        <v>1920</v>
      </c>
      <c r="F767" s="86">
        <v>70519</v>
      </c>
      <c r="G767" s="86">
        <v>6346</v>
      </c>
      <c r="H767" s="86" t="s">
        <v>5205</v>
      </c>
      <c r="I767" s="86" t="s">
        <v>5205</v>
      </c>
      <c r="J767" s="86" t="s">
        <v>2949</v>
      </c>
      <c r="K767" s="86" t="s">
        <v>3906</v>
      </c>
      <c r="L767" s="86" t="s">
        <v>3</v>
      </c>
      <c r="M767" s="86" t="s">
        <v>5206</v>
      </c>
      <c r="N767" s="86" t="s">
        <v>5207</v>
      </c>
      <c r="O767" s="86" t="s">
        <v>2217</v>
      </c>
      <c r="P767" s="87">
        <v>36770</v>
      </c>
      <c r="Q767" s="87">
        <v>401768</v>
      </c>
      <c r="R767" s="86" t="s">
        <v>2416</v>
      </c>
      <c r="S767" s="86" t="s">
        <v>408</v>
      </c>
      <c r="T767" s="86">
        <v>970519</v>
      </c>
      <c r="U767" s="86">
        <v>6346</v>
      </c>
      <c r="V767" s="86" t="s">
        <v>1220</v>
      </c>
      <c r="W767" s="86" t="s">
        <v>5205</v>
      </c>
      <c r="X767" s="86" t="s">
        <v>2949</v>
      </c>
      <c r="Y767" s="86" t="s">
        <v>1960</v>
      </c>
      <c r="Z767" s="86" t="str">
        <f t="shared" si="89"/>
        <v>Eiberg 14; 6346 Niederndorferberg</v>
      </c>
      <c r="AB767" s="85" t="s">
        <v>5208</v>
      </c>
      <c r="AC767" s="85" t="str">
        <f t="shared" si="90"/>
        <v>AT43</v>
      </c>
      <c r="AD767" s="85" t="str">
        <f t="shared" si="91"/>
        <v>3635</v>
      </c>
      <c r="AE767" s="85" t="str">
        <f t="shared" si="92"/>
        <v>8000</v>
      </c>
      <c r="AF767" s="85" t="str">
        <f t="shared" si="93"/>
        <v>0322</v>
      </c>
      <c r="AG767" s="85" t="str">
        <f t="shared" si="94"/>
        <v>0423</v>
      </c>
      <c r="AH767" s="85" t="str">
        <f t="shared" si="95"/>
        <v>AT43 3635 8000 0322 0423</v>
      </c>
    </row>
    <row r="768" spans="1:34" x14ac:dyDescent="0.25">
      <c r="A768" s="86">
        <v>707057</v>
      </c>
      <c r="B768" s="86" t="s">
        <v>1502</v>
      </c>
      <c r="C768" s="86" t="str">
        <f t="shared" si="88"/>
        <v>Rechter Iselweg 5; 9900 Lienz</v>
      </c>
      <c r="D768" s="86" t="s">
        <v>1920</v>
      </c>
      <c r="E768" s="86" t="s">
        <v>1932</v>
      </c>
      <c r="F768" s="86">
        <v>70716</v>
      </c>
      <c r="G768" s="86">
        <v>9900</v>
      </c>
      <c r="H768" s="86" t="s">
        <v>1134</v>
      </c>
      <c r="I768" s="86" t="s">
        <v>5209</v>
      </c>
      <c r="J768" s="86" t="s">
        <v>2428</v>
      </c>
      <c r="K768" s="86" t="s">
        <v>4428</v>
      </c>
      <c r="L768" s="86" t="s">
        <v>1</v>
      </c>
      <c r="M768" s="86" t="s">
        <v>5210</v>
      </c>
      <c r="N768" s="86" t="s">
        <v>5211</v>
      </c>
      <c r="O768" s="86" t="s">
        <v>2262</v>
      </c>
      <c r="P768" s="87">
        <v>36770</v>
      </c>
      <c r="Q768" s="87">
        <v>401768</v>
      </c>
      <c r="R768" s="86" t="s">
        <v>2416</v>
      </c>
      <c r="S768" s="86" t="s">
        <v>575</v>
      </c>
      <c r="T768" s="86">
        <v>400502</v>
      </c>
      <c r="U768" s="86">
        <v>9900</v>
      </c>
      <c r="V768" s="86" t="s">
        <v>1134</v>
      </c>
      <c r="W768" s="86" t="s">
        <v>5209</v>
      </c>
      <c r="X768" s="86" t="s">
        <v>2428</v>
      </c>
      <c r="Y768" s="86" t="s">
        <v>576</v>
      </c>
      <c r="Z768" s="86" t="str">
        <f t="shared" si="89"/>
        <v>Rechter Iselweg 5; 9900 Lienz</v>
      </c>
      <c r="AB768" s="85" t="s">
        <v>5212</v>
      </c>
      <c r="AC768" s="85" t="str">
        <f t="shared" si="90"/>
        <v>AT65</v>
      </c>
      <c r="AD768" s="85" t="str">
        <f t="shared" si="91"/>
        <v>4073</v>
      </c>
      <c r="AE768" s="85" t="str">
        <f t="shared" si="92"/>
        <v>0000</v>
      </c>
      <c r="AF768" s="85" t="str">
        <f t="shared" si="93"/>
        <v>0001</v>
      </c>
      <c r="AG768" s="85" t="str">
        <f t="shared" si="94"/>
        <v>0650</v>
      </c>
      <c r="AH768" s="85" t="str">
        <f t="shared" si="95"/>
        <v>AT65 4073 0000 0001 0650</v>
      </c>
    </row>
    <row r="769" spans="1:34" x14ac:dyDescent="0.25">
      <c r="A769" s="86">
        <v>707015</v>
      </c>
      <c r="B769" s="86" t="s">
        <v>577</v>
      </c>
      <c r="C769" s="86" t="str">
        <f t="shared" si="88"/>
        <v>Rechter Iselweg 5; 9900 Lienz</v>
      </c>
      <c r="D769" s="86" t="s">
        <v>1919</v>
      </c>
      <c r="E769" s="86" t="s">
        <v>1919</v>
      </c>
      <c r="F769" s="86">
        <v>70716</v>
      </c>
      <c r="G769" s="86">
        <v>9900</v>
      </c>
      <c r="H769" s="86" t="s">
        <v>1134</v>
      </c>
      <c r="I769" s="86" t="s">
        <v>5209</v>
      </c>
      <c r="J769" s="86" t="s">
        <v>2428</v>
      </c>
      <c r="K769" s="86" t="s">
        <v>4428</v>
      </c>
      <c r="L769" s="86" t="s">
        <v>1</v>
      </c>
      <c r="M769" s="86" t="s">
        <v>5213</v>
      </c>
      <c r="N769" s="86" t="s">
        <v>5214</v>
      </c>
      <c r="O769" s="86" t="s">
        <v>2262</v>
      </c>
      <c r="P769" s="87">
        <v>36770</v>
      </c>
      <c r="Q769" s="87">
        <v>401768</v>
      </c>
      <c r="R769" s="86" t="s">
        <v>2416</v>
      </c>
      <c r="S769" s="86" t="s">
        <v>575</v>
      </c>
      <c r="T769" s="86">
        <v>400502</v>
      </c>
      <c r="U769" s="86">
        <v>9900</v>
      </c>
      <c r="V769" s="86" t="s">
        <v>1134</v>
      </c>
      <c r="W769" s="86" t="s">
        <v>5209</v>
      </c>
      <c r="X769" s="86" t="s">
        <v>2428</v>
      </c>
      <c r="Y769" s="86" t="s">
        <v>576</v>
      </c>
      <c r="Z769" s="86" t="str">
        <f t="shared" si="89"/>
        <v>Rechter Iselweg 5; 9900 Lienz</v>
      </c>
      <c r="AB769" s="85" t="s">
        <v>5212</v>
      </c>
      <c r="AC769" s="85" t="str">
        <f t="shared" si="90"/>
        <v>AT65</v>
      </c>
      <c r="AD769" s="85" t="str">
        <f t="shared" si="91"/>
        <v>4073</v>
      </c>
      <c r="AE769" s="85" t="str">
        <f t="shared" si="92"/>
        <v>0000</v>
      </c>
      <c r="AF769" s="85" t="str">
        <f t="shared" si="93"/>
        <v>0001</v>
      </c>
      <c r="AG769" s="85" t="str">
        <f t="shared" si="94"/>
        <v>0650</v>
      </c>
      <c r="AH769" s="85" t="str">
        <f t="shared" si="95"/>
        <v>AT65 4073 0000 0001 0650</v>
      </c>
    </row>
    <row r="770" spans="1:34" x14ac:dyDescent="0.25">
      <c r="A770" s="86">
        <v>707003</v>
      </c>
      <c r="B770" s="86" t="s">
        <v>5215</v>
      </c>
      <c r="C770" s="86" t="str">
        <f t="shared" si="88"/>
        <v>Rechter Iselweg 5; 9900 Lienz</v>
      </c>
      <c r="D770" s="86" t="s">
        <v>2708</v>
      </c>
      <c r="E770" s="86" t="s">
        <v>2708</v>
      </c>
      <c r="F770" s="86">
        <v>70716</v>
      </c>
      <c r="G770" s="86">
        <v>9900</v>
      </c>
      <c r="H770" s="86" t="s">
        <v>1134</v>
      </c>
      <c r="I770" s="86" t="s">
        <v>5209</v>
      </c>
      <c r="J770" s="86" t="s">
        <v>2428</v>
      </c>
      <c r="K770" s="86" t="s">
        <v>4428</v>
      </c>
      <c r="L770" s="86" t="s">
        <v>1</v>
      </c>
      <c r="M770" s="86" t="s">
        <v>5216</v>
      </c>
      <c r="N770" s="86" t="s">
        <v>5217</v>
      </c>
      <c r="O770" s="86" t="s">
        <v>2262</v>
      </c>
      <c r="P770" s="87">
        <v>36770</v>
      </c>
      <c r="Q770" s="87">
        <v>401768</v>
      </c>
      <c r="R770" s="86" t="s">
        <v>2416</v>
      </c>
      <c r="S770" s="86" t="s">
        <v>575</v>
      </c>
      <c r="T770" s="86">
        <v>400502</v>
      </c>
      <c r="U770" s="86">
        <v>9900</v>
      </c>
      <c r="V770" s="86" t="s">
        <v>1134</v>
      </c>
      <c r="W770" s="86" t="s">
        <v>5209</v>
      </c>
      <c r="X770" s="86" t="s">
        <v>2428</v>
      </c>
      <c r="Y770" s="86" t="s">
        <v>576</v>
      </c>
      <c r="Z770" s="86" t="str">
        <f t="shared" si="89"/>
        <v>Rechter Iselweg 5; 9900 Lienz</v>
      </c>
      <c r="AB770" s="85" t="s">
        <v>5212</v>
      </c>
      <c r="AC770" s="85" t="str">
        <f t="shared" si="90"/>
        <v>AT65</v>
      </c>
      <c r="AD770" s="85" t="str">
        <f t="shared" si="91"/>
        <v>4073</v>
      </c>
      <c r="AE770" s="85" t="str">
        <f t="shared" si="92"/>
        <v>0000</v>
      </c>
      <c r="AF770" s="85" t="str">
        <f t="shared" si="93"/>
        <v>0001</v>
      </c>
      <c r="AG770" s="85" t="str">
        <f t="shared" si="94"/>
        <v>0650</v>
      </c>
      <c r="AH770" s="85" t="str">
        <f t="shared" si="95"/>
        <v>AT65 4073 0000 0001 0650</v>
      </c>
    </row>
    <row r="771" spans="1:34" x14ac:dyDescent="0.25">
      <c r="A771" s="86">
        <v>703368</v>
      </c>
      <c r="B771" s="86" t="s">
        <v>1366</v>
      </c>
      <c r="C771" s="86" t="str">
        <f t="shared" si="88"/>
        <v>Olympstraße 4; 6410 Telfs</v>
      </c>
      <c r="D771" s="86" t="s">
        <v>1920</v>
      </c>
      <c r="E771" s="86" t="s">
        <v>1920</v>
      </c>
      <c r="F771" s="86">
        <v>70357</v>
      </c>
      <c r="G771" s="86">
        <v>6410</v>
      </c>
      <c r="H771" s="86" t="s">
        <v>1032</v>
      </c>
      <c r="I771" s="86" t="s">
        <v>5218</v>
      </c>
      <c r="J771" s="86" t="s">
        <v>2576</v>
      </c>
      <c r="K771" s="86" t="s">
        <v>3166</v>
      </c>
      <c r="L771" s="86" t="s">
        <v>3</v>
      </c>
      <c r="M771" s="86" t="s">
        <v>5219</v>
      </c>
      <c r="N771" s="86" t="s">
        <v>5220</v>
      </c>
      <c r="O771" s="86" t="s">
        <v>2109</v>
      </c>
      <c r="P771" s="87">
        <v>36770</v>
      </c>
      <c r="Q771" s="87">
        <v>401768</v>
      </c>
      <c r="R771" s="86" t="s">
        <v>2416</v>
      </c>
      <c r="S771" s="86" t="s">
        <v>239</v>
      </c>
      <c r="T771" s="86">
        <v>970357</v>
      </c>
      <c r="U771" s="86">
        <v>6410</v>
      </c>
      <c r="V771" s="86" t="s">
        <v>1032</v>
      </c>
      <c r="W771" s="86" t="s">
        <v>3601</v>
      </c>
      <c r="X771" s="86" t="s">
        <v>2509</v>
      </c>
      <c r="Y771" s="86" t="s">
        <v>240</v>
      </c>
      <c r="Z771" s="86" t="str">
        <f t="shared" si="89"/>
        <v>Untermarktstraße 7; 6410 Telfs</v>
      </c>
      <c r="AB771" s="85" t="s">
        <v>3600</v>
      </c>
      <c r="AC771" s="85" t="str">
        <f t="shared" si="90"/>
        <v>AT62</v>
      </c>
      <c r="AD771" s="85" t="str">
        <f t="shared" si="91"/>
        <v>3633</v>
      </c>
      <c r="AE771" s="85" t="str">
        <f t="shared" si="92"/>
        <v>6000</v>
      </c>
      <c r="AF771" s="85" t="str">
        <f t="shared" si="93"/>
        <v>0031</v>
      </c>
      <c r="AG771" s="85" t="str">
        <f t="shared" si="94"/>
        <v>0094</v>
      </c>
      <c r="AH771" s="85" t="str">
        <f t="shared" si="95"/>
        <v>AT62 3633 6000 0031 0094</v>
      </c>
    </row>
    <row r="772" spans="1:34" x14ac:dyDescent="0.25">
      <c r="A772" s="86">
        <v>703367</v>
      </c>
      <c r="B772" s="86" t="s">
        <v>1365</v>
      </c>
      <c r="C772" s="86" t="str">
        <f t="shared" ref="C772:C835" si="96">CONCATENATE(I772," ",J772,";"," ",G772," ",H772)</f>
        <v>Olympstraße 4; 6410 Telfs</v>
      </c>
      <c r="D772" s="86" t="s">
        <v>1919</v>
      </c>
      <c r="E772" s="86" t="s">
        <v>1919</v>
      </c>
      <c r="F772" s="86">
        <v>70357</v>
      </c>
      <c r="G772" s="86">
        <v>6410</v>
      </c>
      <c r="H772" s="86" t="s">
        <v>1032</v>
      </c>
      <c r="I772" s="86" t="s">
        <v>5218</v>
      </c>
      <c r="J772" s="86" t="s">
        <v>2576</v>
      </c>
      <c r="K772" s="86" t="s">
        <v>3166</v>
      </c>
      <c r="L772" s="86" t="s">
        <v>3</v>
      </c>
      <c r="M772" s="86" t="s">
        <v>5221</v>
      </c>
      <c r="N772" s="86" t="s">
        <v>5222</v>
      </c>
      <c r="O772" s="86" t="s">
        <v>2109</v>
      </c>
      <c r="P772" s="87">
        <v>36770</v>
      </c>
      <c r="Q772" s="87">
        <v>401768</v>
      </c>
      <c r="R772" s="86" t="s">
        <v>2416</v>
      </c>
      <c r="S772" s="86" t="s">
        <v>239</v>
      </c>
      <c r="T772" s="86">
        <v>970357</v>
      </c>
      <c r="U772" s="86">
        <v>6410</v>
      </c>
      <c r="V772" s="86" t="s">
        <v>1032</v>
      </c>
      <c r="W772" s="86" t="s">
        <v>3601</v>
      </c>
      <c r="X772" s="86" t="s">
        <v>2509</v>
      </c>
      <c r="Y772" s="86" t="s">
        <v>240</v>
      </c>
      <c r="Z772" s="86" t="str">
        <f t="shared" ref="Z772:Z835" si="97">CONCATENATE(W772," ",X772,";"," ",U772," ",V772)</f>
        <v>Untermarktstraße 7; 6410 Telfs</v>
      </c>
      <c r="AB772" s="85" t="s">
        <v>3600</v>
      </c>
      <c r="AC772" s="85" t="str">
        <f t="shared" ref="AC772:AC835" si="98">LEFT(AB772,4)</f>
        <v>AT62</v>
      </c>
      <c r="AD772" s="85" t="str">
        <f t="shared" ref="AD772:AD835" si="99">MID(AB772,5,4)</f>
        <v>3633</v>
      </c>
      <c r="AE772" s="85" t="str">
        <f t="shared" ref="AE772:AE835" si="100">MID(AB772,9,4)</f>
        <v>6000</v>
      </c>
      <c r="AF772" s="85" t="str">
        <f t="shared" ref="AF772:AF835" si="101">MID(AB772,13,4)</f>
        <v>0031</v>
      </c>
      <c r="AG772" s="85" t="str">
        <f t="shared" ref="AG772:AG835" si="102">MID(AB772,17,4)</f>
        <v>0094</v>
      </c>
      <c r="AH772" s="85" t="str">
        <f t="shared" ref="AH772:AH835" si="103">AC772&amp;" "&amp;AD772&amp;" "&amp;AE772&amp;" "&amp;AF772&amp;" "&amp;AG772</f>
        <v>AT62 3633 6000 0031 0094</v>
      </c>
    </row>
    <row r="773" spans="1:34" x14ac:dyDescent="0.25">
      <c r="A773" s="86">
        <v>702176</v>
      </c>
      <c r="B773" s="86" t="s">
        <v>899</v>
      </c>
      <c r="C773" s="86" t="str">
        <f t="shared" si="96"/>
        <v>Schulstraße 23; 6425 Haiming</v>
      </c>
      <c r="D773" s="86" t="s">
        <v>1920</v>
      </c>
      <c r="E773" s="86" t="s">
        <v>1920</v>
      </c>
      <c r="F773" s="86">
        <v>70202</v>
      </c>
      <c r="G773" s="86">
        <v>6425</v>
      </c>
      <c r="H773" s="86" t="s">
        <v>1012</v>
      </c>
      <c r="I773" s="86" t="s">
        <v>3125</v>
      </c>
      <c r="J773" s="86" t="s">
        <v>2665</v>
      </c>
      <c r="K773" s="86" t="s">
        <v>2844</v>
      </c>
      <c r="L773" s="86" t="s">
        <v>3</v>
      </c>
      <c r="M773" s="86" t="s">
        <v>5223</v>
      </c>
      <c r="N773" s="86" t="s">
        <v>5224</v>
      </c>
      <c r="O773" s="86" t="s">
        <v>2021</v>
      </c>
      <c r="P773" s="87">
        <v>36770</v>
      </c>
      <c r="Q773" s="87">
        <v>401768</v>
      </c>
      <c r="R773" s="86" t="s">
        <v>2416</v>
      </c>
      <c r="S773" s="86" t="s">
        <v>900</v>
      </c>
      <c r="T773" s="86">
        <v>970202</v>
      </c>
      <c r="U773" s="86">
        <v>6425</v>
      </c>
      <c r="V773" s="86" t="s">
        <v>1012</v>
      </c>
      <c r="W773" s="86" t="s">
        <v>2865</v>
      </c>
      <c r="X773" s="86" t="s">
        <v>2499</v>
      </c>
      <c r="Y773" s="86" t="s">
        <v>901</v>
      </c>
      <c r="Z773" s="86" t="str">
        <f t="shared" si="97"/>
        <v>Siedlungsstraße 2; 6425 Haiming</v>
      </c>
      <c r="AB773" s="85" t="s">
        <v>2864</v>
      </c>
      <c r="AC773" s="85" t="str">
        <f t="shared" si="98"/>
        <v>AT63</v>
      </c>
      <c r="AD773" s="85" t="str">
        <f t="shared" si="99"/>
        <v>5700</v>
      </c>
      <c r="AE773" s="85" t="str">
        <f t="shared" si="100"/>
        <v>0002</v>
      </c>
      <c r="AF773" s="85" t="str">
        <f t="shared" si="101"/>
        <v>9000</v>
      </c>
      <c r="AG773" s="85" t="str">
        <f t="shared" si="102"/>
        <v>3180</v>
      </c>
      <c r="AH773" s="85" t="str">
        <f t="shared" si="103"/>
        <v>AT63 5700 0002 9000 3180</v>
      </c>
    </row>
    <row r="774" spans="1:34" x14ac:dyDescent="0.25">
      <c r="A774" s="86">
        <v>704035</v>
      </c>
      <c r="B774" s="86" t="s">
        <v>1702</v>
      </c>
      <c r="C774" s="86" t="str">
        <f t="shared" si="96"/>
        <v>Achenpromenade 1; 6370 Kitzbühel</v>
      </c>
      <c r="D774" s="86" t="s">
        <v>1922</v>
      </c>
      <c r="E774" s="86" t="s">
        <v>1922</v>
      </c>
      <c r="F774" s="86">
        <v>70411</v>
      </c>
      <c r="G774" s="86">
        <v>6370</v>
      </c>
      <c r="H774" s="86" t="s">
        <v>1076</v>
      </c>
      <c r="I774" s="86" t="s">
        <v>5225</v>
      </c>
      <c r="J774" s="86" t="s">
        <v>2480</v>
      </c>
      <c r="K774" s="86" t="s">
        <v>3735</v>
      </c>
      <c r="L774" s="86" t="s">
        <v>1</v>
      </c>
      <c r="M774" s="86" t="s">
        <v>5226</v>
      </c>
      <c r="N774" s="86" t="s">
        <v>5227</v>
      </c>
      <c r="O774" s="86" t="s">
        <v>2138</v>
      </c>
      <c r="P774" s="87">
        <v>43344</v>
      </c>
      <c r="Q774" s="87">
        <v>401768</v>
      </c>
      <c r="R774" s="86" t="s">
        <v>2416</v>
      </c>
      <c r="S774" s="86" t="s">
        <v>1442</v>
      </c>
      <c r="T774" s="86">
        <v>900370</v>
      </c>
      <c r="U774" s="86">
        <v>6370</v>
      </c>
      <c r="V774" s="86" t="s">
        <v>1076</v>
      </c>
      <c r="W774" s="86" t="s">
        <v>3823</v>
      </c>
      <c r="X774" s="86" t="s">
        <v>2435</v>
      </c>
      <c r="Y774" s="86" t="s">
        <v>309</v>
      </c>
      <c r="Z774" s="86" t="str">
        <f t="shared" si="97"/>
        <v>Hornweg 20; 6370 Kitzbühel</v>
      </c>
      <c r="AB774" s="85" t="s">
        <v>3826</v>
      </c>
      <c r="AC774" s="85" t="str">
        <f t="shared" si="98"/>
        <v>AT87</v>
      </c>
      <c r="AD774" s="85" t="str">
        <f t="shared" si="99"/>
        <v>2050</v>
      </c>
      <c r="AE774" s="85" t="str">
        <f t="shared" si="100"/>
        <v>5000</v>
      </c>
      <c r="AF774" s="85" t="str">
        <f t="shared" si="101"/>
        <v>0002</v>
      </c>
      <c r="AG774" s="85" t="str">
        <f t="shared" si="102"/>
        <v>6310</v>
      </c>
      <c r="AH774" s="85" t="str">
        <f t="shared" si="103"/>
        <v>AT87 2050 5000 0002 6310</v>
      </c>
    </row>
    <row r="775" spans="1:34" x14ac:dyDescent="0.25">
      <c r="A775" s="86">
        <v>704226</v>
      </c>
      <c r="B775" s="86" t="s">
        <v>845</v>
      </c>
      <c r="C775" s="86" t="str">
        <f t="shared" si="96"/>
        <v>Dorf 11; 6392 St.Jakob/Haus</v>
      </c>
      <c r="D775" s="86" t="s">
        <v>1920</v>
      </c>
      <c r="E775" s="86" t="s">
        <v>1920</v>
      </c>
      <c r="F775" s="86">
        <v>70415</v>
      </c>
      <c r="G775" s="86">
        <v>6392</v>
      </c>
      <c r="H775" s="86" t="s">
        <v>5228</v>
      </c>
      <c r="I775" s="86" t="s">
        <v>3140</v>
      </c>
      <c r="J775" s="86" t="s">
        <v>2580</v>
      </c>
      <c r="K775" s="86" t="s">
        <v>3735</v>
      </c>
      <c r="L775" s="86" t="s">
        <v>3</v>
      </c>
      <c r="M775" s="86" t="s">
        <v>5229</v>
      </c>
      <c r="N775" s="86" t="s">
        <v>5230</v>
      </c>
      <c r="O775" s="86" t="s">
        <v>2168</v>
      </c>
      <c r="P775" s="87">
        <v>36770</v>
      </c>
      <c r="Q775" s="87">
        <v>401768</v>
      </c>
      <c r="R775" s="86" t="s">
        <v>2416</v>
      </c>
      <c r="S775" s="86" t="s">
        <v>1812</v>
      </c>
      <c r="T775" s="86">
        <v>970415</v>
      </c>
      <c r="U775" s="86">
        <v>6392</v>
      </c>
      <c r="V775" s="86" t="s">
        <v>1288</v>
      </c>
      <c r="W775" s="86" t="s">
        <v>3140</v>
      </c>
      <c r="X775" s="86" t="s">
        <v>2580</v>
      </c>
      <c r="Y775" s="86" t="s">
        <v>846</v>
      </c>
      <c r="Z775" s="86" t="str">
        <f t="shared" si="97"/>
        <v>Dorf 11; 6392 St. Jakob i.H.</v>
      </c>
      <c r="AB775" s="85" t="s">
        <v>5231</v>
      </c>
      <c r="AC775" s="85" t="str">
        <f t="shared" si="98"/>
        <v>AT18</v>
      </c>
      <c r="AD775" s="85" t="str">
        <f t="shared" si="99"/>
        <v>2050</v>
      </c>
      <c r="AE775" s="85" t="str">
        <f t="shared" si="100"/>
        <v>5004</v>
      </c>
      <c r="AF775" s="85" t="str">
        <f t="shared" si="101"/>
        <v>0000</v>
      </c>
      <c r="AG775" s="85" t="str">
        <f t="shared" si="102"/>
        <v>3851</v>
      </c>
      <c r="AH775" s="85" t="str">
        <f t="shared" si="103"/>
        <v>AT18 2050 5004 0000 3851</v>
      </c>
    </row>
    <row r="776" spans="1:34" x14ac:dyDescent="0.25">
      <c r="A776" s="86">
        <v>705078</v>
      </c>
      <c r="B776" s="86" t="s">
        <v>1595</v>
      </c>
      <c r="C776" s="86" t="str">
        <f t="shared" si="96"/>
        <v>Pfarrgasse 3; 6322 Kirchbichl</v>
      </c>
      <c r="D776" s="86" t="s">
        <v>1920</v>
      </c>
      <c r="E776" s="86" t="s">
        <v>1944</v>
      </c>
      <c r="F776" s="86">
        <v>70511</v>
      </c>
      <c r="G776" s="86">
        <v>6322</v>
      </c>
      <c r="H776" s="86" t="s">
        <v>1094</v>
      </c>
      <c r="I776" s="86" t="s">
        <v>2993</v>
      </c>
      <c r="J776" s="86" t="s">
        <v>2470</v>
      </c>
      <c r="K776" s="86" t="s">
        <v>3906</v>
      </c>
      <c r="L776" s="86" t="s">
        <v>1</v>
      </c>
      <c r="M776" s="86" t="s">
        <v>5232</v>
      </c>
      <c r="N776" s="86" t="s">
        <v>5233</v>
      </c>
      <c r="O776" s="86" t="s">
        <v>2198</v>
      </c>
      <c r="P776" s="87">
        <v>36770</v>
      </c>
      <c r="Q776" s="87">
        <v>401768</v>
      </c>
      <c r="R776" s="86" t="s">
        <v>2416</v>
      </c>
      <c r="S776" s="86" t="s">
        <v>1826</v>
      </c>
      <c r="T776" s="86">
        <v>400996</v>
      </c>
      <c r="U776" s="86">
        <v>6322</v>
      </c>
      <c r="V776" s="86" t="s">
        <v>1094</v>
      </c>
      <c r="W776" s="86" t="s">
        <v>3939</v>
      </c>
      <c r="X776" s="86" t="s">
        <v>2588</v>
      </c>
      <c r="Y776" s="86" t="s">
        <v>332</v>
      </c>
      <c r="Z776" s="86" t="str">
        <f t="shared" si="97"/>
        <v>Sebastian Frisch Straße 15; 6322 Kirchbichl</v>
      </c>
      <c r="AB776" s="85" t="s">
        <v>5234</v>
      </c>
      <c r="AC776" s="85" t="str">
        <f t="shared" si="98"/>
        <v>AT51</v>
      </c>
      <c r="AD776" s="85" t="str">
        <f t="shared" si="99"/>
        <v>2050</v>
      </c>
      <c r="AE776" s="85" t="str">
        <f t="shared" si="100"/>
        <v>6077</v>
      </c>
      <c r="AF776" s="85" t="str">
        <f t="shared" si="101"/>
        <v>0008</v>
      </c>
      <c r="AG776" s="85" t="str">
        <f t="shared" si="102"/>
        <v>5900</v>
      </c>
      <c r="AH776" s="85" t="str">
        <f t="shared" si="103"/>
        <v>AT51 2050 6077 0008 5900</v>
      </c>
    </row>
    <row r="777" spans="1:34" x14ac:dyDescent="0.25">
      <c r="A777" s="86">
        <v>701276</v>
      </c>
      <c r="B777" s="86" t="s">
        <v>1473</v>
      </c>
      <c r="C777" s="86" t="str">
        <f t="shared" si="96"/>
        <v>Kapuzinergasse 4 a; 6020 Innsbruck</v>
      </c>
      <c r="D777" s="86" t="s">
        <v>1920</v>
      </c>
      <c r="E777" s="86" t="s">
        <v>1920</v>
      </c>
      <c r="F777" s="86">
        <v>70101</v>
      </c>
      <c r="G777" s="86">
        <v>6020</v>
      </c>
      <c r="H777" s="86" t="s">
        <v>1009</v>
      </c>
      <c r="I777" s="86" t="s">
        <v>5235</v>
      </c>
      <c r="J777" s="86" t="s">
        <v>5236</v>
      </c>
      <c r="K777" s="86" t="s">
        <v>2412</v>
      </c>
      <c r="L777" s="86" t="s">
        <v>1</v>
      </c>
      <c r="M777" s="86" t="s">
        <v>5237</v>
      </c>
      <c r="N777" s="86" t="s">
        <v>5238</v>
      </c>
      <c r="O777" s="86" t="s">
        <v>2005</v>
      </c>
      <c r="P777" s="87">
        <v>36770</v>
      </c>
      <c r="Q777" s="87">
        <v>401768</v>
      </c>
      <c r="R777" s="86" t="s">
        <v>2416</v>
      </c>
      <c r="S777" s="86" t="s">
        <v>22</v>
      </c>
      <c r="T777" s="86">
        <v>900130</v>
      </c>
      <c r="U777" s="86">
        <v>6094</v>
      </c>
      <c r="V777" s="86" t="s">
        <v>1039</v>
      </c>
      <c r="W777" s="86" t="s">
        <v>3196</v>
      </c>
      <c r="X777" s="86" t="s">
        <v>2499</v>
      </c>
      <c r="Y777" s="86" t="s">
        <v>1933</v>
      </c>
      <c r="Z777" s="86" t="str">
        <f t="shared" si="97"/>
        <v>Mailsweg 2; 6094 Axams</v>
      </c>
      <c r="AB777" s="85" t="s">
        <v>5239</v>
      </c>
      <c r="AC777" s="85" t="str">
        <f t="shared" si="98"/>
        <v>AT39</v>
      </c>
      <c r="AD777" s="85" t="str">
        <f t="shared" si="99"/>
        <v>1200</v>
      </c>
      <c r="AE777" s="85" t="str">
        <f t="shared" si="100"/>
        <v>0518</v>
      </c>
      <c r="AF777" s="85" t="str">
        <f t="shared" si="101"/>
        <v>8201</v>
      </c>
      <c r="AG777" s="85" t="str">
        <f t="shared" si="102"/>
        <v>9901</v>
      </c>
      <c r="AH777" s="85" t="str">
        <f t="shared" si="103"/>
        <v>AT39 1200 0518 8201 9901</v>
      </c>
    </row>
    <row r="778" spans="1:34" x14ac:dyDescent="0.25">
      <c r="A778" s="86">
        <v>702076</v>
      </c>
      <c r="B778" s="86" t="s">
        <v>60</v>
      </c>
      <c r="C778" s="86" t="str">
        <f t="shared" si="96"/>
        <v>Winkl 10; 6423 Mötz</v>
      </c>
      <c r="D778" s="86" t="s">
        <v>1920</v>
      </c>
      <c r="E778" s="86" t="s">
        <v>1920</v>
      </c>
      <c r="F778" s="86">
        <v>70211</v>
      </c>
      <c r="G778" s="86">
        <v>6423</v>
      </c>
      <c r="H778" s="86" t="s">
        <v>1023</v>
      </c>
      <c r="I778" s="86" t="s">
        <v>5240</v>
      </c>
      <c r="J778" s="86" t="s">
        <v>2617</v>
      </c>
      <c r="K778" s="86" t="s">
        <v>2844</v>
      </c>
      <c r="L778" s="86" t="s">
        <v>3</v>
      </c>
      <c r="M778" s="86" t="s">
        <v>5241</v>
      </c>
      <c r="N778" s="86" t="s">
        <v>5242</v>
      </c>
      <c r="O778" s="86" t="s">
        <v>2038</v>
      </c>
      <c r="P778" s="87">
        <v>36770</v>
      </c>
      <c r="Q778" s="87">
        <v>401768</v>
      </c>
      <c r="R778" s="86" t="s">
        <v>2416</v>
      </c>
      <c r="S778" s="86" t="s">
        <v>61</v>
      </c>
      <c r="T778" s="86">
        <v>970211</v>
      </c>
      <c r="U778" s="86">
        <v>6423</v>
      </c>
      <c r="V778" s="86" t="s">
        <v>1023</v>
      </c>
      <c r="W778" s="86" t="s">
        <v>3075</v>
      </c>
      <c r="X778" s="86" t="s">
        <v>2470</v>
      </c>
      <c r="Y778" s="86" t="s">
        <v>62</v>
      </c>
      <c r="Z778" s="86" t="str">
        <f t="shared" si="97"/>
        <v>Kirchplatz 3; 6423 Mötz</v>
      </c>
      <c r="AB778" s="85" t="s">
        <v>5243</v>
      </c>
      <c r="AC778" s="85" t="str">
        <f t="shared" si="98"/>
        <v>AT85</v>
      </c>
      <c r="AD778" s="85" t="str">
        <f t="shared" si="99"/>
        <v>3631</v>
      </c>
      <c r="AE778" s="85" t="str">
        <f t="shared" si="100"/>
        <v>6000</v>
      </c>
      <c r="AF778" s="85" t="str">
        <f t="shared" si="101"/>
        <v>0146</v>
      </c>
      <c r="AG778" s="85" t="str">
        <f t="shared" si="102"/>
        <v>2043</v>
      </c>
      <c r="AH778" s="85" t="str">
        <f t="shared" si="103"/>
        <v>AT85 3631 6000 0146 2043</v>
      </c>
    </row>
    <row r="779" spans="1:34" x14ac:dyDescent="0.25">
      <c r="A779" s="86">
        <v>702015</v>
      </c>
      <c r="B779" s="86" t="s">
        <v>5244</v>
      </c>
      <c r="C779" s="86" t="str">
        <f t="shared" si="96"/>
        <v>Winkl 10; 6423 Mötz</v>
      </c>
      <c r="D779" s="86" t="s">
        <v>2708</v>
      </c>
      <c r="E779" s="86" t="s">
        <v>2708</v>
      </c>
      <c r="F779" s="86">
        <v>70211</v>
      </c>
      <c r="G779" s="86">
        <v>6423</v>
      </c>
      <c r="H779" s="86" t="s">
        <v>1023</v>
      </c>
      <c r="I779" s="86" t="s">
        <v>5240</v>
      </c>
      <c r="J779" s="86" t="s">
        <v>2617</v>
      </c>
      <c r="K779" s="86" t="s">
        <v>2844</v>
      </c>
      <c r="L779" s="86" t="s">
        <v>1</v>
      </c>
      <c r="M779" s="86" t="s">
        <v>5245</v>
      </c>
      <c r="N779" s="86" t="s">
        <v>5246</v>
      </c>
      <c r="O779" s="86" t="s">
        <v>5739</v>
      </c>
      <c r="P779" s="87">
        <v>36770</v>
      </c>
      <c r="Q779" s="87">
        <v>401768</v>
      </c>
      <c r="R779" s="86" t="s">
        <v>2416</v>
      </c>
      <c r="S779" s="86" t="s">
        <v>61</v>
      </c>
      <c r="T779" s="86">
        <v>970211</v>
      </c>
      <c r="U779" s="86">
        <v>6423</v>
      </c>
      <c r="V779" s="86" t="s">
        <v>1023</v>
      </c>
      <c r="W779" s="86" t="s">
        <v>3075</v>
      </c>
      <c r="X779" s="86" t="s">
        <v>2470</v>
      </c>
      <c r="Y779" s="86" t="s">
        <v>62</v>
      </c>
      <c r="Z779" s="86" t="str">
        <f t="shared" si="97"/>
        <v>Kirchplatz 3; 6423 Mötz</v>
      </c>
      <c r="AC779" s="85" t="str">
        <f t="shared" si="98"/>
        <v/>
      </c>
      <c r="AD779" s="85" t="str">
        <f t="shared" si="99"/>
        <v/>
      </c>
      <c r="AE779" s="85" t="str">
        <f t="shared" si="100"/>
        <v/>
      </c>
      <c r="AF779" s="85" t="str">
        <f t="shared" si="101"/>
        <v/>
      </c>
      <c r="AG779" s="85" t="str">
        <f t="shared" si="102"/>
        <v/>
      </c>
      <c r="AH779" s="85" t="str">
        <f t="shared" si="103"/>
        <v xml:space="preserve">    </v>
      </c>
    </row>
    <row r="780" spans="1:34" x14ac:dyDescent="0.25">
      <c r="A780" s="86">
        <v>705057</v>
      </c>
      <c r="B780" s="86" t="s">
        <v>1385</v>
      </c>
      <c r="C780" s="86" t="str">
        <f t="shared" si="96"/>
        <v>Sebastian Frisch Straße 13; 6322 Kirchbichl</v>
      </c>
      <c r="D780" s="86" t="s">
        <v>1919</v>
      </c>
      <c r="E780" s="86" t="s">
        <v>1919</v>
      </c>
      <c r="F780" s="86">
        <v>70511</v>
      </c>
      <c r="G780" s="86">
        <v>6322</v>
      </c>
      <c r="H780" s="86" t="s">
        <v>1094</v>
      </c>
      <c r="I780" s="86" t="s">
        <v>3939</v>
      </c>
      <c r="J780" s="86" t="s">
        <v>2644</v>
      </c>
      <c r="K780" s="86" t="s">
        <v>3906</v>
      </c>
      <c r="L780" s="86" t="s">
        <v>1</v>
      </c>
      <c r="M780" s="86" t="s">
        <v>5247</v>
      </c>
      <c r="N780" s="86" t="s">
        <v>5248</v>
      </c>
      <c r="O780" s="86" t="s">
        <v>2198</v>
      </c>
      <c r="P780" s="87">
        <v>36770</v>
      </c>
      <c r="Q780" s="87">
        <v>401768</v>
      </c>
      <c r="R780" s="86" t="s">
        <v>2416</v>
      </c>
      <c r="S780" s="86" t="s">
        <v>1826</v>
      </c>
      <c r="T780" s="86">
        <v>400996</v>
      </c>
      <c r="U780" s="86">
        <v>6322</v>
      </c>
      <c r="V780" s="86" t="s">
        <v>1094</v>
      </c>
      <c r="W780" s="86" t="s">
        <v>3939</v>
      </c>
      <c r="X780" s="86" t="s">
        <v>2588</v>
      </c>
      <c r="Y780" s="86" t="s">
        <v>332</v>
      </c>
      <c r="Z780" s="86" t="str">
        <f t="shared" si="97"/>
        <v>Sebastian Frisch Straße 15; 6322 Kirchbichl</v>
      </c>
      <c r="AB780" s="85" t="s">
        <v>5234</v>
      </c>
      <c r="AC780" s="85" t="str">
        <f t="shared" si="98"/>
        <v>AT51</v>
      </c>
      <c r="AD780" s="85" t="str">
        <f t="shared" si="99"/>
        <v>2050</v>
      </c>
      <c r="AE780" s="85" t="str">
        <f t="shared" si="100"/>
        <v>6077</v>
      </c>
      <c r="AF780" s="85" t="str">
        <f t="shared" si="101"/>
        <v>0008</v>
      </c>
      <c r="AG780" s="85" t="str">
        <f t="shared" si="102"/>
        <v>5900</v>
      </c>
      <c r="AH780" s="85" t="str">
        <f t="shared" si="103"/>
        <v>AT51 2050 6077 0008 5900</v>
      </c>
    </row>
    <row r="781" spans="1:34" x14ac:dyDescent="0.25">
      <c r="A781" s="86">
        <v>703946</v>
      </c>
      <c r="B781" s="86" t="s">
        <v>129</v>
      </c>
      <c r="C781" s="86" t="str">
        <f t="shared" si="96"/>
        <v>Gschnitz 115; 6150 Gschnitz</v>
      </c>
      <c r="D781" s="86" t="s">
        <v>1920</v>
      </c>
      <c r="E781" s="86" t="s">
        <v>1920</v>
      </c>
      <c r="F781" s="86">
        <v>70317</v>
      </c>
      <c r="G781" s="86">
        <v>6150</v>
      </c>
      <c r="H781" s="86" t="s">
        <v>1074</v>
      </c>
      <c r="I781" s="86" t="s">
        <v>1074</v>
      </c>
      <c r="J781" s="86" t="s">
        <v>3033</v>
      </c>
      <c r="K781" s="86" t="s">
        <v>3166</v>
      </c>
      <c r="L781" s="86" t="s">
        <v>3</v>
      </c>
      <c r="M781" s="86" t="s">
        <v>5249</v>
      </c>
      <c r="N781" s="86" t="s">
        <v>5250</v>
      </c>
      <c r="O781" s="86" t="s">
        <v>2133</v>
      </c>
      <c r="P781" s="87">
        <v>36770</v>
      </c>
      <c r="Q781" s="87">
        <v>401768</v>
      </c>
      <c r="R781" s="86" t="s">
        <v>2416</v>
      </c>
      <c r="S781" s="86" t="s">
        <v>130</v>
      </c>
      <c r="T781" s="86">
        <v>970317</v>
      </c>
      <c r="U781" s="86">
        <v>6150</v>
      </c>
      <c r="V781" s="86" t="s">
        <v>1074</v>
      </c>
      <c r="W781" s="86" t="s">
        <v>1074</v>
      </c>
      <c r="X781" s="86" t="s">
        <v>5252</v>
      </c>
      <c r="Y781" s="86" t="s">
        <v>131</v>
      </c>
      <c r="Z781" s="86" t="str">
        <f t="shared" si="97"/>
        <v>Gschnitz 101; 6150 Gschnitz</v>
      </c>
      <c r="AB781" s="85" t="s">
        <v>5251</v>
      </c>
      <c r="AC781" s="85" t="str">
        <f t="shared" si="98"/>
        <v>AT29</v>
      </c>
      <c r="AD781" s="85" t="str">
        <f t="shared" si="99"/>
        <v>3632</v>
      </c>
      <c r="AE781" s="85" t="str">
        <f t="shared" si="100"/>
        <v>9000</v>
      </c>
      <c r="AF781" s="85" t="str">
        <f t="shared" si="101"/>
        <v>0062</v>
      </c>
      <c r="AG781" s="85" t="str">
        <f t="shared" si="102"/>
        <v>0153</v>
      </c>
      <c r="AH781" s="85" t="str">
        <f t="shared" si="103"/>
        <v>AT29 3632 9000 0062 0153</v>
      </c>
    </row>
    <row r="782" spans="1:34" x14ac:dyDescent="0.25">
      <c r="A782" s="86">
        <v>703083</v>
      </c>
      <c r="B782" s="86" t="s">
        <v>973</v>
      </c>
      <c r="C782" s="86" t="str">
        <f t="shared" si="96"/>
        <v>Gnadenwald 51 a; 6069 Gnadenwald</v>
      </c>
      <c r="D782" s="86" t="s">
        <v>1920</v>
      </c>
      <c r="E782" s="86" t="s">
        <v>1920</v>
      </c>
      <c r="F782" s="86">
        <v>70311</v>
      </c>
      <c r="G782" s="86">
        <v>6069</v>
      </c>
      <c r="H782" s="86" t="s">
        <v>1050</v>
      </c>
      <c r="I782" s="86" t="s">
        <v>1050</v>
      </c>
      <c r="J782" s="86" t="s">
        <v>5253</v>
      </c>
      <c r="K782" s="86" t="s">
        <v>3166</v>
      </c>
      <c r="L782" s="86" t="s">
        <v>3</v>
      </c>
      <c r="M782" s="86" t="s">
        <v>5254</v>
      </c>
      <c r="N782" s="86" t="s">
        <v>5255</v>
      </c>
      <c r="O782" s="86" t="s">
        <v>2081</v>
      </c>
      <c r="P782" s="87">
        <v>36770</v>
      </c>
      <c r="Q782" s="87">
        <v>401768</v>
      </c>
      <c r="R782" s="86" t="s">
        <v>2416</v>
      </c>
      <c r="S782" s="86" t="s">
        <v>127</v>
      </c>
      <c r="T782" s="86">
        <v>970311</v>
      </c>
      <c r="U782" s="86">
        <v>6069</v>
      </c>
      <c r="V782" s="86" t="s">
        <v>1050</v>
      </c>
      <c r="W782" s="86" t="s">
        <v>1050</v>
      </c>
      <c r="X782" s="86" t="s">
        <v>2965</v>
      </c>
      <c r="Y782" s="86" t="s">
        <v>128</v>
      </c>
      <c r="Z782" s="86" t="str">
        <f t="shared" si="97"/>
        <v>Gnadenwald 51; 6069 Gnadenwald</v>
      </c>
      <c r="AB782" s="85" t="s">
        <v>5256</v>
      </c>
      <c r="AC782" s="85" t="str">
        <f t="shared" si="98"/>
        <v>AT57</v>
      </c>
      <c r="AD782" s="85" t="str">
        <f t="shared" si="99"/>
        <v>2050</v>
      </c>
      <c r="AE782" s="85" t="str">
        <f t="shared" si="100"/>
        <v>3018</v>
      </c>
      <c r="AF782" s="85" t="str">
        <f t="shared" si="101"/>
        <v>0000</v>
      </c>
      <c r="AG782" s="85" t="str">
        <f t="shared" si="102"/>
        <v>0182</v>
      </c>
      <c r="AH782" s="85" t="str">
        <f t="shared" si="103"/>
        <v>AT57 2050 3018 0000 0182</v>
      </c>
    </row>
    <row r="783" spans="1:34" x14ac:dyDescent="0.25">
      <c r="A783" s="86">
        <v>703101</v>
      </c>
      <c r="B783" s="86" t="s">
        <v>126</v>
      </c>
      <c r="C783" s="86" t="str">
        <f t="shared" si="96"/>
        <v>Gnadenwald 51 a; 6069 Gnadenwald</v>
      </c>
      <c r="D783" s="86" t="s">
        <v>1919</v>
      </c>
      <c r="E783" s="86" t="s">
        <v>1919</v>
      </c>
      <c r="F783" s="86">
        <v>70311</v>
      </c>
      <c r="G783" s="86">
        <v>6069</v>
      </c>
      <c r="H783" s="86" t="s">
        <v>1050</v>
      </c>
      <c r="I783" s="86" t="s">
        <v>1050</v>
      </c>
      <c r="J783" s="86" t="s">
        <v>5253</v>
      </c>
      <c r="K783" s="86" t="s">
        <v>3166</v>
      </c>
      <c r="L783" s="86" t="s">
        <v>3</v>
      </c>
      <c r="M783" s="86" t="s">
        <v>5257</v>
      </c>
      <c r="N783" s="86" t="s">
        <v>5258</v>
      </c>
      <c r="O783" s="86" t="s">
        <v>2081</v>
      </c>
      <c r="P783" s="87">
        <v>36770</v>
      </c>
      <c r="Q783" s="87">
        <v>401768</v>
      </c>
      <c r="R783" s="86" t="s">
        <v>2416</v>
      </c>
      <c r="S783" s="86" t="s">
        <v>127</v>
      </c>
      <c r="T783" s="86">
        <v>970311</v>
      </c>
      <c r="U783" s="86">
        <v>6069</v>
      </c>
      <c r="V783" s="86" t="s">
        <v>1050</v>
      </c>
      <c r="W783" s="86" t="s">
        <v>1050</v>
      </c>
      <c r="X783" s="86" t="s">
        <v>2965</v>
      </c>
      <c r="Y783" s="86" t="s">
        <v>128</v>
      </c>
      <c r="Z783" s="86" t="str">
        <f t="shared" si="97"/>
        <v>Gnadenwald 51; 6069 Gnadenwald</v>
      </c>
      <c r="AB783" s="85" t="s">
        <v>5256</v>
      </c>
      <c r="AC783" s="85" t="str">
        <f t="shared" si="98"/>
        <v>AT57</v>
      </c>
      <c r="AD783" s="85" t="str">
        <f t="shared" si="99"/>
        <v>2050</v>
      </c>
      <c r="AE783" s="85" t="str">
        <f t="shared" si="100"/>
        <v>3018</v>
      </c>
      <c r="AF783" s="85" t="str">
        <f t="shared" si="101"/>
        <v>0000</v>
      </c>
      <c r="AG783" s="85" t="str">
        <f t="shared" si="102"/>
        <v>0182</v>
      </c>
      <c r="AH783" s="85" t="str">
        <f t="shared" si="103"/>
        <v>AT57 2050 3018 0000 0182</v>
      </c>
    </row>
    <row r="784" spans="1:34" x14ac:dyDescent="0.25">
      <c r="A784" s="86">
        <v>704176</v>
      </c>
      <c r="B784" s="86" t="s">
        <v>1899</v>
      </c>
      <c r="C784" s="86" t="str">
        <f t="shared" si="96"/>
        <v>Rerobichlstraße 11 a; 6372 Oberndorf/T</v>
      </c>
      <c r="D784" s="86" t="s">
        <v>1920</v>
      </c>
      <c r="E784" s="86" t="s">
        <v>1920</v>
      </c>
      <c r="F784" s="86">
        <v>70413</v>
      </c>
      <c r="G784" s="86">
        <v>6372</v>
      </c>
      <c r="H784" s="86" t="s">
        <v>3861</v>
      </c>
      <c r="I784" s="86" t="s">
        <v>3862</v>
      </c>
      <c r="J784" s="86" t="s">
        <v>3623</v>
      </c>
      <c r="K784" s="86" t="s">
        <v>3735</v>
      </c>
      <c r="L784" s="86" t="s">
        <v>1</v>
      </c>
      <c r="M784" s="86" t="s">
        <v>5259</v>
      </c>
      <c r="N784" s="86" t="s">
        <v>5260</v>
      </c>
      <c r="O784" s="86" t="s">
        <v>2035</v>
      </c>
      <c r="P784" s="87">
        <v>36770</v>
      </c>
      <c r="Q784" s="87">
        <v>401768</v>
      </c>
      <c r="R784" s="86" t="s">
        <v>2416</v>
      </c>
      <c r="S784" s="86" t="s">
        <v>1791</v>
      </c>
      <c r="T784" s="86">
        <v>406178</v>
      </c>
      <c r="U784" s="86">
        <v>6020</v>
      </c>
      <c r="V784" s="86" t="s">
        <v>1009</v>
      </c>
      <c r="W784" s="86" t="s">
        <v>3106</v>
      </c>
      <c r="X784" s="86" t="s">
        <v>3107</v>
      </c>
      <c r="Y784" s="86" t="s">
        <v>226</v>
      </c>
      <c r="Z784" s="86" t="str">
        <f t="shared" si="97"/>
        <v>Südtirolerplatz 10-12/6; 6020 Innsbruck</v>
      </c>
      <c r="AB784" s="85" t="s">
        <v>3105</v>
      </c>
      <c r="AC784" s="85" t="str">
        <f t="shared" si="98"/>
        <v>AT63</v>
      </c>
      <c r="AD784" s="85" t="str">
        <f t="shared" si="99"/>
        <v>1400</v>
      </c>
      <c r="AE784" s="85" t="str">
        <f t="shared" si="100"/>
        <v>0668</v>
      </c>
      <c r="AF784" s="85" t="str">
        <f t="shared" si="101"/>
        <v>1002</v>
      </c>
      <c r="AG784" s="85" t="str">
        <f t="shared" si="102"/>
        <v>2931</v>
      </c>
      <c r="AH784" s="85" t="str">
        <f t="shared" si="103"/>
        <v>AT63 1400 0668 1002 2931</v>
      </c>
    </row>
    <row r="785" spans="1:34" x14ac:dyDescent="0.25">
      <c r="A785" s="86">
        <v>703090</v>
      </c>
      <c r="B785" s="86" t="s">
        <v>161</v>
      </c>
      <c r="C785" s="86" t="str">
        <f t="shared" si="96"/>
        <v>Kirchstraße 4 a; 6068 Mils</v>
      </c>
      <c r="D785" s="86" t="s">
        <v>1919</v>
      </c>
      <c r="E785" s="86" t="s">
        <v>1919</v>
      </c>
      <c r="F785" s="86">
        <v>70329</v>
      </c>
      <c r="G785" s="86">
        <v>6068</v>
      </c>
      <c r="H785" s="86" t="s">
        <v>1051</v>
      </c>
      <c r="I785" s="86" t="s">
        <v>3219</v>
      </c>
      <c r="J785" s="86" t="s">
        <v>5236</v>
      </c>
      <c r="K785" s="86" t="s">
        <v>3166</v>
      </c>
      <c r="L785" s="86" t="s">
        <v>3</v>
      </c>
      <c r="M785" s="86" t="s">
        <v>5261</v>
      </c>
      <c r="N785" s="86" t="s">
        <v>5262</v>
      </c>
      <c r="O785" s="86" t="s">
        <v>2084</v>
      </c>
      <c r="P785" s="87">
        <v>36770</v>
      </c>
      <c r="Q785" s="87">
        <v>401768</v>
      </c>
      <c r="R785" s="86" t="s">
        <v>2416</v>
      </c>
      <c r="S785" s="86" t="s">
        <v>156</v>
      </c>
      <c r="T785" s="86">
        <v>970329</v>
      </c>
      <c r="U785" s="86">
        <v>6068</v>
      </c>
      <c r="V785" s="86" t="s">
        <v>1051</v>
      </c>
      <c r="W785" s="86" t="s">
        <v>3183</v>
      </c>
      <c r="X785" s="86" t="s">
        <v>2576</v>
      </c>
      <c r="Y785" s="86" t="s">
        <v>157</v>
      </c>
      <c r="Z785" s="86" t="str">
        <f t="shared" si="97"/>
        <v>Unterdorf 4; 6068 Mils</v>
      </c>
      <c r="AB785" s="85" t="s">
        <v>3360</v>
      </c>
      <c r="AC785" s="85" t="str">
        <f t="shared" si="98"/>
        <v>AT59</v>
      </c>
      <c r="AD785" s="85" t="str">
        <f t="shared" si="99"/>
        <v>3636</v>
      </c>
      <c r="AE785" s="85" t="str">
        <f t="shared" si="100"/>
        <v>2000</v>
      </c>
      <c r="AF785" s="85" t="str">
        <f t="shared" si="101"/>
        <v>0500</v>
      </c>
      <c r="AG785" s="85" t="str">
        <f t="shared" si="102"/>
        <v>5400</v>
      </c>
      <c r="AH785" s="85" t="str">
        <f t="shared" si="103"/>
        <v>AT59 3636 2000 0500 5400</v>
      </c>
    </row>
    <row r="786" spans="1:34" x14ac:dyDescent="0.25">
      <c r="A786" s="86">
        <v>703466</v>
      </c>
      <c r="B786" s="86" t="s">
        <v>962</v>
      </c>
      <c r="C786" s="86" t="str">
        <f t="shared" si="96"/>
        <v>Scheibe 1; 6167 Neustift/Stubaital</v>
      </c>
      <c r="D786" s="86" t="s">
        <v>1920</v>
      </c>
      <c r="E786" s="86" t="s">
        <v>1920</v>
      </c>
      <c r="F786" s="86">
        <v>70334</v>
      </c>
      <c r="G786" s="86">
        <v>6167</v>
      </c>
      <c r="H786" s="86" t="s">
        <v>3424</v>
      </c>
      <c r="I786" s="86" t="s">
        <v>5263</v>
      </c>
      <c r="J786" s="86" t="s">
        <v>2480</v>
      </c>
      <c r="K786" s="86" t="s">
        <v>3166</v>
      </c>
      <c r="L786" s="86" t="s">
        <v>3</v>
      </c>
      <c r="M786" s="86" t="s">
        <v>5264</v>
      </c>
      <c r="N786" s="86" t="s">
        <v>5265</v>
      </c>
      <c r="O786" s="86" t="s">
        <v>2065</v>
      </c>
      <c r="P786" s="87">
        <v>36770</v>
      </c>
      <c r="Q786" s="87">
        <v>401768</v>
      </c>
      <c r="R786" s="86" t="s">
        <v>2416</v>
      </c>
      <c r="S786" s="86" t="s">
        <v>162</v>
      </c>
      <c r="T786" s="86">
        <v>970334</v>
      </c>
      <c r="U786" s="86">
        <v>6167</v>
      </c>
      <c r="V786" s="86" t="s">
        <v>3429</v>
      </c>
      <c r="W786" s="86" t="s">
        <v>3140</v>
      </c>
      <c r="X786" s="86" t="s">
        <v>2480</v>
      </c>
      <c r="Y786" s="86" t="s">
        <v>163</v>
      </c>
      <c r="Z786" s="86" t="str">
        <f t="shared" si="97"/>
        <v>Dorf 1; 6167 Neustift im Stubaital</v>
      </c>
      <c r="AB786" s="85" t="s">
        <v>3428</v>
      </c>
      <c r="AC786" s="85" t="str">
        <f t="shared" si="98"/>
        <v>AT56</v>
      </c>
      <c r="AD786" s="85" t="str">
        <f t="shared" si="99"/>
        <v>3628</v>
      </c>
      <c r="AE786" s="85" t="str">
        <f t="shared" si="100"/>
        <v>5000</v>
      </c>
      <c r="AF786" s="85" t="str">
        <f t="shared" si="101"/>
        <v>0004</v>
      </c>
      <c r="AG786" s="85" t="str">
        <f t="shared" si="102"/>
        <v>3513</v>
      </c>
      <c r="AH786" s="85" t="str">
        <f t="shared" si="103"/>
        <v>AT56 3628 5000 0004 3513</v>
      </c>
    </row>
    <row r="787" spans="1:34" x14ac:dyDescent="0.25">
      <c r="A787" s="86">
        <v>703030</v>
      </c>
      <c r="B787" s="86" t="s">
        <v>961</v>
      </c>
      <c r="C787" s="86" t="str">
        <f t="shared" si="96"/>
        <v>Scheibe 1; 6167 Neustift/Stubaital</v>
      </c>
      <c r="D787" s="86" t="s">
        <v>1919</v>
      </c>
      <c r="E787" s="86" t="s">
        <v>1919</v>
      </c>
      <c r="F787" s="86">
        <v>70334</v>
      </c>
      <c r="G787" s="86">
        <v>6167</v>
      </c>
      <c r="H787" s="86" t="s">
        <v>3424</v>
      </c>
      <c r="I787" s="86" t="s">
        <v>5263</v>
      </c>
      <c r="J787" s="86" t="s">
        <v>2480</v>
      </c>
      <c r="K787" s="86" t="s">
        <v>3166</v>
      </c>
      <c r="L787" s="86" t="s">
        <v>3</v>
      </c>
      <c r="M787" s="86" t="s">
        <v>5266</v>
      </c>
      <c r="N787" s="86" t="s">
        <v>5267</v>
      </c>
      <c r="O787" s="86" t="s">
        <v>2065</v>
      </c>
      <c r="P787" s="87">
        <v>36770</v>
      </c>
      <c r="Q787" s="87">
        <v>401768</v>
      </c>
      <c r="R787" s="86" t="s">
        <v>2416</v>
      </c>
      <c r="S787" s="86" t="s">
        <v>162</v>
      </c>
      <c r="T787" s="86">
        <v>970334</v>
      </c>
      <c r="U787" s="86">
        <v>6167</v>
      </c>
      <c r="V787" s="86" t="s">
        <v>3429</v>
      </c>
      <c r="W787" s="86" t="s">
        <v>3140</v>
      </c>
      <c r="X787" s="86" t="s">
        <v>2480</v>
      </c>
      <c r="Y787" s="86" t="s">
        <v>163</v>
      </c>
      <c r="Z787" s="86" t="str">
        <f t="shared" si="97"/>
        <v>Dorf 1; 6167 Neustift im Stubaital</v>
      </c>
      <c r="AB787" s="85" t="s">
        <v>3428</v>
      </c>
      <c r="AC787" s="85" t="str">
        <f t="shared" si="98"/>
        <v>AT56</v>
      </c>
      <c r="AD787" s="85" t="str">
        <f t="shared" si="99"/>
        <v>3628</v>
      </c>
      <c r="AE787" s="85" t="str">
        <f t="shared" si="100"/>
        <v>5000</v>
      </c>
      <c r="AF787" s="85" t="str">
        <f t="shared" si="101"/>
        <v>0004</v>
      </c>
      <c r="AG787" s="85" t="str">
        <f t="shared" si="102"/>
        <v>3513</v>
      </c>
      <c r="AH787" s="85" t="str">
        <f t="shared" si="103"/>
        <v>AT56 3628 5000 0004 3513</v>
      </c>
    </row>
    <row r="788" spans="1:34" x14ac:dyDescent="0.25">
      <c r="A788" s="86">
        <v>707346</v>
      </c>
      <c r="B788" s="86" t="s">
        <v>860</v>
      </c>
      <c r="C788" s="86" t="str">
        <f t="shared" si="96"/>
        <v>St. Andrä 27 c; 9974 St.Andrä</v>
      </c>
      <c r="D788" s="86" t="s">
        <v>1920</v>
      </c>
      <c r="E788" s="86" t="s">
        <v>1920</v>
      </c>
      <c r="F788" s="86">
        <v>70723</v>
      </c>
      <c r="G788" s="86">
        <v>9974</v>
      </c>
      <c r="H788" s="86" t="s">
        <v>4620</v>
      </c>
      <c r="I788" s="86" t="s">
        <v>4621</v>
      </c>
      <c r="J788" s="86" t="s">
        <v>5268</v>
      </c>
      <c r="K788" s="86" t="s">
        <v>4428</v>
      </c>
      <c r="L788" s="86" t="s">
        <v>3</v>
      </c>
      <c r="M788" s="86" t="s">
        <v>5269</v>
      </c>
      <c r="N788" s="86" t="s">
        <v>5270</v>
      </c>
      <c r="O788" s="86" t="s">
        <v>2284</v>
      </c>
      <c r="P788" s="87">
        <v>36770</v>
      </c>
      <c r="Q788" s="87">
        <v>401768</v>
      </c>
      <c r="R788" s="86" t="s">
        <v>2416</v>
      </c>
      <c r="S788" s="86" t="s">
        <v>1839</v>
      </c>
      <c r="T788" s="86">
        <v>970723</v>
      </c>
      <c r="U788" s="86">
        <v>9974</v>
      </c>
      <c r="V788" s="86" t="s">
        <v>4625</v>
      </c>
      <c r="W788" s="86" t="s">
        <v>4621</v>
      </c>
      <c r="X788" s="86" t="s">
        <v>4626</v>
      </c>
      <c r="Y788" s="86" t="s">
        <v>861</v>
      </c>
      <c r="Z788" s="86" t="str">
        <f t="shared" si="97"/>
        <v>St. Andrä 35a; 9974 Prägraten am Großvenediger</v>
      </c>
      <c r="AB788" s="85" t="s">
        <v>4624</v>
      </c>
      <c r="AC788" s="85" t="str">
        <f t="shared" si="98"/>
        <v>AT51</v>
      </c>
      <c r="AD788" s="85" t="str">
        <f t="shared" si="99"/>
        <v>3637</v>
      </c>
      <c r="AE788" s="85" t="str">
        <f t="shared" si="100"/>
        <v>8000</v>
      </c>
      <c r="AF788" s="85" t="str">
        <f t="shared" si="101"/>
        <v>0226</v>
      </c>
      <c r="AG788" s="85" t="str">
        <f t="shared" si="102"/>
        <v>8027</v>
      </c>
      <c r="AH788" s="85" t="str">
        <f t="shared" si="103"/>
        <v>AT51 3637 8000 0226 8027</v>
      </c>
    </row>
    <row r="789" spans="1:34" x14ac:dyDescent="0.25">
      <c r="A789" s="86">
        <v>707416</v>
      </c>
      <c r="B789" s="86" t="s">
        <v>895</v>
      </c>
      <c r="C789" s="86" t="str">
        <f t="shared" si="96"/>
        <v>Mesnerdorf 70 a; 9954 Schlaiten</v>
      </c>
      <c r="D789" s="86" t="s">
        <v>1920</v>
      </c>
      <c r="E789" s="86" t="s">
        <v>1920</v>
      </c>
      <c r="F789" s="86">
        <v>70727</v>
      </c>
      <c r="G789" s="86">
        <v>9954</v>
      </c>
      <c r="H789" s="86" t="s">
        <v>1151</v>
      </c>
      <c r="I789" s="86" t="s">
        <v>5271</v>
      </c>
      <c r="J789" s="86" t="s">
        <v>5272</v>
      </c>
      <c r="K789" s="86" t="s">
        <v>4428</v>
      </c>
      <c r="L789" s="86" t="s">
        <v>3</v>
      </c>
      <c r="M789" s="86" t="s">
        <v>5273</v>
      </c>
      <c r="N789" s="86" t="s">
        <v>5274</v>
      </c>
      <c r="O789" s="86" t="s">
        <v>2288</v>
      </c>
      <c r="P789" s="87">
        <v>36770</v>
      </c>
      <c r="Q789" s="87">
        <v>401768</v>
      </c>
      <c r="R789" s="86" t="s">
        <v>2416</v>
      </c>
      <c r="S789" s="86" t="s">
        <v>896</v>
      </c>
      <c r="T789" s="86">
        <v>970727</v>
      </c>
      <c r="U789" s="86">
        <v>9954</v>
      </c>
      <c r="V789" s="86" t="s">
        <v>1151</v>
      </c>
      <c r="W789" s="86" t="s">
        <v>5271</v>
      </c>
      <c r="X789" s="86" t="s">
        <v>2651</v>
      </c>
      <c r="Y789" s="86" t="s">
        <v>1420</v>
      </c>
      <c r="Z789" s="86" t="str">
        <f t="shared" si="97"/>
        <v>Mesnerdorf 71; 9954 Schlaiten</v>
      </c>
      <c r="AB789" s="85" t="s">
        <v>5275</v>
      </c>
      <c r="AC789" s="85" t="str">
        <f t="shared" si="98"/>
        <v>AT53</v>
      </c>
      <c r="AD789" s="85" t="str">
        <f t="shared" si="99"/>
        <v>3600</v>
      </c>
      <c r="AE789" s="85" t="str">
        <f t="shared" si="100"/>
        <v>0000</v>
      </c>
      <c r="AF789" s="85" t="str">
        <f t="shared" si="101"/>
        <v>0912</v>
      </c>
      <c r="AG789" s="85" t="str">
        <f t="shared" si="102"/>
        <v>1864</v>
      </c>
      <c r="AH789" s="85" t="str">
        <f t="shared" si="103"/>
        <v>AT53 3600 0000 0912 1864</v>
      </c>
    </row>
    <row r="790" spans="1:34" x14ac:dyDescent="0.25">
      <c r="A790" s="86">
        <v>707086</v>
      </c>
      <c r="B790" s="86" t="s">
        <v>563</v>
      </c>
      <c r="C790" s="86" t="str">
        <f t="shared" si="96"/>
        <v>Sillian 90 b; 9920 Sillian</v>
      </c>
      <c r="D790" s="86" t="s">
        <v>1920</v>
      </c>
      <c r="E790" s="86" t="s">
        <v>1920</v>
      </c>
      <c r="F790" s="86">
        <v>70728</v>
      </c>
      <c r="G790" s="86">
        <v>9920</v>
      </c>
      <c r="H790" s="86" t="s">
        <v>1133</v>
      </c>
      <c r="I790" s="86" t="s">
        <v>1133</v>
      </c>
      <c r="J790" s="86" t="s">
        <v>5276</v>
      </c>
      <c r="K790" s="86" t="s">
        <v>4428</v>
      </c>
      <c r="L790" s="86" t="s">
        <v>3</v>
      </c>
      <c r="M790" s="86" t="s">
        <v>5277</v>
      </c>
      <c r="N790" s="86" t="s">
        <v>5278</v>
      </c>
      <c r="O790" s="86" t="s">
        <v>2265</v>
      </c>
      <c r="P790" s="87">
        <v>36770</v>
      </c>
      <c r="Q790" s="87">
        <v>401768</v>
      </c>
      <c r="R790" s="86" t="s">
        <v>2416</v>
      </c>
      <c r="S790" s="86" t="s">
        <v>564</v>
      </c>
      <c r="T790" s="86">
        <v>970728</v>
      </c>
      <c r="U790" s="86">
        <v>9920</v>
      </c>
      <c r="V790" s="86" t="s">
        <v>1133</v>
      </c>
      <c r="W790" s="86" t="s">
        <v>1133</v>
      </c>
      <c r="X790" s="86" t="s">
        <v>5280</v>
      </c>
      <c r="Y790" s="86" t="s">
        <v>565</v>
      </c>
      <c r="Z790" s="86" t="str">
        <f t="shared" si="97"/>
        <v>Sillian 86; 9920 Sillian</v>
      </c>
      <c r="AB790" s="85" t="s">
        <v>5279</v>
      </c>
      <c r="AC790" s="85" t="str">
        <f t="shared" si="98"/>
        <v>AT69</v>
      </c>
      <c r="AD790" s="85" t="str">
        <f t="shared" si="99"/>
        <v>3636</v>
      </c>
      <c r="AE790" s="85" t="str">
        <f t="shared" si="100"/>
        <v>8000</v>
      </c>
      <c r="AF790" s="85" t="str">
        <f t="shared" si="101"/>
        <v>0003</v>
      </c>
      <c r="AG790" s="85" t="str">
        <f t="shared" si="102"/>
        <v>7044</v>
      </c>
      <c r="AH790" s="85" t="str">
        <f t="shared" si="103"/>
        <v>AT69 3636 8000 0003 7044</v>
      </c>
    </row>
    <row r="791" spans="1:34" x14ac:dyDescent="0.25">
      <c r="A791" s="86">
        <v>707458</v>
      </c>
      <c r="B791" s="86" t="s">
        <v>5281</v>
      </c>
      <c r="C791" s="86" t="str">
        <f t="shared" si="96"/>
        <v>Sillian 90 b; 9920 Sillian</v>
      </c>
      <c r="D791" s="86" t="s">
        <v>1920</v>
      </c>
      <c r="E791" s="86" t="s">
        <v>1920</v>
      </c>
      <c r="F791" s="86">
        <v>70728</v>
      </c>
      <c r="G791" s="86">
        <v>9920</v>
      </c>
      <c r="H791" s="86" t="s">
        <v>1133</v>
      </c>
      <c r="I791" s="86" t="s">
        <v>1133</v>
      </c>
      <c r="J791" s="86" t="s">
        <v>5276</v>
      </c>
      <c r="K791" s="86" t="s">
        <v>4428</v>
      </c>
      <c r="L791" s="86" t="s">
        <v>1</v>
      </c>
      <c r="M791" s="86"/>
      <c r="N791" s="86" t="s">
        <v>5282</v>
      </c>
      <c r="O791" s="86" t="s">
        <v>2261</v>
      </c>
      <c r="P791" s="87">
        <v>36770</v>
      </c>
      <c r="Q791" s="87">
        <v>43343</v>
      </c>
      <c r="R791" s="86" t="s">
        <v>2592</v>
      </c>
      <c r="S791" s="86" t="s">
        <v>1836</v>
      </c>
      <c r="T791" s="86">
        <v>400154</v>
      </c>
      <c r="U791" s="86">
        <v>9900</v>
      </c>
      <c r="V791" s="86" t="s">
        <v>1134</v>
      </c>
      <c r="W791" s="86" t="s">
        <v>4504</v>
      </c>
      <c r="X791" s="86" t="s">
        <v>2647</v>
      </c>
      <c r="Y791" s="86" t="s">
        <v>540</v>
      </c>
      <c r="Z791" s="86" t="str">
        <f t="shared" si="97"/>
        <v>Adolf Purtscher-Straße 6; 9900 Lienz</v>
      </c>
      <c r="AB791" s="85" t="s">
        <v>4507</v>
      </c>
      <c r="AC791" s="85" t="str">
        <f t="shared" si="98"/>
        <v>AT14</v>
      </c>
      <c r="AD791" s="85" t="str">
        <f t="shared" si="99"/>
        <v>3600</v>
      </c>
      <c r="AE791" s="85" t="str">
        <f t="shared" si="100"/>
        <v>0000</v>
      </c>
      <c r="AF791" s="85" t="str">
        <f t="shared" si="101"/>
        <v>0922</v>
      </c>
      <c r="AG791" s="85" t="str">
        <f t="shared" si="102"/>
        <v>2282</v>
      </c>
      <c r="AH791" s="85" t="str">
        <f t="shared" si="103"/>
        <v>AT14 3600 0000 0922 2282</v>
      </c>
    </row>
    <row r="792" spans="1:34" x14ac:dyDescent="0.25">
      <c r="A792" s="86">
        <v>707012</v>
      </c>
      <c r="B792" s="86" t="s">
        <v>1542</v>
      </c>
      <c r="C792" s="86" t="str">
        <f t="shared" si="96"/>
        <v>Sillian 90 b; 9920 Sillian</v>
      </c>
      <c r="D792" s="86" t="s">
        <v>1919</v>
      </c>
      <c r="E792" s="86" t="s">
        <v>1919</v>
      </c>
      <c r="F792" s="86">
        <v>70728</v>
      </c>
      <c r="G792" s="86">
        <v>9920</v>
      </c>
      <c r="H792" s="86" t="s">
        <v>1133</v>
      </c>
      <c r="I792" s="86" t="s">
        <v>1133</v>
      </c>
      <c r="J792" s="86" t="s">
        <v>5276</v>
      </c>
      <c r="K792" s="86" t="s">
        <v>4428</v>
      </c>
      <c r="L792" s="86" t="s">
        <v>1</v>
      </c>
      <c r="M792" s="86" t="s">
        <v>5283</v>
      </c>
      <c r="N792" s="86" t="s">
        <v>5282</v>
      </c>
      <c r="O792" s="86" t="s">
        <v>2261</v>
      </c>
      <c r="P792" s="87">
        <v>36770</v>
      </c>
      <c r="Q792" s="87">
        <v>401768</v>
      </c>
      <c r="R792" s="86" t="s">
        <v>2416</v>
      </c>
      <c r="S792" s="86" t="s">
        <v>1836</v>
      </c>
      <c r="T792" s="86">
        <v>400154</v>
      </c>
      <c r="U792" s="86">
        <v>9900</v>
      </c>
      <c r="V792" s="86" t="s">
        <v>1134</v>
      </c>
      <c r="W792" s="86" t="s">
        <v>4504</v>
      </c>
      <c r="X792" s="86" t="s">
        <v>2647</v>
      </c>
      <c r="Y792" s="86" t="s">
        <v>540</v>
      </c>
      <c r="Z792" s="86" t="str">
        <f t="shared" si="97"/>
        <v>Adolf Purtscher-Straße 6; 9900 Lienz</v>
      </c>
      <c r="AB792" s="85" t="s">
        <v>4507</v>
      </c>
      <c r="AC792" s="85" t="str">
        <f t="shared" si="98"/>
        <v>AT14</v>
      </c>
      <c r="AD792" s="85" t="str">
        <f t="shared" si="99"/>
        <v>3600</v>
      </c>
      <c r="AE792" s="85" t="str">
        <f t="shared" si="100"/>
        <v>0000</v>
      </c>
      <c r="AF792" s="85" t="str">
        <f t="shared" si="101"/>
        <v>0922</v>
      </c>
      <c r="AG792" s="85" t="str">
        <f t="shared" si="102"/>
        <v>2282</v>
      </c>
      <c r="AH792" s="85" t="str">
        <f t="shared" si="103"/>
        <v>AT14 3600 0000 0922 2282</v>
      </c>
    </row>
    <row r="793" spans="1:34" x14ac:dyDescent="0.25">
      <c r="A793" s="86">
        <v>709326</v>
      </c>
      <c r="B793" s="86" t="s">
        <v>751</v>
      </c>
      <c r="C793" s="86" t="str">
        <f t="shared" si="96"/>
        <v>Gallzein 58 a; 6222 Gallzein</v>
      </c>
      <c r="D793" s="86" t="s">
        <v>1920</v>
      </c>
      <c r="E793" s="86" t="s">
        <v>1920</v>
      </c>
      <c r="F793" s="86">
        <v>70911</v>
      </c>
      <c r="G793" s="86">
        <v>6222</v>
      </c>
      <c r="H793" s="86" t="s">
        <v>1201</v>
      </c>
      <c r="I793" s="86" t="s">
        <v>1201</v>
      </c>
      <c r="J793" s="86" t="s">
        <v>5284</v>
      </c>
      <c r="K793" s="86" t="s">
        <v>4808</v>
      </c>
      <c r="L793" s="86" t="s">
        <v>3</v>
      </c>
      <c r="M793" s="86" t="s">
        <v>5285</v>
      </c>
      <c r="N793" s="86" t="s">
        <v>5286</v>
      </c>
      <c r="O793" s="86" t="s">
        <v>2374</v>
      </c>
      <c r="P793" s="87">
        <v>36770</v>
      </c>
      <c r="Q793" s="87">
        <v>401768</v>
      </c>
      <c r="R793" s="86" t="s">
        <v>2416</v>
      </c>
      <c r="S793" s="86" t="s">
        <v>752</v>
      </c>
      <c r="T793" s="86">
        <v>970911</v>
      </c>
      <c r="U793" s="86">
        <v>6222</v>
      </c>
      <c r="V793" s="86" t="s">
        <v>1201</v>
      </c>
      <c r="W793" s="86" t="s">
        <v>1201</v>
      </c>
      <c r="X793" s="86" t="s">
        <v>5288</v>
      </c>
      <c r="Y793" s="86" t="s">
        <v>753</v>
      </c>
      <c r="Z793" s="86" t="str">
        <f t="shared" si="97"/>
        <v>Gallzein 58a; 6222 Gallzein</v>
      </c>
      <c r="AB793" s="85" t="s">
        <v>5287</v>
      </c>
      <c r="AC793" s="85" t="str">
        <f t="shared" si="98"/>
        <v>AT41</v>
      </c>
      <c r="AD793" s="85" t="str">
        <f t="shared" si="99"/>
        <v>2051</v>
      </c>
      <c r="AE793" s="85" t="str">
        <f t="shared" si="100"/>
        <v>0000</v>
      </c>
      <c r="AF793" s="85" t="str">
        <f t="shared" si="101"/>
        <v>0000</v>
      </c>
      <c r="AG793" s="85" t="str">
        <f t="shared" si="102"/>
        <v>1214</v>
      </c>
      <c r="AH793" s="85" t="str">
        <f t="shared" si="103"/>
        <v>AT41 2051 0000 0000 1214</v>
      </c>
    </row>
    <row r="794" spans="1:34" x14ac:dyDescent="0.25">
      <c r="A794" s="86">
        <v>705041</v>
      </c>
      <c r="B794" s="86" t="s">
        <v>5289</v>
      </c>
      <c r="C794" s="86" t="str">
        <f t="shared" si="96"/>
        <v>Eichenweg 4; 6336 Oberlangkampfen</v>
      </c>
      <c r="D794" s="86" t="s">
        <v>2746</v>
      </c>
      <c r="E794" s="86" t="s">
        <v>2746</v>
      </c>
      <c r="F794" s="86">
        <v>70515</v>
      </c>
      <c r="G794" s="86">
        <v>6336</v>
      </c>
      <c r="H794" s="86" t="s">
        <v>5290</v>
      </c>
      <c r="I794" s="86" t="s">
        <v>4066</v>
      </c>
      <c r="J794" s="86" t="s">
        <v>2576</v>
      </c>
      <c r="K794" s="86" t="s">
        <v>3906</v>
      </c>
      <c r="L794" s="86" t="s">
        <v>3</v>
      </c>
      <c r="M794" s="86" t="s">
        <v>5291</v>
      </c>
      <c r="N794" s="86" t="s">
        <v>5292</v>
      </c>
      <c r="O794" s="86" t="s">
        <v>2199</v>
      </c>
      <c r="P794" s="87">
        <v>36770</v>
      </c>
      <c r="Q794" s="87">
        <v>401768</v>
      </c>
      <c r="R794" s="86" t="s">
        <v>2416</v>
      </c>
      <c r="S794" s="86" t="s">
        <v>1822</v>
      </c>
      <c r="T794" s="86">
        <v>404471</v>
      </c>
      <c r="U794" s="86">
        <v>6336</v>
      </c>
      <c r="V794" s="86" t="s">
        <v>1213</v>
      </c>
      <c r="W794" s="86" t="s">
        <v>4066</v>
      </c>
      <c r="X794" s="86" t="s">
        <v>2576</v>
      </c>
      <c r="Y794" s="86" t="s">
        <v>1864</v>
      </c>
      <c r="Z794" s="86" t="str">
        <f t="shared" si="97"/>
        <v>Eichenweg 4; 6336 Langkampfen</v>
      </c>
      <c r="AB794" s="85" t="s">
        <v>5293</v>
      </c>
      <c r="AC794" s="85" t="str">
        <f t="shared" si="98"/>
        <v>AT60</v>
      </c>
      <c r="AD794" s="85" t="str">
        <f t="shared" si="99"/>
        <v>3626</v>
      </c>
      <c r="AE794" s="85" t="str">
        <f t="shared" si="100"/>
        <v>9000</v>
      </c>
      <c r="AF794" s="85" t="str">
        <f t="shared" si="101"/>
        <v>0004</v>
      </c>
      <c r="AG794" s="85" t="str">
        <f t="shared" si="102"/>
        <v>4685</v>
      </c>
      <c r="AH794" s="85" t="str">
        <f t="shared" si="103"/>
        <v>AT60 3626 9000 0004 4685</v>
      </c>
    </row>
    <row r="795" spans="1:34" x14ac:dyDescent="0.25">
      <c r="A795" s="86">
        <v>705061</v>
      </c>
      <c r="B795" s="86" t="s">
        <v>1709</v>
      </c>
      <c r="C795" s="86" t="str">
        <f t="shared" si="96"/>
        <v>Eichenweg 4; 6336 Oberlangkampfen</v>
      </c>
      <c r="D795" s="86" t="s">
        <v>1919</v>
      </c>
      <c r="E795" s="86" t="s">
        <v>1919</v>
      </c>
      <c r="F795" s="86">
        <v>70515</v>
      </c>
      <c r="G795" s="86">
        <v>6336</v>
      </c>
      <c r="H795" s="86" t="s">
        <v>5290</v>
      </c>
      <c r="I795" s="86" t="s">
        <v>4066</v>
      </c>
      <c r="J795" s="86" t="s">
        <v>2576</v>
      </c>
      <c r="K795" s="86" t="s">
        <v>3906</v>
      </c>
      <c r="L795" s="86" t="s">
        <v>1</v>
      </c>
      <c r="M795" s="86" t="s">
        <v>5294</v>
      </c>
      <c r="N795" s="86" t="s">
        <v>5295</v>
      </c>
      <c r="O795" s="86" t="s">
        <v>2199</v>
      </c>
      <c r="P795" s="87">
        <v>36770</v>
      </c>
      <c r="Q795" s="87">
        <v>401768</v>
      </c>
      <c r="R795" s="86" t="s">
        <v>2416</v>
      </c>
      <c r="S795" s="86" t="s">
        <v>1822</v>
      </c>
      <c r="T795" s="86">
        <v>404471</v>
      </c>
      <c r="U795" s="86">
        <v>6336</v>
      </c>
      <c r="V795" s="86" t="s">
        <v>1213</v>
      </c>
      <c r="W795" s="86" t="s">
        <v>4066</v>
      </c>
      <c r="X795" s="86" t="s">
        <v>2576</v>
      </c>
      <c r="Y795" s="86" t="s">
        <v>1864</v>
      </c>
      <c r="Z795" s="86" t="str">
        <f t="shared" si="97"/>
        <v>Eichenweg 4; 6336 Langkampfen</v>
      </c>
      <c r="AB795" s="85" t="s">
        <v>5293</v>
      </c>
      <c r="AC795" s="85" t="str">
        <f t="shared" si="98"/>
        <v>AT60</v>
      </c>
      <c r="AD795" s="85" t="str">
        <f t="shared" si="99"/>
        <v>3626</v>
      </c>
      <c r="AE795" s="85" t="str">
        <f t="shared" si="100"/>
        <v>9000</v>
      </c>
      <c r="AF795" s="85" t="str">
        <f t="shared" si="101"/>
        <v>0004</v>
      </c>
      <c r="AG795" s="85" t="str">
        <f t="shared" si="102"/>
        <v>4685</v>
      </c>
      <c r="AH795" s="85" t="str">
        <f t="shared" si="103"/>
        <v>AT60 3626 9000 0004 4685</v>
      </c>
    </row>
    <row r="796" spans="1:34" x14ac:dyDescent="0.25">
      <c r="A796" s="86">
        <v>705116</v>
      </c>
      <c r="B796" s="86" t="s">
        <v>1715</v>
      </c>
      <c r="C796" s="86" t="str">
        <f t="shared" si="96"/>
        <v>Innstraße 9; 6336 Oberlangkampfen</v>
      </c>
      <c r="D796" s="86" t="s">
        <v>1920</v>
      </c>
      <c r="E796" s="86" t="s">
        <v>1920</v>
      </c>
      <c r="F796" s="86">
        <v>70515</v>
      </c>
      <c r="G796" s="86">
        <v>6336</v>
      </c>
      <c r="H796" s="86" t="s">
        <v>5290</v>
      </c>
      <c r="I796" s="86" t="s">
        <v>2531</v>
      </c>
      <c r="J796" s="86" t="s">
        <v>2609</v>
      </c>
      <c r="K796" s="86" t="s">
        <v>3906</v>
      </c>
      <c r="L796" s="86" t="s">
        <v>3</v>
      </c>
      <c r="M796" s="86" t="s">
        <v>5296</v>
      </c>
      <c r="N796" s="86" t="s">
        <v>5297</v>
      </c>
      <c r="O796" s="86" t="s">
        <v>2204</v>
      </c>
      <c r="P796" s="87">
        <v>36770</v>
      </c>
      <c r="Q796" s="87">
        <v>401768</v>
      </c>
      <c r="R796" s="86" t="s">
        <v>2416</v>
      </c>
      <c r="S796" s="86" t="s">
        <v>383</v>
      </c>
      <c r="T796" s="86">
        <v>970515</v>
      </c>
      <c r="U796" s="86">
        <v>6336</v>
      </c>
      <c r="V796" s="86" t="s">
        <v>1213</v>
      </c>
      <c r="W796" s="86" t="s">
        <v>5299</v>
      </c>
      <c r="X796" s="86" t="s">
        <v>2480</v>
      </c>
      <c r="Y796" s="86" t="s">
        <v>379</v>
      </c>
      <c r="Z796" s="86" t="str">
        <f t="shared" si="97"/>
        <v>Sonnweg 1; 6336 Langkampfen</v>
      </c>
      <c r="AB796" s="85" t="s">
        <v>5298</v>
      </c>
      <c r="AC796" s="85" t="str">
        <f t="shared" si="98"/>
        <v>AT59</v>
      </c>
      <c r="AD796" s="85" t="str">
        <f t="shared" si="99"/>
        <v>3626</v>
      </c>
      <c r="AE796" s="85" t="str">
        <f t="shared" si="100"/>
        <v>9000</v>
      </c>
      <c r="AF796" s="85" t="str">
        <f t="shared" si="101"/>
        <v>0002</v>
      </c>
      <c r="AG796" s="85" t="str">
        <f t="shared" si="102"/>
        <v>0065</v>
      </c>
      <c r="AH796" s="85" t="str">
        <f t="shared" si="103"/>
        <v>AT59 3626 9000 0002 0065</v>
      </c>
    </row>
    <row r="797" spans="1:34" x14ac:dyDescent="0.25">
      <c r="A797" s="86">
        <v>705256</v>
      </c>
      <c r="B797" s="86" t="s">
        <v>1718</v>
      </c>
      <c r="C797" s="86" t="str">
        <f t="shared" si="96"/>
        <v>Bürgerstraße 16; 6336 Unterlangkampfen</v>
      </c>
      <c r="D797" s="86" t="s">
        <v>1920</v>
      </c>
      <c r="E797" s="86" t="s">
        <v>1920</v>
      </c>
      <c r="F797" s="86">
        <v>70515</v>
      </c>
      <c r="G797" s="86">
        <v>6336</v>
      </c>
      <c r="H797" s="86" t="s">
        <v>4062</v>
      </c>
      <c r="I797" s="86" t="s">
        <v>5300</v>
      </c>
      <c r="J797" s="86" t="s">
        <v>2565</v>
      </c>
      <c r="K797" s="86" t="s">
        <v>3906</v>
      </c>
      <c r="L797" s="86" t="s">
        <v>3</v>
      </c>
      <c r="M797" s="86" t="s">
        <v>5301</v>
      </c>
      <c r="N797" s="86" t="s">
        <v>5302</v>
      </c>
      <c r="O797" s="86" t="s">
        <v>2204</v>
      </c>
      <c r="P797" s="87">
        <v>36770</v>
      </c>
      <c r="Q797" s="87">
        <v>401768</v>
      </c>
      <c r="R797" s="86" t="s">
        <v>2416</v>
      </c>
      <c r="S797" s="86" t="s">
        <v>383</v>
      </c>
      <c r="T797" s="86">
        <v>970515</v>
      </c>
      <c r="U797" s="86">
        <v>6336</v>
      </c>
      <c r="V797" s="86" t="s">
        <v>1213</v>
      </c>
      <c r="W797" s="86" t="s">
        <v>5299</v>
      </c>
      <c r="X797" s="86" t="s">
        <v>2480</v>
      </c>
      <c r="Y797" s="86" t="s">
        <v>379</v>
      </c>
      <c r="Z797" s="86" t="str">
        <f t="shared" si="97"/>
        <v>Sonnweg 1; 6336 Langkampfen</v>
      </c>
      <c r="AB797" s="85" t="s">
        <v>5298</v>
      </c>
      <c r="AC797" s="85" t="str">
        <f t="shared" si="98"/>
        <v>AT59</v>
      </c>
      <c r="AD797" s="85" t="str">
        <f t="shared" si="99"/>
        <v>3626</v>
      </c>
      <c r="AE797" s="85" t="str">
        <f t="shared" si="100"/>
        <v>9000</v>
      </c>
      <c r="AF797" s="85" t="str">
        <f t="shared" si="101"/>
        <v>0002</v>
      </c>
      <c r="AG797" s="85" t="str">
        <f t="shared" si="102"/>
        <v>0065</v>
      </c>
      <c r="AH797" s="85" t="str">
        <f t="shared" si="103"/>
        <v>AT59 3626 9000 0002 0065</v>
      </c>
    </row>
    <row r="798" spans="1:34" x14ac:dyDescent="0.25">
      <c r="A798" s="86">
        <v>705108</v>
      </c>
      <c r="B798" s="86" t="s">
        <v>1903</v>
      </c>
      <c r="C798" s="86" t="str">
        <f t="shared" si="96"/>
        <v>Untere Dorfstraße 20; 6336 Unterlangkampfen</v>
      </c>
      <c r="D798" s="86" t="s">
        <v>1922</v>
      </c>
      <c r="E798" s="86" t="s">
        <v>1922</v>
      </c>
      <c r="F798" s="86">
        <v>70515</v>
      </c>
      <c r="G798" s="86">
        <v>6336</v>
      </c>
      <c r="H798" s="86" t="s">
        <v>4062</v>
      </c>
      <c r="I798" s="86" t="s">
        <v>4812</v>
      </c>
      <c r="J798" s="86" t="s">
        <v>2435</v>
      </c>
      <c r="K798" s="86" t="s">
        <v>3906</v>
      </c>
      <c r="L798" s="86" t="s">
        <v>1</v>
      </c>
      <c r="M798" s="86" t="s">
        <v>5303</v>
      </c>
      <c r="N798" s="86" t="s">
        <v>5304</v>
      </c>
      <c r="O798" s="86" t="s">
        <v>2203</v>
      </c>
      <c r="P798" s="87">
        <v>43709</v>
      </c>
      <c r="Q798" s="87">
        <v>401768</v>
      </c>
      <c r="R798" s="86" t="s">
        <v>2416</v>
      </c>
      <c r="S798" s="86" t="s">
        <v>1822</v>
      </c>
      <c r="T798" s="86">
        <v>404471</v>
      </c>
      <c r="U798" s="86">
        <v>6336</v>
      </c>
      <c r="V798" s="86" t="s">
        <v>1213</v>
      </c>
      <c r="W798" s="86" t="s">
        <v>4066</v>
      </c>
      <c r="X798" s="86" t="s">
        <v>2576</v>
      </c>
      <c r="Y798" s="86" t="s">
        <v>1864</v>
      </c>
      <c r="Z798" s="86" t="str">
        <f t="shared" si="97"/>
        <v>Eichenweg 4; 6336 Langkampfen</v>
      </c>
      <c r="AB798" s="85" t="s">
        <v>5305</v>
      </c>
      <c r="AC798" s="85" t="str">
        <f t="shared" si="98"/>
        <v>AT50</v>
      </c>
      <c r="AD798" s="85" t="str">
        <f t="shared" si="99"/>
        <v>3626</v>
      </c>
      <c r="AE798" s="85" t="str">
        <f t="shared" si="100"/>
        <v>9000</v>
      </c>
      <c r="AF798" s="85" t="str">
        <f t="shared" si="101"/>
        <v>0004</v>
      </c>
      <c r="AG798" s="85" t="str">
        <f t="shared" si="102"/>
        <v>7290</v>
      </c>
      <c r="AH798" s="85" t="str">
        <f t="shared" si="103"/>
        <v>AT50 3626 9000 0004 7290</v>
      </c>
    </row>
    <row r="799" spans="1:34" x14ac:dyDescent="0.25">
      <c r="A799" s="86">
        <v>701026</v>
      </c>
      <c r="B799" s="86" t="s">
        <v>1509</v>
      </c>
      <c r="C799" s="86" t="str">
        <f t="shared" si="96"/>
        <v>Erzherzog-Eugen-Straße 25 a; 6020 Innsbruck</v>
      </c>
      <c r="D799" s="86" t="s">
        <v>1920</v>
      </c>
      <c r="E799" s="86" t="s">
        <v>1920</v>
      </c>
      <c r="F799" s="86">
        <v>70101</v>
      </c>
      <c r="G799" s="86">
        <v>6020</v>
      </c>
      <c r="H799" s="86" t="s">
        <v>1009</v>
      </c>
      <c r="I799" s="86" t="s">
        <v>5306</v>
      </c>
      <c r="J799" s="86" t="s">
        <v>5307</v>
      </c>
      <c r="K799" s="86" t="s">
        <v>2412</v>
      </c>
      <c r="L799" s="86" t="s">
        <v>3</v>
      </c>
      <c r="M799" s="86" t="s">
        <v>5308</v>
      </c>
      <c r="N799" s="86" t="s">
        <v>5309</v>
      </c>
      <c r="O799" s="86" t="s">
        <v>1975</v>
      </c>
      <c r="P799" s="87">
        <v>36770</v>
      </c>
      <c r="Q799" s="87">
        <v>401768</v>
      </c>
      <c r="R799" s="86" t="s">
        <v>2416</v>
      </c>
      <c r="S799" s="86" t="s">
        <v>2439</v>
      </c>
      <c r="T799" s="86">
        <v>970101</v>
      </c>
      <c r="U799" s="86">
        <v>6020</v>
      </c>
      <c r="V799" s="86" t="s">
        <v>1009</v>
      </c>
      <c r="W799" s="86" t="s">
        <v>2440</v>
      </c>
      <c r="X799" s="86" t="s">
        <v>2421</v>
      </c>
      <c r="Y799" s="86" t="s">
        <v>1341</v>
      </c>
      <c r="Z799" s="86" t="str">
        <f t="shared" si="97"/>
        <v>Maria-Theresien-Straße 18; 6020 Innsbruck</v>
      </c>
      <c r="AB799" s="85" t="s">
        <v>2438</v>
      </c>
      <c r="AC799" s="85" t="str">
        <f t="shared" si="98"/>
        <v>AT20</v>
      </c>
      <c r="AD799" s="85" t="str">
        <f t="shared" si="99"/>
        <v>2050</v>
      </c>
      <c r="AE799" s="85" t="str">
        <f t="shared" si="100"/>
        <v>3033</v>
      </c>
      <c r="AF799" s="85" t="str">
        <f t="shared" si="101"/>
        <v>0192</v>
      </c>
      <c r="AG799" s="85" t="str">
        <f t="shared" si="102"/>
        <v>0330</v>
      </c>
      <c r="AH799" s="85" t="str">
        <f t="shared" si="103"/>
        <v>AT20 2050 3033 0192 0330</v>
      </c>
    </row>
    <row r="800" spans="1:34" x14ac:dyDescent="0.25">
      <c r="A800" s="86">
        <v>705019</v>
      </c>
      <c r="B800" s="86" t="s">
        <v>5310</v>
      </c>
      <c r="C800" s="86" t="str">
        <f t="shared" si="96"/>
        <v>Voldöpp 37; 6233 Voldöpp</v>
      </c>
      <c r="D800" s="86" t="s">
        <v>2708</v>
      </c>
      <c r="E800" s="86" t="s">
        <v>2708</v>
      </c>
      <c r="F800" s="86">
        <v>70512</v>
      </c>
      <c r="G800" s="86">
        <v>6233</v>
      </c>
      <c r="H800" s="86" t="s">
        <v>3925</v>
      </c>
      <c r="I800" s="86" t="s">
        <v>3925</v>
      </c>
      <c r="J800" s="86" t="s">
        <v>3179</v>
      </c>
      <c r="K800" s="86" t="s">
        <v>3906</v>
      </c>
      <c r="L800" s="86" t="s">
        <v>1</v>
      </c>
      <c r="M800" s="86" t="s">
        <v>5311</v>
      </c>
      <c r="N800" s="86" t="s">
        <v>5312</v>
      </c>
      <c r="O800" s="86" t="s">
        <v>2176</v>
      </c>
      <c r="P800" s="87">
        <v>36770</v>
      </c>
      <c r="Q800" s="87">
        <v>401768</v>
      </c>
      <c r="R800" s="86" t="s">
        <v>2416</v>
      </c>
      <c r="S800" s="86" t="s">
        <v>783</v>
      </c>
      <c r="T800" s="86">
        <v>403592</v>
      </c>
      <c r="U800" s="86">
        <v>6233</v>
      </c>
      <c r="V800" s="86" t="s">
        <v>3925</v>
      </c>
      <c r="W800" s="86" t="s">
        <v>3925</v>
      </c>
      <c r="X800" s="86" t="s">
        <v>3179</v>
      </c>
      <c r="Y800" s="86" t="s">
        <v>1593</v>
      </c>
      <c r="Z800" s="86" t="str">
        <f t="shared" si="97"/>
        <v>Voldöpp 37; 6233 Voldöpp</v>
      </c>
      <c r="AB800" s="85" t="s">
        <v>3924</v>
      </c>
      <c r="AC800" s="85" t="str">
        <f t="shared" si="98"/>
        <v>AT37</v>
      </c>
      <c r="AD800" s="85" t="str">
        <f t="shared" si="99"/>
        <v>2050</v>
      </c>
      <c r="AE800" s="85" t="str">
        <f t="shared" si="100"/>
        <v>8000</v>
      </c>
      <c r="AF800" s="85" t="str">
        <f t="shared" si="101"/>
        <v>0141</v>
      </c>
      <c r="AG800" s="85" t="str">
        <f t="shared" si="102"/>
        <v>4101</v>
      </c>
      <c r="AH800" s="85" t="str">
        <f t="shared" si="103"/>
        <v>AT37 2050 8000 0141 4101</v>
      </c>
    </row>
    <row r="801" spans="1:34" x14ac:dyDescent="0.25">
      <c r="A801" s="86">
        <v>705015</v>
      </c>
      <c r="B801" s="86" t="s">
        <v>5313</v>
      </c>
      <c r="C801" s="86" t="str">
        <f t="shared" si="96"/>
        <v>Voldöpp 37; 6233 Voldöpp</v>
      </c>
      <c r="D801" s="86" t="s">
        <v>2708</v>
      </c>
      <c r="E801" s="86" t="s">
        <v>2708</v>
      </c>
      <c r="F801" s="86">
        <v>70512</v>
      </c>
      <c r="G801" s="86">
        <v>6233</v>
      </c>
      <c r="H801" s="86" t="s">
        <v>3925</v>
      </c>
      <c r="I801" s="86" t="s">
        <v>3925</v>
      </c>
      <c r="J801" s="86" t="s">
        <v>3179</v>
      </c>
      <c r="K801" s="86" t="s">
        <v>3906</v>
      </c>
      <c r="L801" s="86" t="s">
        <v>3</v>
      </c>
      <c r="M801" s="86" t="s">
        <v>5314</v>
      </c>
      <c r="N801" s="86" t="s">
        <v>5312</v>
      </c>
      <c r="O801" s="86" t="s">
        <v>2176</v>
      </c>
      <c r="P801" s="87">
        <v>36770</v>
      </c>
      <c r="Q801" s="87">
        <v>401768</v>
      </c>
      <c r="R801" s="86" t="s">
        <v>2416</v>
      </c>
      <c r="S801" s="86" t="s">
        <v>783</v>
      </c>
      <c r="T801" s="86">
        <v>403592</v>
      </c>
      <c r="U801" s="86">
        <v>6233</v>
      </c>
      <c r="V801" s="86" t="s">
        <v>3925</v>
      </c>
      <c r="W801" s="86" t="s">
        <v>3925</v>
      </c>
      <c r="X801" s="86" t="s">
        <v>3179</v>
      </c>
      <c r="Y801" s="86" t="s">
        <v>1593</v>
      </c>
      <c r="Z801" s="86" t="str">
        <f t="shared" si="97"/>
        <v>Voldöpp 37; 6233 Voldöpp</v>
      </c>
      <c r="AB801" s="85" t="s">
        <v>3924</v>
      </c>
      <c r="AC801" s="85" t="str">
        <f t="shared" si="98"/>
        <v>AT37</v>
      </c>
      <c r="AD801" s="85" t="str">
        <f t="shared" si="99"/>
        <v>2050</v>
      </c>
      <c r="AE801" s="85" t="str">
        <f t="shared" si="100"/>
        <v>8000</v>
      </c>
      <c r="AF801" s="85" t="str">
        <f t="shared" si="101"/>
        <v>0141</v>
      </c>
      <c r="AG801" s="85" t="str">
        <f t="shared" si="102"/>
        <v>4101</v>
      </c>
      <c r="AH801" s="85" t="str">
        <f t="shared" si="103"/>
        <v>AT37 2050 8000 0141 4101</v>
      </c>
    </row>
    <row r="802" spans="1:34" x14ac:dyDescent="0.25">
      <c r="A802" s="86">
        <v>701035</v>
      </c>
      <c r="B802" s="86" t="s">
        <v>1494</v>
      </c>
      <c r="C802" s="86" t="str">
        <f t="shared" si="96"/>
        <v>Klammstraße 5 a; 6020 Hötting</v>
      </c>
      <c r="D802" s="86" t="s">
        <v>1919</v>
      </c>
      <c r="E802" s="86" t="s">
        <v>1919</v>
      </c>
      <c r="F802" s="86">
        <v>70101</v>
      </c>
      <c r="G802" s="86">
        <v>6020</v>
      </c>
      <c r="H802" s="86" t="s">
        <v>2419</v>
      </c>
      <c r="I802" s="86" t="s">
        <v>5315</v>
      </c>
      <c r="J802" s="86" t="s">
        <v>3564</v>
      </c>
      <c r="K802" s="86" t="s">
        <v>2412</v>
      </c>
      <c r="L802" s="86" t="s">
        <v>1</v>
      </c>
      <c r="M802" s="86" t="s">
        <v>5316</v>
      </c>
      <c r="N802" s="86" t="s">
        <v>5317</v>
      </c>
      <c r="O802" s="86" t="s">
        <v>1985</v>
      </c>
      <c r="P802" s="87">
        <v>36770</v>
      </c>
      <c r="Q802" s="87">
        <v>401768</v>
      </c>
      <c r="R802" s="86" t="s">
        <v>2416</v>
      </c>
      <c r="S802" s="86" t="s">
        <v>1754</v>
      </c>
      <c r="T802" s="86">
        <v>403053</v>
      </c>
      <c r="U802" s="86">
        <v>6020</v>
      </c>
      <c r="V802" s="86" t="s">
        <v>2419</v>
      </c>
      <c r="W802" s="86" t="s">
        <v>5315</v>
      </c>
      <c r="X802" s="86" t="s">
        <v>5319</v>
      </c>
      <c r="Y802" s="86" t="s">
        <v>1495</v>
      </c>
      <c r="Z802" s="86" t="str">
        <f t="shared" si="97"/>
        <v>Klammstraße 5a; 6020 Hötting</v>
      </c>
      <c r="AB802" s="85" t="s">
        <v>5318</v>
      </c>
      <c r="AC802" s="85" t="str">
        <f t="shared" si="98"/>
        <v>AT20</v>
      </c>
      <c r="AD802" s="85" t="str">
        <f t="shared" si="99"/>
        <v>5700</v>
      </c>
      <c r="AE802" s="85" t="str">
        <f t="shared" si="100"/>
        <v>0001</v>
      </c>
      <c r="AF802" s="85" t="str">
        <f t="shared" si="101"/>
        <v>2004</v>
      </c>
      <c r="AG802" s="85" t="str">
        <f t="shared" si="102"/>
        <v>3076</v>
      </c>
      <c r="AH802" s="85" t="str">
        <f t="shared" si="103"/>
        <v>AT20 5700 0001 2004 3076</v>
      </c>
    </row>
    <row r="803" spans="1:34" x14ac:dyDescent="0.25">
      <c r="A803" s="86">
        <v>703186</v>
      </c>
      <c r="B803" s="86" t="s">
        <v>903</v>
      </c>
      <c r="C803" s="86" t="str">
        <f t="shared" si="96"/>
        <v>Dorfplatz 154; 6405 Pfaffenhofen</v>
      </c>
      <c r="D803" s="86" t="s">
        <v>1920</v>
      </c>
      <c r="E803" s="86" t="s">
        <v>1920</v>
      </c>
      <c r="F803" s="86">
        <v>70340</v>
      </c>
      <c r="G803" s="86">
        <v>6405</v>
      </c>
      <c r="H803" s="86" t="s">
        <v>1041</v>
      </c>
      <c r="I803" s="86" t="s">
        <v>3218</v>
      </c>
      <c r="J803" s="86" t="s">
        <v>4350</v>
      </c>
      <c r="K803" s="86" t="s">
        <v>3166</v>
      </c>
      <c r="L803" s="86" t="s">
        <v>3</v>
      </c>
      <c r="M803" s="86" t="s">
        <v>5320</v>
      </c>
      <c r="N803" s="86" t="s">
        <v>5321</v>
      </c>
      <c r="O803" s="86" t="s">
        <v>2098</v>
      </c>
      <c r="P803" s="87">
        <v>36770</v>
      </c>
      <c r="Q803" s="87">
        <v>401768</v>
      </c>
      <c r="R803" s="86" t="s">
        <v>2416</v>
      </c>
      <c r="S803" s="86" t="s">
        <v>904</v>
      </c>
      <c r="T803" s="86">
        <v>970340</v>
      </c>
      <c r="U803" s="86">
        <v>6405</v>
      </c>
      <c r="V803" s="86" t="s">
        <v>1041</v>
      </c>
      <c r="W803" s="86" t="s">
        <v>5323</v>
      </c>
      <c r="X803" s="86" t="s">
        <v>2480</v>
      </c>
      <c r="Y803" s="86" t="s">
        <v>905</v>
      </c>
      <c r="Z803" s="86" t="str">
        <f t="shared" si="97"/>
        <v>Lehngasse 1; 6405 Pfaffenhofen</v>
      </c>
      <c r="AB803" s="85" t="s">
        <v>5322</v>
      </c>
      <c r="AC803" s="85" t="str">
        <f t="shared" si="98"/>
        <v>AT08</v>
      </c>
      <c r="AD803" s="85" t="str">
        <f t="shared" si="99"/>
        <v>3633</v>
      </c>
      <c r="AE803" s="85" t="str">
        <f t="shared" si="100"/>
        <v>6000</v>
      </c>
      <c r="AF803" s="85" t="str">
        <f t="shared" si="101"/>
        <v>0034</v>
      </c>
      <c r="AG803" s="85" t="str">
        <f t="shared" si="102"/>
        <v>0166</v>
      </c>
      <c r="AH803" s="85" t="str">
        <f t="shared" si="103"/>
        <v>AT08 3633 6000 0034 0166</v>
      </c>
    </row>
    <row r="804" spans="1:34" x14ac:dyDescent="0.25">
      <c r="A804" s="86">
        <v>703033</v>
      </c>
      <c r="B804" s="86" t="s">
        <v>1668</v>
      </c>
      <c r="C804" s="86" t="str">
        <f t="shared" si="96"/>
        <v>Dorfplatz 154; 6405 Pfaffenhofen</v>
      </c>
      <c r="D804" s="86" t="s">
        <v>1919</v>
      </c>
      <c r="E804" s="86" t="s">
        <v>1919</v>
      </c>
      <c r="F804" s="86">
        <v>70340</v>
      </c>
      <c r="G804" s="86">
        <v>6405</v>
      </c>
      <c r="H804" s="86" t="s">
        <v>1041</v>
      </c>
      <c r="I804" s="86" t="s">
        <v>3218</v>
      </c>
      <c r="J804" s="86" t="s">
        <v>4350</v>
      </c>
      <c r="K804" s="86" t="s">
        <v>3166</v>
      </c>
      <c r="L804" s="86" t="s">
        <v>3</v>
      </c>
      <c r="M804" s="86" t="s">
        <v>5324</v>
      </c>
      <c r="N804" s="86" t="s">
        <v>5325</v>
      </c>
      <c r="O804" s="86" t="s">
        <v>2098</v>
      </c>
      <c r="P804" s="87">
        <v>36770</v>
      </c>
      <c r="Q804" s="87">
        <v>401768</v>
      </c>
      <c r="R804" s="86" t="s">
        <v>2416</v>
      </c>
      <c r="S804" s="86" t="s">
        <v>904</v>
      </c>
      <c r="T804" s="86">
        <v>970340</v>
      </c>
      <c r="U804" s="86">
        <v>6405</v>
      </c>
      <c r="V804" s="86" t="s">
        <v>1041</v>
      </c>
      <c r="W804" s="86" t="s">
        <v>5323</v>
      </c>
      <c r="X804" s="86" t="s">
        <v>2480</v>
      </c>
      <c r="Y804" s="86" t="s">
        <v>905</v>
      </c>
      <c r="Z804" s="86" t="str">
        <f t="shared" si="97"/>
        <v>Lehngasse 1; 6405 Pfaffenhofen</v>
      </c>
      <c r="AB804" s="85" t="s">
        <v>5322</v>
      </c>
      <c r="AC804" s="85" t="str">
        <f t="shared" si="98"/>
        <v>AT08</v>
      </c>
      <c r="AD804" s="85" t="str">
        <f t="shared" si="99"/>
        <v>3633</v>
      </c>
      <c r="AE804" s="85" t="str">
        <f t="shared" si="100"/>
        <v>6000</v>
      </c>
      <c r="AF804" s="85" t="str">
        <f t="shared" si="101"/>
        <v>0034</v>
      </c>
      <c r="AG804" s="85" t="str">
        <f t="shared" si="102"/>
        <v>0166</v>
      </c>
      <c r="AH804" s="85" t="str">
        <f t="shared" si="103"/>
        <v>AT08 3633 6000 0034 0166</v>
      </c>
    </row>
    <row r="805" spans="1:34" x14ac:dyDescent="0.25">
      <c r="A805" s="86">
        <v>703187</v>
      </c>
      <c r="B805" s="86" t="s">
        <v>1577</v>
      </c>
      <c r="C805" s="86" t="str">
        <f t="shared" si="96"/>
        <v>Dorfplatz 154; 6405 Pfaffenhofen</v>
      </c>
      <c r="D805" s="86" t="s">
        <v>1922</v>
      </c>
      <c r="E805" s="86" t="s">
        <v>1943</v>
      </c>
      <c r="F805" s="86">
        <v>70340</v>
      </c>
      <c r="G805" s="86">
        <v>6405</v>
      </c>
      <c r="H805" s="86" t="s">
        <v>1041</v>
      </c>
      <c r="I805" s="86" t="s">
        <v>3218</v>
      </c>
      <c r="J805" s="86" t="s">
        <v>4350</v>
      </c>
      <c r="K805" s="86" t="s">
        <v>3166</v>
      </c>
      <c r="L805" s="86" t="s">
        <v>3</v>
      </c>
      <c r="M805" s="86" t="s">
        <v>5326</v>
      </c>
      <c r="N805" s="86" t="s">
        <v>5327</v>
      </c>
      <c r="O805" s="86" t="s">
        <v>2098</v>
      </c>
      <c r="P805" s="87">
        <v>36770</v>
      </c>
      <c r="Q805" s="87">
        <v>401768</v>
      </c>
      <c r="R805" s="86" t="s">
        <v>2416</v>
      </c>
      <c r="S805" s="86" t="s">
        <v>904</v>
      </c>
      <c r="T805" s="86">
        <v>970340</v>
      </c>
      <c r="U805" s="86">
        <v>6405</v>
      </c>
      <c r="V805" s="86" t="s">
        <v>1041</v>
      </c>
      <c r="W805" s="86" t="s">
        <v>5323</v>
      </c>
      <c r="X805" s="86" t="s">
        <v>2480</v>
      </c>
      <c r="Y805" s="86" t="s">
        <v>905</v>
      </c>
      <c r="Z805" s="86" t="str">
        <f t="shared" si="97"/>
        <v>Lehngasse 1; 6405 Pfaffenhofen</v>
      </c>
      <c r="AB805" s="85" t="s">
        <v>5322</v>
      </c>
      <c r="AC805" s="85" t="str">
        <f t="shared" si="98"/>
        <v>AT08</v>
      </c>
      <c r="AD805" s="85" t="str">
        <f t="shared" si="99"/>
        <v>3633</v>
      </c>
      <c r="AE805" s="85" t="str">
        <f t="shared" si="100"/>
        <v>6000</v>
      </c>
      <c r="AF805" s="85" t="str">
        <f t="shared" si="101"/>
        <v>0034</v>
      </c>
      <c r="AG805" s="85" t="str">
        <f t="shared" si="102"/>
        <v>0166</v>
      </c>
      <c r="AH805" s="85" t="str">
        <f t="shared" si="103"/>
        <v>AT08 3633 6000 0034 0166</v>
      </c>
    </row>
    <row r="806" spans="1:34" x14ac:dyDescent="0.25">
      <c r="A806" s="86">
        <v>703067</v>
      </c>
      <c r="B806" s="86" t="s">
        <v>5328</v>
      </c>
      <c r="C806" s="86" t="str">
        <f t="shared" si="96"/>
        <v>Heilig-Geist-Wohnpark 1; 6410 Telfs</v>
      </c>
      <c r="D806" s="86" t="s">
        <v>1920</v>
      </c>
      <c r="E806" s="86" t="s">
        <v>1920</v>
      </c>
      <c r="F806" s="86">
        <v>70357</v>
      </c>
      <c r="G806" s="86">
        <v>6410</v>
      </c>
      <c r="H806" s="86" t="s">
        <v>1032</v>
      </c>
      <c r="I806" s="86" t="s">
        <v>5329</v>
      </c>
      <c r="J806" s="86" t="s">
        <v>2480</v>
      </c>
      <c r="K806" s="86" t="s">
        <v>3166</v>
      </c>
      <c r="L806" s="86" t="s">
        <v>1</v>
      </c>
      <c r="M806" s="86" t="s">
        <v>5330</v>
      </c>
      <c r="N806" s="86" t="s">
        <v>3612</v>
      </c>
      <c r="O806" s="86" t="s">
        <v>5744</v>
      </c>
      <c r="P806" s="87">
        <v>36770</v>
      </c>
      <c r="Q806" s="87">
        <v>401768</v>
      </c>
      <c r="R806" s="86" t="s">
        <v>2416</v>
      </c>
      <c r="S806" s="86" t="s">
        <v>75</v>
      </c>
      <c r="T806" s="86">
        <v>406146</v>
      </c>
      <c r="U806" s="86">
        <v>4840</v>
      </c>
      <c r="V806" s="86" t="s">
        <v>3041</v>
      </c>
      <c r="W806" s="86" t="s">
        <v>3042</v>
      </c>
      <c r="X806" s="86" t="s">
        <v>3043</v>
      </c>
      <c r="Y806" s="86" t="s">
        <v>76</v>
      </c>
      <c r="Z806" s="86" t="str">
        <f t="shared" si="97"/>
        <v>Linzer Straße 98; 4840 Oberhaus</v>
      </c>
      <c r="AB806" s="85" t="s">
        <v>3613</v>
      </c>
      <c r="AC806" s="85" t="str">
        <f t="shared" si="98"/>
        <v>AT47</v>
      </c>
      <c r="AD806" s="85" t="str">
        <f t="shared" si="99"/>
        <v>3600</v>
      </c>
      <c r="AE806" s="85" t="str">
        <f t="shared" si="100"/>
        <v>0000</v>
      </c>
      <c r="AF806" s="85" t="str">
        <f t="shared" si="101"/>
        <v>0092</v>
      </c>
      <c r="AG806" s="85" t="str">
        <f t="shared" si="102"/>
        <v>6733</v>
      </c>
      <c r="AH806" s="85" t="str">
        <f t="shared" si="103"/>
        <v>AT47 3600 0000 0092 6733</v>
      </c>
    </row>
    <row r="807" spans="1:34" x14ac:dyDescent="0.25">
      <c r="A807" s="86">
        <v>703002</v>
      </c>
      <c r="B807" s="86" t="s">
        <v>1645</v>
      </c>
      <c r="C807" s="86" t="str">
        <f t="shared" si="96"/>
        <v>Heilig-Geist-Wohnpark 1; 6410 Telfs</v>
      </c>
      <c r="D807" s="86" t="s">
        <v>1922</v>
      </c>
      <c r="E807" s="86" t="s">
        <v>1922</v>
      </c>
      <c r="F807" s="86">
        <v>70357</v>
      </c>
      <c r="G807" s="86">
        <v>6410</v>
      </c>
      <c r="H807" s="86" t="s">
        <v>1032</v>
      </c>
      <c r="I807" s="86" t="s">
        <v>5329</v>
      </c>
      <c r="J807" s="86" t="s">
        <v>2480</v>
      </c>
      <c r="K807" s="86" t="s">
        <v>3166</v>
      </c>
      <c r="L807" s="86" t="s">
        <v>1</v>
      </c>
      <c r="M807" s="86" t="s">
        <v>5331</v>
      </c>
      <c r="N807" s="86" t="s">
        <v>3612</v>
      </c>
      <c r="O807" s="86" t="s">
        <v>5744</v>
      </c>
      <c r="P807" s="87">
        <v>36770</v>
      </c>
      <c r="Q807" s="87">
        <v>401768</v>
      </c>
      <c r="R807" s="86" t="s">
        <v>2416</v>
      </c>
      <c r="S807" s="86" t="s">
        <v>75</v>
      </c>
      <c r="T807" s="86">
        <v>406146</v>
      </c>
      <c r="U807" s="86">
        <v>4840</v>
      </c>
      <c r="V807" s="86" t="s">
        <v>3041</v>
      </c>
      <c r="W807" s="86" t="s">
        <v>3042</v>
      </c>
      <c r="X807" s="86" t="s">
        <v>3043</v>
      </c>
      <c r="Y807" s="86" t="s">
        <v>76</v>
      </c>
      <c r="Z807" s="86" t="str">
        <f t="shared" si="97"/>
        <v>Linzer Straße 98; 4840 Oberhaus</v>
      </c>
      <c r="AB807" s="85" t="s">
        <v>3613</v>
      </c>
      <c r="AC807" s="85" t="str">
        <f t="shared" si="98"/>
        <v>AT47</v>
      </c>
      <c r="AD807" s="85" t="str">
        <f t="shared" si="99"/>
        <v>3600</v>
      </c>
      <c r="AE807" s="85" t="str">
        <f t="shared" si="100"/>
        <v>0000</v>
      </c>
      <c r="AF807" s="85" t="str">
        <f t="shared" si="101"/>
        <v>0092</v>
      </c>
      <c r="AG807" s="85" t="str">
        <f t="shared" si="102"/>
        <v>6733</v>
      </c>
      <c r="AH807" s="85" t="str">
        <f t="shared" si="103"/>
        <v>AT47 3600 0000 0092 6733</v>
      </c>
    </row>
    <row r="808" spans="1:34" x14ac:dyDescent="0.25">
      <c r="A808" s="86">
        <v>702366</v>
      </c>
      <c r="B808" s="86" t="s">
        <v>1887</v>
      </c>
      <c r="C808" s="86" t="str">
        <f t="shared" si="96"/>
        <v>Huben 257; 6444 Längenfeld</v>
      </c>
      <c r="D808" s="86" t="s">
        <v>1920</v>
      </c>
      <c r="E808" s="86" t="s">
        <v>1920</v>
      </c>
      <c r="F808" s="86">
        <v>70208</v>
      </c>
      <c r="G808" s="86">
        <v>6444</v>
      </c>
      <c r="H808" s="86" t="s">
        <v>1013</v>
      </c>
      <c r="I808" s="86" t="s">
        <v>3000</v>
      </c>
      <c r="J808" s="86" t="s">
        <v>5332</v>
      </c>
      <c r="K808" s="86" t="s">
        <v>2844</v>
      </c>
      <c r="L808" s="86" t="s">
        <v>3</v>
      </c>
      <c r="M808" s="86" t="s">
        <v>5333</v>
      </c>
      <c r="N808" s="86" t="s">
        <v>5334</v>
      </c>
      <c r="O808" s="86" t="s">
        <v>2024</v>
      </c>
      <c r="P808" s="87">
        <v>36770</v>
      </c>
      <c r="Q808" s="87">
        <v>401768</v>
      </c>
      <c r="R808" s="86" t="s">
        <v>2416</v>
      </c>
      <c r="S808" s="86" t="s">
        <v>29</v>
      </c>
      <c r="T808" s="86">
        <v>970208</v>
      </c>
      <c r="U808" s="86">
        <v>6444</v>
      </c>
      <c r="V808" s="86" t="s">
        <v>1013</v>
      </c>
      <c r="W808" s="86" t="s">
        <v>2969</v>
      </c>
      <c r="X808" s="86" t="s">
        <v>2814</v>
      </c>
      <c r="Y808" s="86" t="s">
        <v>38</v>
      </c>
      <c r="Z808" s="86" t="str">
        <f t="shared" si="97"/>
        <v>Oberlängenfeld 72; 6444 Längenfeld</v>
      </c>
      <c r="AB808" s="85" t="s">
        <v>2968</v>
      </c>
      <c r="AC808" s="85" t="str">
        <f t="shared" si="98"/>
        <v>AT97</v>
      </c>
      <c r="AD808" s="85" t="str">
        <f t="shared" si="99"/>
        <v>3626</v>
      </c>
      <c r="AE808" s="85" t="str">
        <f t="shared" si="100"/>
        <v>8000</v>
      </c>
      <c r="AF808" s="85" t="str">
        <f t="shared" si="101"/>
        <v>0002</v>
      </c>
      <c r="AG808" s="85" t="str">
        <f t="shared" si="102"/>
        <v>0453</v>
      </c>
      <c r="AH808" s="85" t="str">
        <f t="shared" si="103"/>
        <v>AT97 3626 8000 0002 0453</v>
      </c>
    </row>
    <row r="809" spans="1:34" x14ac:dyDescent="0.25">
      <c r="A809" s="86">
        <v>709002</v>
      </c>
      <c r="B809" s="86" t="s">
        <v>734</v>
      </c>
      <c r="C809" s="86" t="str">
        <f t="shared" si="96"/>
        <v>Mühlbachsiedlung 221; 6280 Rohrberg</v>
      </c>
      <c r="D809" s="86" t="s">
        <v>1920</v>
      </c>
      <c r="E809" s="86" t="s">
        <v>1920</v>
      </c>
      <c r="F809" s="86">
        <v>70924</v>
      </c>
      <c r="G809" s="86">
        <v>6280</v>
      </c>
      <c r="H809" s="86" t="s">
        <v>1181</v>
      </c>
      <c r="I809" s="86" t="s">
        <v>5335</v>
      </c>
      <c r="J809" s="86" t="s">
        <v>4424</v>
      </c>
      <c r="K809" s="86" t="s">
        <v>4808</v>
      </c>
      <c r="L809" s="86" t="s">
        <v>3</v>
      </c>
      <c r="M809" s="86" t="s">
        <v>5336</v>
      </c>
      <c r="N809" s="86" t="s">
        <v>5337</v>
      </c>
      <c r="O809" s="86" t="s">
        <v>2328</v>
      </c>
      <c r="P809" s="87">
        <v>36770</v>
      </c>
      <c r="Q809" s="87">
        <v>401768</v>
      </c>
      <c r="R809" s="86" t="s">
        <v>2416</v>
      </c>
      <c r="S809" s="86" t="s">
        <v>735</v>
      </c>
      <c r="T809" s="86">
        <v>970924</v>
      </c>
      <c r="U809" s="86">
        <v>6280</v>
      </c>
      <c r="V809" s="86" t="s">
        <v>1181</v>
      </c>
      <c r="W809" s="86" t="s">
        <v>5339</v>
      </c>
      <c r="X809" s="86" t="s">
        <v>2719</v>
      </c>
      <c r="Y809" s="86" t="s">
        <v>736</v>
      </c>
      <c r="Z809" s="86" t="str">
        <f t="shared" si="97"/>
        <v>Rohr 22; 6280 Rohrberg</v>
      </c>
      <c r="AB809" s="85" t="s">
        <v>5338</v>
      </c>
      <c r="AC809" s="85" t="str">
        <f t="shared" si="98"/>
        <v>AT09</v>
      </c>
      <c r="AD809" s="85" t="str">
        <f t="shared" si="99"/>
        <v>3622</v>
      </c>
      <c r="AE809" s="85" t="str">
        <f t="shared" si="100"/>
        <v>9000</v>
      </c>
      <c r="AF809" s="85" t="str">
        <f t="shared" si="101"/>
        <v>0032</v>
      </c>
      <c r="AG809" s="85" t="str">
        <f t="shared" si="102"/>
        <v>1380</v>
      </c>
      <c r="AH809" s="85" t="str">
        <f t="shared" si="103"/>
        <v>AT09 3622 9000 0032 1380</v>
      </c>
    </row>
    <row r="810" spans="1:34" x14ac:dyDescent="0.25">
      <c r="A810" s="86">
        <v>706017</v>
      </c>
      <c r="B810" s="86" t="s">
        <v>1392</v>
      </c>
      <c r="C810" s="86" t="str">
        <f t="shared" si="96"/>
        <v>Kabisreithweg 6; 6522 Prutz</v>
      </c>
      <c r="D810" s="86" t="s">
        <v>1919</v>
      </c>
      <c r="E810" s="86" t="s">
        <v>1919</v>
      </c>
      <c r="F810" s="86">
        <v>70619</v>
      </c>
      <c r="G810" s="86">
        <v>6522</v>
      </c>
      <c r="H810" s="86" t="s">
        <v>1112</v>
      </c>
      <c r="I810" s="86" t="s">
        <v>5340</v>
      </c>
      <c r="J810" s="86" t="s">
        <v>2647</v>
      </c>
      <c r="K810" s="86" t="s">
        <v>4183</v>
      </c>
      <c r="L810" s="86" t="s">
        <v>1</v>
      </c>
      <c r="M810" s="86" t="s">
        <v>5341</v>
      </c>
      <c r="N810" s="86" t="s">
        <v>5342</v>
      </c>
      <c r="O810" s="86" t="s">
        <v>2234</v>
      </c>
      <c r="P810" s="87">
        <v>36770</v>
      </c>
      <c r="Q810" s="87">
        <v>401768</v>
      </c>
      <c r="R810" s="86" t="s">
        <v>2416</v>
      </c>
      <c r="S810" s="86" t="s">
        <v>1832</v>
      </c>
      <c r="T810" s="86">
        <v>403799</v>
      </c>
      <c r="U810" s="86">
        <v>6522</v>
      </c>
      <c r="V810" s="86" t="s">
        <v>1112</v>
      </c>
      <c r="W810" s="86" t="s">
        <v>5344</v>
      </c>
      <c r="X810" s="86" t="s">
        <v>3899</v>
      </c>
      <c r="Y810" s="86" t="s">
        <v>1393</v>
      </c>
      <c r="Z810" s="86" t="str">
        <f t="shared" si="97"/>
        <v>Mühlgasse 32; 6522 Prutz</v>
      </c>
      <c r="AB810" s="85" t="s">
        <v>5343</v>
      </c>
      <c r="AC810" s="85" t="str">
        <f t="shared" si="98"/>
        <v>AT43</v>
      </c>
      <c r="AD810" s="85" t="str">
        <f t="shared" si="99"/>
        <v>2050</v>
      </c>
      <c r="AE810" s="85" t="str">
        <f t="shared" si="100"/>
        <v>2006</v>
      </c>
      <c r="AF810" s="85" t="str">
        <f t="shared" si="101"/>
        <v>0100</v>
      </c>
      <c r="AG810" s="85" t="str">
        <f t="shared" si="102"/>
        <v>7107</v>
      </c>
      <c r="AH810" s="85" t="str">
        <f t="shared" si="103"/>
        <v>AT43 2050 2006 0100 7107</v>
      </c>
    </row>
    <row r="811" spans="1:34" x14ac:dyDescent="0.25">
      <c r="A811" s="86">
        <v>709091</v>
      </c>
      <c r="B811" s="86" t="s">
        <v>725</v>
      </c>
      <c r="C811" s="86" t="str">
        <f t="shared" si="96"/>
        <v>Swarovskistraße 1; 6130 Schwaz</v>
      </c>
      <c r="D811" s="86" t="s">
        <v>1920</v>
      </c>
      <c r="E811" s="86" t="s">
        <v>1920</v>
      </c>
      <c r="F811" s="86">
        <v>70926</v>
      </c>
      <c r="G811" s="86">
        <v>6130</v>
      </c>
      <c r="H811" s="86" t="s">
        <v>1189</v>
      </c>
      <c r="I811" s="86" t="s">
        <v>3695</v>
      </c>
      <c r="J811" s="86" t="s">
        <v>2480</v>
      </c>
      <c r="K811" s="86" t="s">
        <v>4808</v>
      </c>
      <c r="L811" s="86" t="s">
        <v>1</v>
      </c>
      <c r="M811" s="86" t="s">
        <v>5345</v>
      </c>
      <c r="N811" s="86" t="s">
        <v>5346</v>
      </c>
      <c r="O811" s="86" t="s">
        <v>2356</v>
      </c>
      <c r="P811" s="87">
        <v>36770</v>
      </c>
      <c r="Q811" s="87">
        <v>401768</v>
      </c>
      <c r="R811" s="86" t="s">
        <v>2416</v>
      </c>
      <c r="S811" s="86" t="s">
        <v>710</v>
      </c>
      <c r="T811" s="86">
        <v>400508</v>
      </c>
      <c r="U811" s="86">
        <v>6130</v>
      </c>
      <c r="V811" s="86" t="s">
        <v>1189</v>
      </c>
      <c r="W811" s="86" t="s">
        <v>5036</v>
      </c>
      <c r="X811" s="86" t="s">
        <v>2580</v>
      </c>
      <c r="Y811" s="86" t="s">
        <v>711</v>
      </c>
      <c r="Z811" s="86" t="str">
        <f t="shared" si="97"/>
        <v>Johannes-Messner-Weg 11; 6130 Schwaz</v>
      </c>
      <c r="AB811" s="85" t="s">
        <v>5347</v>
      </c>
      <c r="AC811" s="85" t="str">
        <f t="shared" si="98"/>
        <v>AT73</v>
      </c>
      <c r="AD811" s="85" t="str">
        <f t="shared" si="99"/>
        <v>2051</v>
      </c>
      <c r="AE811" s="85" t="str">
        <f t="shared" si="100"/>
        <v>0008</v>
      </c>
      <c r="AF811" s="85" t="str">
        <f t="shared" si="101"/>
        <v>0030</v>
      </c>
      <c r="AG811" s="85" t="str">
        <f t="shared" si="102"/>
        <v>5443</v>
      </c>
      <c r="AH811" s="85" t="str">
        <f t="shared" si="103"/>
        <v>AT73 2051 0008 0030 5443</v>
      </c>
    </row>
    <row r="812" spans="1:34" x14ac:dyDescent="0.25">
      <c r="A812" s="86">
        <v>709090</v>
      </c>
      <c r="B812" s="86" t="s">
        <v>724</v>
      </c>
      <c r="C812" s="86" t="str">
        <f t="shared" si="96"/>
        <v>Swarovskistraße 1; 6130 Schwaz</v>
      </c>
      <c r="D812" s="86" t="s">
        <v>1919</v>
      </c>
      <c r="E812" s="86" t="s">
        <v>1919</v>
      </c>
      <c r="F812" s="86">
        <v>70926</v>
      </c>
      <c r="G812" s="86">
        <v>6130</v>
      </c>
      <c r="H812" s="86" t="s">
        <v>1189</v>
      </c>
      <c r="I812" s="86" t="s">
        <v>3695</v>
      </c>
      <c r="J812" s="86" t="s">
        <v>2480</v>
      </c>
      <c r="K812" s="86" t="s">
        <v>4808</v>
      </c>
      <c r="L812" s="86" t="s">
        <v>1</v>
      </c>
      <c r="M812" s="86" t="s">
        <v>5348</v>
      </c>
      <c r="N812" s="86" t="s">
        <v>5349</v>
      </c>
      <c r="O812" s="86" t="s">
        <v>2356</v>
      </c>
      <c r="P812" s="87">
        <v>36770</v>
      </c>
      <c r="Q812" s="87">
        <v>401768</v>
      </c>
      <c r="R812" s="86" t="s">
        <v>2416</v>
      </c>
      <c r="S812" s="86" t="s">
        <v>710</v>
      </c>
      <c r="T812" s="86">
        <v>400508</v>
      </c>
      <c r="U812" s="86">
        <v>6130</v>
      </c>
      <c r="V812" s="86" t="s">
        <v>1189</v>
      </c>
      <c r="W812" s="86" t="s">
        <v>5036</v>
      </c>
      <c r="X812" s="86" t="s">
        <v>2580</v>
      </c>
      <c r="Y812" s="86" t="s">
        <v>711</v>
      </c>
      <c r="Z812" s="86" t="str">
        <f t="shared" si="97"/>
        <v>Johannes-Messner-Weg 11; 6130 Schwaz</v>
      </c>
      <c r="AB812" s="85" t="s">
        <v>5347</v>
      </c>
      <c r="AC812" s="85" t="str">
        <f t="shared" si="98"/>
        <v>AT73</v>
      </c>
      <c r="AD812" s="85" t="str">
        <f t="shared" si="99"/>
        <v>2051</v>
      </c>
      <c r="AE812" s="85" t="str">
        <f t="shared" si="100"/>
        <v>0008</v>
      </c>
      <c r="AF812" s="85" t="str">
        <f t="shared" si="101"/>
        <v>0030</v>
      </c>
      <c r="AG812" s="85" t="str">
        <f t="shared" si="102"/>
        <v>5443</v>
      </c>
      <c r="AH812" s="85" t="str">
        <f t="shared" si="103"/>
        <v>AT73 2051 0008 0030 5443</v>
      </c>
    </row>
    <row r="813" spans="1:34" x14ac:dyDescent="0.25">
      <c r="A813" s="86">
        <v>702216</v>
      </c>
      <c r="B813" s="86" t="s">
        <v>843</v>
      </c>
      <c r="C813" s="86" t="str">
        <f t="shared" si="96"/>
        <v>Dr.Siegfried Gapp Weg 7; 6414 Barwies</v>
      </c>
      <c r="D813" s="86" t="s">
        <v>1920</v>
      </c>
      <c r="E813" s="86" t="s">
        <v>1920</v>
      </c>
      <c r="F813" s="86">
        <v>70209</v>
      </c>
      <c r="G813" s="86">
        <v>6414</v>
      </c>
      <c r="H813" s="86" t="s">
        <v>3069</v>
      </c>
      <c r="I813" s="86" t="s">
        <v>3070</v>
      </c>
      <c r="J813" s="86" t="s">
        <v>2509</v>
      </c>
      <c r="K813" s="86" t="s">
        <v>2844</v>
      </c>
      <c r="L813" s="86" t="s">
        <v>3</v>
      </c>
      <c r="M813" s="86" t="s">
        <v>5350</v>
      </c>
      <c r="N813" s="86" t="s">
        <v>5351</v>
      </c>
      <c r="O813" s="86" t="s">
        <v>2043</v>
      </c>
      <c r="P813" s="87">
        <v>36770</v>
      </c>
      <c r="Q813" s="87">
        <v>401768</v>
      </c>
      <c r="R813" s="86" t="s">
        <v>2416</v>
      </c>
      <c r="S813" s="86" t="s">
        <v>83</v>
      </c>
      <c r="T813" s="86">
        <v>970209</v>
      </c>
      <c r="U813" s="86">
        <v>6414</v>
      </c>
      <c r="V813" s="86" t="s">
        <v>1010</v>
      </c>
      <c r="W813" s="86" t="s">
        <v>5353</v>
      </c>
      <c r="X813" s="86" t="s">
        <v>5354</v>
      </c>
      <c r="Y813" s="86" t="s">
        <v>1463</v>
      </c>
      <c r="Z813" s="86" t="str">
        <f t="shared" si="97"/>
        <v>Obermieming 175; 6414 Mieming</v>
      </c>
      <c r="AB813" s="85" t="s">
        <v>5352</v>
      </c>
      <c r="AC813" s="85" t="str">
        <f t="shared" si="98"/>
        <v>AT30</v>
      </c>
      <c r="AD813" s="85" t="str">
        <f t="shared" si="99"/>
        <v>3633</v>
      </c>
      <c r="AE813" s="85" t="str">
        <f t="shared" si="100"/>
        <v>6000</v>
      </c>
      <c r="AF813" s="85" t="str">
        <f t="shared" si="101"/>
        <v>0252</v>
      </c>
      <c r="AG813" s="85" t="str">
        <f t="shared" si="102"/>
        <v>0039</v>
      </c>
      <c r="AH813" s="85" t="str">
        <f t="shared" si="103"/>
        <v>AT30 3633 6000 0252 0039</v>
      </c>
    </row>
    <row r="814" spans="1:34" x14ac:dyDescent="0.25">
      <c r="A814" s="86">
        <v>702226</v>
      </c>
      <c r="B814" s="86" t="s">
        <v>82</v>
      </c>
      <c r="C814" s="86" t="str">
        <f t="shared" si="96"/>
        <v>Dr.Siegfried Gapp Weg 7; 6414 Barwies</v>
      </c>
      <c r="D814" s="86" t="s">
        <v>1920</v>
      </c>
      <c r="E814" s="86" t="s">
        <v>1920</v>
      </c>
      <c r="F814" s="86">
        <v>70209</v>
      </c>
      <c r="G814" s="86">
        <v>6414</v>
      </c>
      <c r="H814" s="86" t="s">
        <v>3069</v>
      </c>
      <c r="I814" s="86" t="s">
        <v>3070</v>
      </c>
      <c r="J814" s="86" t="s">
        <v>2509</v>
      </c>
      <c r="K814" s="86" t="s">
        <v>2844</v>
      </c>
      <c r="L814" s="86" t="s">
        <v>3</v>
      </c>
      <c r="M814" s="86" t="s">
        <v>5355</v>
      </c>
      <c r="N814" s="86" t="s">
        <v>5356</v>
      </c>
      <c r="O814" s="86" t="s">
        <v>2043</v>
      </c>
      <c r="P814" s="87">
        <v>36770</v>
      </c>
      <c r="Q814" s="87">
        <v>401768</v>
      </c>
      <c r="R814" s="86" t="s">
        <v>2416</v>
      </c>
      <c r="S814" s="86" t="s">
        <v>83</v>
      </c>
      <c r="T814" s="86">
        <v>970209</v>
      </c>
      <c r="U814" s="86">
        <v>6414</v>
      </c>
      <c r="V814" s="86" t="s">
        <v>1010</v>
      </c>
      <c r="W814" s="86" t="s">
        <v>5353</v>
      </c>
      <c r="X814" s="86" t="s">
        <v>5354</v>
      </c>
      <c r="Y814" s="86" t="s">
        <v>1463</v>
      </c>
      <c r="Z814" s="86" t="str">
        <f t="shared" si="97"/>
        <v>Obermieming 175; 6414 Mieming</v>
      </c>
      <c r="AB814" s="85" t="s">
        <v>5352</v>
      </c>
      <c r="AC814" s="85" t="str">
        <f t="shared" si="98"/>
        <v>AT30</v>
      </c>
      <c r="AD814" s="85" t="str">
        <f t="shared" si="99"/>
        <v>3633</v>
      </c>
      <c r="AE814" s="85" t="str">
        <f t="shared" si="100"/>
        <v>6000</v>
      </c>
      <c r="AF814" s="85" t="str">
        <f t="shared" si="101"/>
        <v>0252</v>
      </c>
      <c r="AG814" s="85" t="str">
        <f t="shared" si="102"/>
        <v>0039</v>
      </c>
      <c r="AH814" s="85" t="str">
        <f t="shared" si="103"/>
        <v>AT30 3633 6000 0252 0039</v>
      </c>
    </row>
    <row r="815" spans="1:34" x14ac:dyDescent="0.25">
      <c r="A815" s="86">
        <v>703081</v>
      </c>
      <c r="B815" s="86" t="s">
        <v>101</v>
      </c>
      <c r="C815" s="86" t="str">
        <f t="shared" si="96"/>
        <v>Sylvester-Jordan-Straße 31; 6094 Axams</v>
      </c>
      <c r="D815" s="86" t="s">
        <v>1922</v>
      </c>
      <c r="E815" s="86" t="s">
        <v>1922</v>
      </c>
      <c r="F815" s="86">
        <v>70304</v>
      </c>
      <c r="G815" s="86">
        <v>6094</v>
      </c>
      <c r="H815" s="86" t="s">
        <v>1039</v>
      </c>
      <c r="I815" s="86" t="s">
        <v>5357</v>
      </c>
      <c r="J815" s="86" t="s">
        <v>2778</v>
      </c>
      <c r="K815" s="86" t="s">
        <v>3166</v>
      </c>
      <c r="L815" s="86" t="s">
        <v>3</v>
      </c>
      <c r="M815" s="86" t="s">
        <v>5358</v>
      </c>
      <c r="N815" s="86" t="s">
        <v>5359</v>
      </c>
      <c r="O815" s="86" t="s">
        <v>2079</v>
      </c>
      <c r="P815" s="87">
        <v>36770</v>
      </c>
      <c r="Q815" s="87">
        <v>401768</v>
      </c>
      <c r="R815" s="86" t="s">
        <v>2416</v>
      </c>
      <c r="S815" s="86" t="s">
        <v>102</v>
      </c>
      <c r="T815" s="86">
        <v>970304</v>
      </c>
      <c r="U815" s="86">
        <v>6094</v>
      </c>
      <c r="V815" s="86" t="s">
        <v>1039</v>
      </c>
      <c r="W815" s="86" t="s">
        <v>5357</v>
      </c>
      <c r="X815" s="86" t="s">
        <v>2457</v>
      </c>
      <c r="Y815" s="86" t="s">
        <v>103</v>
      </c>
      <c r="Z815" s="86" t="str">
        <f t="shared" si="97"/>
        <v>Sylvester-Jordan-Straße 12; 6094 Axams</v>
      </c>
      <c r="AB815" s="85" t="s">
        <v>5360</v>
      </c>
      <c r="AC815" s="85" t="str">
        <f t="shared" si="98"/>
        <v>AT71</v>
      </c>
      <c r="AD815" s="85" t="str">
        <f t="shared" si="99"/>
        <v>3620</v>
      </c>
      <c r="AE815" s="85" t="str">
        <f t="shared" si="100"/>
        <v>9000</v>
      </c>
      <c r="AF815" s="85" t="str">
        <f t="shared" si="101"/>
        <v>0002</v>
      </c>
      <c r="AG815" s="85" t="str">
        <f t="shared" si="102"/>
        <v>0149</v>
      </c>
      <c r="AH815" s="85" t="str">
        <f t="shared" si="103"/>
        <v>AT71 3620 9000 0002 0149</v>
      </c>
    </row>
    <row r="816" spans="1:34" x14ac:dyDescent="0.25">
      <c r="A816" s="86">
        <v>703008</v>
      </c>
      <c r="B816" s="86" t="s">
        <v>5361</v>
      </c>
      <c r="C816" s="86" t="str">
        <f t="shared" si="96"/>
        <v>Sylvester-Jordan-Straße 31; 6094 Axams</v>
      </c>
      <c r="D816" s="86" t="s">
        <v>2708</v>
      </c>
      <c r="E816" s="86" t="s">
        <v>2708</v>
      </c>
      <c r="F816" s="86">
        <v>70304</v>
      </c>
      <c r="G816" s="86">
        <v>6094</v>
      </c>
      <c r="H816" s="86" t="s">
        <v>1039</v>
      </c>
      <c r="I816" s="86" t="s">
        <v>5357</v>
      </c>
      <c r="J816" s="86" t="s">
        <v>2778</v>
      </c>
      <c r="K816" s="86" t="s">
        <v>3166</v>
      </c>
      <c r="L816" s="86" t="s">
        <v>3</v>
      </c>
      <c r="M816" s="86" t="s">
        <v>5362</v>
      </c>
      <c r="N816" s="86" t="s">
        <v>5363</v>
      </c>
      <c r="O816" s="86" t="s">
        <v>5739</v>
      </c>
      <c r="P816" s="87">
        <v>36770</v>
      </c>
      <c r="Q816" s="87">
        <v>401768</v>
      </c>
      <c r="R816" s="86" t="s">
        <v>2416</v>
      </c>
      <c r="S816" s="86" t="s">
        <v>5364</v>
      </c>
      <c r="T816" s="86"/>
      <c r="U816" s="86">
        <v>6094</v>
      </c>
      <c r="V816" s="86" t="s">
        <v>1039</v>
      </c>
      <c r="W816" s="86" t="s">
        <v>5365</v>
      </c>
      <c r="X816" s="86" t="s">
        <v>2778</v>
      </c>
      <c r="Y816" s="86"/>
      <c r="Z816" s="86" t="str">
        <f t="shared" si="97"/>
        <v>Silvester-Jordan-Straße 31; 6094 Axams</v>
      </c>
      <c r="AC816" s="85" t="str">
        <f t="shared" si="98"/>
        <v/>
      </c>
      <c r="AD816" s="85" t="str">
        <f t="shared" si="99"/>
        <v/>
      </c>
      <c r="AE816" s="85" t="str">
        <f t="shared" si="100"/>
        <v/>
      </c>
      <c r="AF816" s="85" t="str">
        <f t="shared" si="101"/>
        <v/>
      </c>
      <c r="AG816" s="85" t="str">
        <f t="shared" si="102"/>
        <v/>
      </c>
      <c r="AH816" s="85" t="str">
        <f t="shared" si="103"/>
        <v xml:space="preserve">    </v>
      </c>
    </row>
    <row r="817" spans="1:34" x14ac:dyDescent="0.25">
      <c r="A817" s="86">
        <v>703087</v>
      </c>
      <c r="B817" s="86" t="s">
        <v>5366</v>
      </c>
      <c r="C817" s="86" t="str">
        <f t="shared" si="96"/>
        <v>Sylvester-Jordan-Straße 29; 6094 Axams</v>
      </c>
      <c r="D817" s="86" t="s">
        <v>2746</v>
      </c>
      <c r="E817" s="86" t="s">
        <v>1922</v>
      </c>
      <c r="F817" s="86">
        <v>70304</v>
      </c>
      <c r="G817" s="86">
        <v>6094</v>
      </c>
      <c r="H817" s="86" t="s">
        <v>1039</v>
      </c>
      <c r="I817" s="86" t="s">
        <v>5357</v>
      </c>
      <c r="J817" s="86" t="s">
        <v>2485</v>
      </c>
      <c r="K817" s="86" t="s">
        <v>3166</v>
      </c>
      <c r="L817" s="86" t="s">
        <v>3</v>
      </c>
      <c r="M817" s="86"/>
      <c r="N817" s="86" t="s">
        <v>5367</v>
      </c>
      <c r="O817" s="86" t="s">
        <v>5739</v>
      </c>
      <c r="P817" s="87">
        <v>36770</v>
      </c>
      <c r="Q817" s="87">
        <v>401768</v>
      </c>
      <c r="R817" s="86" t="s">
        <v>2416</v>
      </c>
      <c r="S817" s="86" t="s">
        <v>102</v>
      </c>
      <c r="T817" s="86">
        <v>970304</v>
      </c>
      <c r="U817" s="86">
        <v>6094</v>
      </c>
      <c r="V817" s="86" t="s">
        <v>1039</v>
      </c>
      <c r="W817" s="86" t="s">
        <v>5357</v>
      </c>
      <c r="X817" s="86" t="s">
        <v>2457</v>
      </c>
      <c r="Y817" s="86" t="s">
        <v>103</v>
      </c>
      <c r="Z817" s="86" t="str">
        <f t="shared" si="97"/>
        <v>Sylvester-Jordan-Straße 12; 6094 Axams</v>
      </c>
      <c r="AC817" s="85" t="str">
        <f t="shared" si="98"/>
        <v/>
      </c>
      <c r="AD817" s="85" t="str">
        <f t="shared" si="99"/>
        <v/>
      </c>
      <c r="AE817" s="85" t="str">
        <f t="shared" si="100"/>
        <v/>
      </c>
      <c r="AF817" s="85" t="str">
        <f t="shared" si="101"/>
        <v/>
      </c>
      <c r="AG817" s="85" t="str">
        <f t="shared" si="102"/>
        <v/>
      </c>
      <c r="AH817" s="85" t="str">
        <f t="shared" si="103"/>
        <v xml:space="preserve">    </v>
      </c>
    </row>
    <row r="818" spans="1:34" x14ac:dyDescent="0.25">
      <c r="A818" s="86">
        <v>703706</v>
      </c>
      <c r="B818" s="86" t="s">
        <v>834</v>
      </c>
      <c r="C818" s="86" t="str">
        <f t="shared" si="96"/>
        <v>Sylvester-Jordan-Straße 29; 6094 Axams</v>
      </c>
      <c r="D818" s="86" t="s">
        <v>1920</v>
      </c>
      <c r="E818" s="86" t="s">
        <v>1920</v>
      </c>
      <c r="F818" s="86">
        <v>70304</v>
      </c>
      <c r="G818" s="86">
        <v>6094</v>
      </c>
      <c r="H818" s="86" t="s">
        <v>1039</v>
      </c>
      <c r="I818" s="86" t="s">
        <v>5357</v>
      </c>
      <c r="J818" s="86" t="s">
        <v>2485</v>
      </c>
      <c r="K818" s="86" t="s">
        <v>3166</v>
      </c>
      <c r="L818" s="86" t="s">
        <v>3</v>
      </c>
      <c r="M818" s="86" t="s">
        <v>5368</v>
      </c>
      <c r="N818" s="86" t="s">
        <v>5369</v>
      </c>
      <c r="O818" s="86" t="s">
        <v>2079</v>
      </c>
      <c r="P818" s="87">
        <v>36770</v>
      </c>
      <c r="Q818" s="87">
        <v>401768</v>
      </c>
      <c r="R818" s="86" t="s">
        <v>2416</v>
      </c>
      <c r="S818" s="86" t="s">
        <v>102</v>
      </c>
      <c r="T818" s="86">
        <v>970304</v>
      </c>
      <c r="U818" s="86">
        <v>6094</v>
      </c>
      <c r="V818" s="86" t="s">
        <v>1039</v>
      </c>
      <c r="W818" s="86" t="s">
        <v>5357</v>
      </c>
      <c r="X818" s="86" t="s">
        <v>2457</v>
      </c>
      <c r="Y818" s="86" t="s">
        <v>103</v>
      </c>
      <c r="Z818" s="86" t="str">
        <f t="shared" si="97"/>
        <v>Sylvester-Jordan-Straße 12; 6094 Axams</v>
      </c>
      <c r="AB818" s="85" t="s">
        <v>5360</v>
      </c>
      <c r="AC818" s="85" t="str">
        <f t="shared" si="98"/>
        <v>AT71</v>
      </c>
      <c r="AD818" s="85" t="str">
        <f t="shared" si="99"/>
        <v>3620</v>
      </c>
      <c r="AE818" s="85" t="str">
        <f t="shared" si="100"/>
        <v>9000</v>
      </c>
      <c r="AF818" s="85" t="str">
        <f t="shared" si="101"/>
        <v>0002</v>
      </c>
      <c r="AG818" s="85" t="str">
        <f t="shared" si="102"/>
        <v>0149</v>
      </c>
      <c r="AH818" s="85" t="str">
        <f t="shared" si="103"/>
        <v>AT71 3620 9000 0002 0149</v>
      </c>
    </row>
    <row r="819" spans="1:34" x14ac:dyDescent="0.25">
      <c r="A819" s="86">
        <v>702240</v>
      </c>
      <c r="B819" s="86" t="s">
        <v>36</v>
      </c>
      <c r="C819" s="86" t="str">
        <f t="shared" si="96"/>
        <v>An der Au 1; 6493 Mils b.Imst</v>
      </c>
      <c r="D819" s="86" t="s">
        <v>1920</v>
      </c>
      <c r="E819" s="86" t="s">
        <v>1920</v>
      </c>
      <c r="F819" s="86">
        <v>70210</v>
      </c>
      <c r="G819" s="86">
        <v>6493</v>
      </c>
      <c r="H819" s="86" t="s">
        <v>3089</v>
      </c>
      <c r="I819" s="86" t="s">
        <v>5370</v>
      </c>
      <c r="J819" s="86" t="s">
        <v>2480</v>
      </c>
      <c r="K819" s="86" t="s">
        <v>2844</v>
      </c>
      <c r="L819" s="86" t="s">
        <v>1</v>
      </c>
      <c r="M819" s="86" t="s">
        <v>5371</v>
      </c>
      <c r="N819" s="86" t="s">
        <v>5372</v>
      </c>
      <c r="O819" s="86" t="s">
        <v>2045</v>
      </c>
      <c r="P819" s="87">
        <v>36770</v>
      </c>
      <c r="Q819" s="87">
        <v>401768</v>
      </c>
      <c r="R819" s="86" t="s">
        <v>2416</v>
      </c>
      <c r="S819" s="86" t="s">
        <v>1776</v>
      </c>
      <c r="T819" s="86">
        <v>311121</v>
      </c>
      <c r="U819" s="86">
        <v>6493</v>
      </c>
      <c r="V819" s="86" t="s">
        <v>3094</v>
      </c>
      <c r="W819" s="86" t="s">
        <v>5370</v>
      </c>
      <c r="X819" s="86" t="s">
        <v>2480</v>
      </c>
      <c r="Y819" s="86" t="s">
        <v>35</v>
      </c>
      <c r="Z819" s="86" t="str">
        <f t="shared" si="97"/>
        <v>An der Au 1; 6493 Mils bei Imst</v>
      </c>
      <c r="AB819" s="85" t="s">
        <v>5373</v>
      </c>
      <c r="AC819" s="85" t="str">
        <f t="shared" si="98"/>
        <v>AT64</v>
      </c>
      <c r="AD819" s="85" t="str">
        <f t="shared" si="99"/>
        <v>4239</v>
      </c>
      <c r="AE819" s="85" t="str">
        <f t="shared" si="100"/>
        <v>0005</v>
      </c>
      <c r="AF819" s="85" t="str">
        <f t="shared" si="101"/>
        <v>0006</v>
      </c>
      <c r="AG819" s="85" t="str">
        <f t="shared" si="102"/>
        <v>2200</v>
      </c>
      <c r="AH819" s="85" t="str">
        <f t="shared" si="103"/>
        <v>AT64 4239 0005 0006 2200</v>
      </c>
    </row>
    <row r="820" spans="1:34" x14ac:dyDescent="0.25">
      <c r="A820" s="86">
        <v>702241</v>
      </c>
      <c r="B820" s="86" t="s">
        <v>34</v>
      </c>
      <c r="C820" s="86" t="str">
        <f t="shared" si="96"/>
        <v>An der Au 1; 6493 Mils b.Imst</v>
      </c>
      <c r="D820" s="86" t="s">
        <v>1919</v>
      </c>
      <c r="E820" s="86" t="s">
        <v>1919</v>
      </c>
      <c r="F820" s="86">
        <v>70210</v>
      </c>
      <c r="G820" s="86">
        <v>6493</v>
      </c>
      <c r="H820" s="86" t="s">
        <v>3089</v>
      </c>
      <c r="I820" s="86" t="s">
        <v>5370</v>
      </c>
      <c r="J820" s="86" t="s">
        <v>2480</v>
      </c>
      <c r="K820" s="86" t="s">
        <v>2844</v>
      </c>
      <c r="L820" s="86" t="s">
        <v>1</v>
      </c>
      <c r="M820" s="86" t="s">
        <v>5374</v>
      </c>
      <c r="N820" s="86" t="s">
        <v>5375</v>
      </c>
      <c r="O820" s="86" t="s">
        <v>2045</v>
      </c>
      <c r="P820" s="87">
        <v>36770</v>
      </c>
      <c r="Q820" s="87">
        <v>401768</v>
      </c>
      <c r="R820" s="86" t="s">
        <v>2416</v>
      </c>
      <c r="S820" s="86" t="s">
        <v>1776</v>
      </c>
      <c r="T820" s="86">
        <v>311121</v>
      </c>
      <c r="U820" s="86">
        <v>6493</v>
      </c>
      <c r="V820" s="86" t="s">
        <v>3094</v>
      </c>
      <c r="W820" s="86" t="s">
        <v>5370</v>
      </c>
      <c r="X820" s="86" t="s">
        <v>2480</v>
      </c>
      <c r="Y820" s="86" t="s">
        <v>35</v>
      </c>
      <c r="Z820" s="86" t="str">
        <f t="shared" si="97"/>
        <v>An der Au 1; 6493 Mils bei Imst</v>
      </c>
      <c r="AB820" s="85" t="s">
        <v>5373</v>
      </c>
      <c r="AC820" s="85" t="str">
        <f t="shared" si="98"/>
        <v>AT64</v>
      </c>
      <c r="AD820" s="85" t="str">
        <f t="shared" si="99"/>
        <v>4239</v>
      </c>
      <c r="AE820" s="85" t="str">
        <f t="shared" si="100"/>
        <v>0005</v>
      </c>
      <c r="AF820" s="85" t="str">
        <f t="shared" si="101"/>
        <v>0006</v>
      </c>
      <c r="AG820" s="85" t="str">
        <f t="shared" si="102"/>
        <v>2200</v>
      </c>
      <c r="AH820" s="85" t="str">
        <f t="shared" si="103"/>
        <v>AT64 4239 0005 0006 2200</v>
      </c>
    </row>
    <row r="821" spans="1:34" x14ac:dyDescent="0.25">
      <c r="A821" s="86">
        <v>705206</v>
      </c>
      <c r="B821" s="86" t="s">
        <v>937</v>
      </c>
      <c r="C821" s="86" t="str">
        <f t="shared" si="96"/>
        <v>Lahnerwies, Niederau 400; 6314 Niederau</v>
      </c>
      <c r="D821" s="86" t="s">
        <v>1920</v>
      </c>
      <c r="E821" s="86" t="s">
        <v>1920</v>
      </c>
      <c r="F821" s="86">
        <v>70530</v>
      </c>
      <c r="G821" s="86">
        <v>6314</v>
      </c>
      <c r="H821" s="86" t="s">
        <v>5376</v>
      </c>
      <c r="I821" s="86" t="s">
        <v>5377</v>
      </c>
      <c r="J821" s="86" t="s">
        <v>3555</v>
      </c>
      <c r="K821" s="86" t="s">
        <v>3906</v>
      </c>
      <c r="L821" s="86" t="s">
        <v>3</v>
      </c>
      <c r="M821" s="86" t="s">
        <v>5378</v>
      </c>
      <c r="N821" s="86" t="s">
        <v>5379</v>
      </c>
      <c r="O821" s="86" t="s">
        <v>2213</v>
      </c>
      <c r="P821" s="87">
        <v>36770</v>
      </c>
      <c r="Q821" s="87">
        <v>401768</v>
      </c>
      <c r="R821" s="86" t="s">
        <v>2416</v>
      </c>
      <c r="S821" s="86" t="s">
        <v>432</v>
      </c>
      <c r="T821" s="86">
        <v>970530</v>
      </c>
      <c r="U821" s="86">
        <v>6311</v>
      </c>
      <c r="V821" s="86" t="s">
        <v>4209</v>
      </c>
      <c r="W821" s="86" t="s">
        <v>4210</v>
      </c>
      <c r="X821" s="86" t="s">
        <v>4211</v>
      </c>
      <c r="Y821" s="86" t="s">
        <v>433</v>
      </c>
      <c r="Z821" s="86" t="str">
        <f t="shared" si="97"/>
        <v>Kirchen, Oberau 205; 6311 Oberau</v>
      </c>
      <c r="AB821" s="85" t="s">
        <v>4208</v>
      </c>
      <c r="AC821" s="85" t="str">
        <f t="shared" si="98"/>
        <v>AT32</v>
      </c>
      <c r="AD821" s="85" t="str">
        <f t="shared" si="99"/>
        <v>3635</v>
      </c>
      <c r="AE821" s="85" t="str">
        <f t="shared" si="100"/>
        <v>7000</v>
      </c>
      <c r="AF821" s="85" t="str">
        <f t="shared" si="101"/>
        <v>0002</v>
      </c>
      <c r="AG821" s="85" t="str">
        <f t="shared" si="102"/>
        <v>0305</v>
      </c>
      <c r="AH821" s="85" t="str">
        <f t="shared" si="103"/>
        <v>AT32 3635 7000 0002 0305</v>
      </c>
    </row>
    <row r="822" spans="1:34" x14ac:dyDescent="0.25">
      <c r="A822" s="86">
        <v>706001</v>
      </c>
      <c r="B822" s="86" t="s">
        <v>1719</v>
      </c>
      <c r="C822" s="86" t="str">
        <f t="shared" si="96"/>
        <v>Bruggfeldstraße 16; 6500 Landeck</v>
      </c>
      <c r="D822" s="86" t="s">
        <v>1920</v>
      </c>
      <c r="E822" s="86" t="s">
        <v>1920</v>
      </c>
      <c r="F822" s="86">
        <v>70614</v>
      </c>
      <c r="G822" s="86">
        <v>6500</v>
      </c>
      <c r="H822" s="86" t="s">
        <v>1107</v>
      </c>
      <c r="I822" s="86" t="s">
        <v>4298</v>
      </c>
      <c r="J822" s="86" t="s">
        <v>2565</v>
      </c>
      <c r="K822" s="86" t="s">
        <v>4183</v>
      </c>
      <c r="L822" s="86" t="s">
        <v>3</v>
      </c>
      <c r="M822" s="86" t="s">
        <v>5380</v>
      </c>
      <c r="N822" s="86" t="s">
        <v>5381</v>
      </c>
      <c r="O822" s="86" t="s">
        <v>2228</v>
      </c>
      <c r="P822" s="87">
        <v>36770</v>
      </c>
      <c r="Q822" s="87">
        <v>401768</v>
      </c>
      <c r="R822" s="86" t="s">
        <v>2416</v>
      </c>
      <c r="S822" s="86" t="s">
        <v>447</v>
      </c>
      <c r="T822" s="86">
        <v>970614</v>
      </c>
      <c r="U822" s="86">
        <v>6500</v>
      </c>
      <c r="V822" s="86" t="s">
        <v>1107</v>
      </c>
      <c r="W822" s="86" t="s">
        <v>2531</v>
      </c>
      <c r="X822" s="86" t="s">
        <v>2665</v>
      </c>
      <c r="Y822" s="86" t="s">
        <v>448</v>
      </c>
      <c r="Z822" s="86" t="str">
        <f t="shared" si="97"/>
        <v>Innstraße 23; 6500 Landeck</v>
      </c>
      <c r="AB822" s="85" t="s">
        <v>4296</v>
      </c>
      <c r="AC822" s="85" t="str">
        <f t="shared" si="98"/>
        <v>AT08</v>
      </c>
      <c r="AD822" s="85" t="str">
        <f t="shared" si="99"/>
        <v>4239</v>
      </c>
      <c r="AE822" s="85" t="str">
        <f t="shared" si="100"/>
        <v>0005</v>
      </c>
      <c r="AF822" s="85" t="str">
        <f t="shared" si="101"/>
        <v>0028</v>
      </c>
      <c r="AG822" s="85" t="str">
        <f t="shared" si="102"/>
        <v>0100</v>
      </c>
      <c r="AH822" s="85" t="str">
        <f t="shared" si="103"/>
        <v>AT08 4239 0005 0028 0100</v>
      </c>
    </row>
    <row r="823" spans="1:34" x14ac:dyDescent="0.25">
      <c r="A823" s="86">
        <v>705005</v>
      </c>
      <c r="B823" s="86" t="s">
        <v>377</v>
      </c>
      <c r="C823" s="86" t="str">
        <f t="shared" si="96"/>
        <v>Dr. Franz-Stumpf-Straße 20; 6250 Kundl</v>
      </c>
      <c r="D823" s="86" t="s">
        <v>1920</v>
      </c>
      <c r="E823" s="86" t="s">
        <v>1920</v>
      </c>
      <c r="F823" s="86">
        <v>70514</v>
      </c>
      <c r="G823" s="86">
        <v>6250</v>
      </c>
      <c r="H823" s="86" t="s">
        <v>1086</v>
      </c>
      <c r="I823" s="86" t="s">
        <v>4033</v>
      </c>
      <c r="J823" s="86" t="s">
        <v>2435</v>
      </c>
      <c r="K823" s="86" t="s">
        <v>3906</v>
      </c>
      <c r="L823" s="86" t="s">
        <v>1</v>
      </c>
      <c r="M823" s="86" t="s">
        <v>5382</v>
      </c>
      <c r="N823" s="86" t="s">
        <v>4035</v>
      </c>
      <c r="O823" s="86" t="s">
        <v>2173</v>
      </c>
      <c r="P823" s="87">
        <v>36770</v>
      </c>
      <c r="Q823" s="87">
        <v>44074</v>
      </c>
      <c r="R823" s="86" t="s">
        <v>2592</v>
      </c>
      <c r="S823" s="86" t="s">
        <v>931</v>
      </c>
      <c r="T823" s="86">
        <v>400018</v>
      </c>
      <c r="U823" s="86">
        <v>6250</v>
      </c>
      <c r="V823" s="86" t="s">
        <v>1086</v>
      </c>
      <c r="W823" s="86" t="s">
        <v>4033</v>
      </c>
      <c r="X823" s="86" t="s">
        <v>2435</v>
      </c>
      <c r="Y823" s="86" t="s">
        <v>378</v>
      </c>
      <c r="Z823" s="86" t="str">
        <f t="shared" si="97"/>
        <v>Dr. Franz-Stumpf-Straße 20; 6250 Kundl</v>
      </c>
      <c r="AB823" s="85" t="s">
        <v>4036</v>
      </c>
      <c r="AC823" s="85" t="str">
        <f t="shared" si="98"/>
        <v>AT84</v>
      </c>
      <c r="AD823" s="85" t="str">
        <f t="shared" si="99"/>
        <v>3626</v>
      </c>
      <c r="AE823" s="85" t="str">
        <f t="shared" si="100"/>
        <v>7000</v>
      </c>
      <c r="AF823" s="85" t="str">
        <f t="shared" si="101"/>
        <v>0005</v>
      </c>
      <c r="AG823" s="85" t="str">
        <f t="shared" si="102"/>
        <v>1441</v>
      </c>
      <c r="AH823" s="85" t="str">
        <f t="shared" si="103"/>
        <v>AT84 3626 7000 0005 1441</v>
      </c>
    </row>
    <row r="824" spans="1:34" x14ac:dyDescent="0.25">
      <c r="A824" s="86">
        <v>704012</v>
      </c>
      <c r="B824" s="86" t="s">
        <v>1371</v>
      </c>
      <c r="C824" s="86" t="str">
        <f t="shared" si="96"/>
        <v>Dorfplatz 21; 6382 Kirchdorf/T</v>
      </c>
      <c r="D824" s="86" t="s">
        <v>1919</v>
      </c>
      <c r="E824" s="86" t="s">
        <v>1919</v>
      </c>
      <c r="F824" s="86">
        <v>70410</v>
      </c>
      <c r="G824" s="86">
        <v>6382</v>
      </c>
      <c r="H824" s="86" t="s">
        <v>3831</v>
      </c>
      <c r="I824" s="86" t="s">
        <v>3218</v>
      </c>
      <c r="J824" s="86" t="s">
        <v>3062</v>
      </c>
      <c r="K824" s="86" t="s">
        <v>3735</v>
      </c>
      <c r="L824" s="86" t="s">
        <v>1</v>
      </c>
      <c r="M824" s="86" t="s">
        <v>1372</v>
      </c>
      <c r="N824" s="86" t="s">
        <v>5383</v>
      </c>
      <c r="O824" s="86" t="s">
        <v>2143</v>
      </c>
      <c r="P824" s="87">
        <v>36770</v>
      </c>
      <c r="Q824" s="87">
        <v>401768</v>
      </c>
      <c r="R824" s="86" t="s">
        <v>2416</v>
      </c>
      <c r="S824" s="86" t="s">
        <v>1801</v>
      </c>
      <c r="T824" s="86">
        <v>404192</v>
      </c>
      <c r="U824" s="86">
        <v>6382</v>
      </c>
      <c r="V824" s="86" t="s">
        <v>5385</v>
      </c>
      <c r="W824" s="86" t="s">
        <v>3218</v>
      </c>
      <c r="X824" s="86" t="s">
        <v>3062</v>
      </c>
      <c r="Y824" s="86" t="s">
        <v>1372</v>
      </c>
      <c r="Z824" s="86" t="str">
        <f t="shared" si="97"/>
        <v>Dorfplatz 21; 6382 Kirchdorf in Tirol</v>
      </c>
      <c r="AB824" s="85" t="s">
        <v>5384</v>
      </c>
      <c r="AC824" s="85" t="str">
        <f t="shared" si="98"/>
        <v>AT49</v>
      </c>
      <c r="AD824" s="85" t="str">
        <f t="shared" si="99"/>
        <v>3626</v>
      </c>
      <c r="AE824" s="85" t="str">
        <f t="shared" si="100"/>
        <v>2000</v>
      </c>
      <c r="AF824" s="85" t="str">
        <f t="shared" si="101"/>
        <v>0004</v>
      </c>
      <c r="AG824" s="85" t="str">
        <f t="shared" si="102"/>
        <v>3075</v>
      </c>
      <c r="AH824" s="85" t="str">
        <f t="shared" si="103"/>
        <v>AT49 3626 2000 0004 3075</v>
      </c>
    </row>
    <row r="825" spans="1:34" x14ac:dyDescent="0.25">
      <c r="A825" s="86">
        <v>705002</v>
      </c>
      <c r="B825" s="86" t="s">
        <v>5386</v>
      </c>
      <c r="C825" s="86" t="str">
        <f t="shared" si="96"/>
        <v>Perlmooser Straße 2; 6323 Bad Häring</v>
      </c>
      <c r="D825" s="86" t="s">
        <v>2708</v>
      </c>
      <c r="E825" s="86" t="s">
        <v>2708</v>
      </c>
      <c r="F825" s="86">
        <v>70503</v>
      </c>
      <c r="G825" s="86">
        <v>6323</v>
      </c>
      <c r="H825" s="86" t="s">
        <v>1092</v>
      </c>
      <c r="I825" s="86" t="s">
        <v>5387</v>
      </c>
      <c r="J825" s="86" t="s">
        <v>2499</v>
      </c>
      <c r="K825" s="86" t="s">
        <v>3906</v>
      </c>
      <c r="L825" s="86" t="s">
        <v>3</v>
      </c>
      <c r="M825" s="86" t="s">
        <v>5388</v>
      </c>
      <c r="N825" s="86" t="s">
        <v>5389</v>
      </c>
      <c r="O825" s="86" t="s">
        <v>5765</v>
      </c>
      <c r="P825" s="87">
        <v>36770</v>
      </c>
      <c r="Q825" s="87">
        <v>43343</v>
      </c>
      <c r="R825" s="86" t="s">
        <v>2592</v>
      </c>
      <c r="S825" s="86" t="s">
        <v>5149</v>
      </c>
      <c r="T825" s="86"/>
      <c r="U825" s="86">
        <v>5061</v>
      </c>
      <c r="V825" s="86" t="s">
        <v>5150</v>
      </c>
      <c r="W825" s="86" t="s">
        <v>5151</v>
      </c>
      <c r="X825" s="86" t="s">
        <v>2499</v>
      </c>
      <c r="Y825" s="86"/>
      <c r="Z825" s="86" t="str">
        <f t="shared" si="97"/>
        <v>F.W.-Raiffeisen-Straße 2; 5061 Elsbethen</v>
      </c>
      <c r="AB825" s="85" t="s">
        <v>5390</v>
      </c>
      <c r="AC825" s="85" t="str">
        <f t="shared" si="98"/>
        <v>AT90</v>
      </c>
      <c r="AD825" s="85" t="str">
        <f t="shared" si="99"/>
        <v>3635</v>
      </c>
      <c r="AE825" s="85" t="str">
        <f t="shared" si="100"/>
        <v>8000</v>
      </c>
      <c r="AF825" s="85" t="str">
        <f t="shared" si="101"/>
        <v>0629</v>
      </c>
      <c r="AG825" s="85" t="str">
        <f t="shared" si="102"/>
        <v>0985</v>
      </c>
      <c r="AH825" s="85" t="str">
        <f t="shared" si="103"/>
        <v>AT90 3635 8000 0629 0985</v>
      </c>
    </row>
    <row r="826" spans="1:34" x14ac:dyDescent="0.25">
      <c r="A826" s="86">
        <v>704157</v>
      </c>
      <c r="B826" s="86" t="s">
        <v>5391</v>
      </c>
      <c r="C826" s="86" t="str">
        <f t="shared" si="96"/>
        <v>Kirchweg 3; 6370 Reith b.Kitzbühel</v>
      </c>
      <c r="D826" s="86" t="s">
        <v>2708</v>
      </c>
      <c r="E826" s="86" t="s">
        <v>2708</v>
      </c>
      <c r="F826" s="86">
        <v>70414</v>
      </c>
      <c r="G826" s="86">
        <v>6370</v>
      </c>
      <c r="H826" s="86" t="s">
        <v>3849</v>
      </c>
      <c r="I826" s="86" t="s">
        <v>3850</v>
      </c>
      <c r="J826" s="86" t="s">
        <v>2470</v>
      </c>
      <c r="K826" s="86" t="s">
        <v>3735</v>
      </c>
      <c r="L826" s="86" t="s">
        <v>1</v>
      </c>
      <c r="M826" s="86" t="s">
        <v>5392</v>
      </c>
      <c r="N826" s="86" t="s">
        <v>5393</v>
      </c>
      <c r="O826" s="86" t="s">
        <v>5739</v>
      </c>
      <c r="P826" s="87">
        <v>36770</v>
      </c>
      <c r="Q826" s="87">
        <v>44075</v>
      </c>
      <c r="R826" s="86" t="s">
        <v>2592</v>
      </c>
      <c r="S826" s="86" t="s">
        <v>5394</v>
      </c>
      <c r="T826" s="86"/>
      <c r="U826" s="86"/>
      <c r="V826" s="86"/>
      <c r="W826" s="86"/>
      <c r="X826" s="86"/>
      <c r="Y826" s="86"/>
      <c r="Z826" s="86" t="str">
        <f t="shared" si="97"/>
        <v xml:space="preserve"> ;  </v>
      </c>
      <c r="AC826" s="85" t="str">
        <f t="shared" si="98"/>
        <v/>
      </c>
      <c r="AD826" s="85" t="str">
        <f t="shared" si="99"/>
        <v/>
      </c>
      <c r="AE826" s="85" t="str">
        <f t="shared" si="100"/>
        <v/>
      </c>
      <c r="AF826" s="85" t="str">
        <f t="shared" si="101"/>
        <v/>
      </c>
      <c r="AG826" s="85" t="str">
        <f t="shared" si="102"/>
        <v/>
      </c>
      <c r="AH826" s="85" t="str">
        <f t="shared" si="103"/>
        <v xml:space="preserve">    </v>
      </c>
    </row>
    <row r="827" spans="1:34" x14ac:dyDescent="0.25">
      <c r="A827" s="86">
        <v>704158</v>
      </c>
      <c r="B827" s="86" t="s">
        <v>5395</v>
      </c>
      <c r="C827" s="86" t="str">
        <f t="shared" si="96"/>
        <v>Kirchweg 3; 6370 Reith b.Kitzbühel</v>
      </c>
      <c r="D827" s="86" t="s">
        <v>1919</v>
      </c>
      <c r="E827" s="86" t="s">
        <v>1919</v>
      </c>
      <c r="F827" s="86">
        <v>70414</v>
      </c>
      <c r="G827" s="86">
        <v>6370</v>
      </c>
      <c r="H827" s="86" t="s">
        <v>3849</v>
      </c>
      <c r="I827" s="86" t="s">
        <v>3850</v>
      </c>
      <c r="J827" s="86" t="s">
        <v>2470</v>
      </c>
      <c r="K827" s="86" t="s">
        <v>3735</v>
      </c>
      <c r="L827" s="86" t="s">
        <v>3</v>
      </c>
      <c r="M827" s="86" t="s">
        <v>5396</v>
      </c>
      <c r="N827" s="86" t="s">
        <v>5397</v>
      </c>
      <c r="O827" s="86" t="s">
        <v>2164</v>
      </c>
      <c r="P827" s="87">
        <v>44075</v>
      </c>
      <c r="Q827" s="87">
        <v>401768</v>
      </c>
      <c r="R827" s="86" t="s">
        <v>2416</v>
      </c>
      <c r="S827" s="86" t="s">
        <v>1810</v>
      </c>
      <c r="T827" s="86">
        <v>970414</v>
      </c>
      <c r="U827" s="86">
        <v>6370</v>
      </c>
      <c r="V827" s="86" t="s">
        <v>3854</v>
      </c>
      <c r="W827" s="86" t="s">
        <v>3140</v>
      </c>
      <c r="X827" s="86" t="s">
        <v>2428</v>
      </c>
      <c r="Y827" s="86" t="s">
        <v>319</v>
      </c>
      <c r="Z827" s="86" t="str">
        <f t="shared" si="97"/>
        <v>Dorf 5; 6370 Reith bei Kitzbühel</v>
      </c>
      <c r="AB827" s="85" t="s">
        <v>3853</v>
      </c>
      <c r="AC827" s="85" t="str">
        <f t="shared" si="98"/>
        <v>AT70</v>
      </c>
      <c r="AD827" s="85" t="str">
        <f t="shared" si="99"/>
        <v>3626</v>
      </c>
      <c r="AE827" s="85" t="str">
        <f t="shared" si="100"/>
        <v>3000</v>
      </c>
      <c r="AF827" s="85" t="str">
        <f t="shared" si="101"/>
        <v>0102</v>
      </c>
      <c r="AG827" s="85" t="str">
        <f t="shared" si="102"/>
        <v>0452</v>
      </c>
      <c r="AH827" s="85" t="str">
        <f t="shared" si="103"/>
        <v>AT70 3626 3000 0102 0452</v>
      </c>
    </row>
    <row r="828" spans="1:34" x14ac:dyDescent="0.25">
      <c r="A828" s="86">
        <v>702025</v>
      </c>
      <c r="B828" s="86" t="s">
        <v>92</v>
      </c>
      <c r="C828" s="86" t="str">
        <f t="shared" si="96"/>
        <v>Schulplatz 1; 6441 Umhausen</v>
      </c>
      <c r="D828" s="86" t="s">
        <v>1919</v>
      </c>
      <c r="E828" s="86" t="s">
        <v>1919</v>
      </c>
      <c r="F828" s="86">
        <v>70223</v>
      </c>
      <c r="G828" s="86">
        <v>6441</v>
      </c>
      <c r="H828" s="86" t="s">
        <v>1017</v>
      </c>
      <c r="I828" s="86" t="s">
        <v>5398</v>
      </c>
      <c r="J828" s="86" t="s">
        <v>2480</v>
      </c>
      <c r="K828" s="86" t="s">
        <v>2844</v>
      </c>
      <c r="L828" s="86" t="s">
        <v>3</v>
      </c>
      <c r="M828" s="86" t="s">
        <v>5399</v>
      </c>
      <c r="N828" s="86" t="s">
        <v>5400</v>
      </c>
      <c r="O828" s="86" t="s">
        <v>2031</v>
      </c>
      <c r="P828" s="87">
        <v>36770</v>
      </c>
      <c r="Q828" s="87">
        <v>401768</v>
      </c>
      <c r="R828" s="86" t="s">
        <v>2416</v>
      </c>
      <c r="S828" s="86" t="s">
        <v>90</v>
      </c>
      <c r="T828" s="86">
        <v>970223</v>
      </c>
      <c r="U828" s="86">
        <v>6441</v>
      </c>
      <c r="V828" s="86" t="s">
        <v>1017</v>
      </c>
      <c r="W828" s="86" t="s">
        <v>3140</v>
      </c>
      <c r="X828" s="86" t="s">
        <v>2560</v>
      </c>
      <c r="Y828" s="86" t="s">
        <v>91</v>
      </c>
      <c r="Z828" s="86" t="str">
        <f t="shared" si="97"/>
        <v>Dorf 30; 6441 Umhausen</v>
      </c>
      <c r="AB828" s="85" t="s">
        <v>3139</v>
      </c>
      <c r="AC828" s="85" t="str">
        <f t="shared" si="98"/>
        <v>AT30</v>
      </c>
      <c r="AD828" s="85" t="str">
        <f t="shared" si="99"/>
        <v>3629</v>
      </c>
      <c r="AE828" s="85" t="str">
        <f t="shared" si="100"/>
        <v>1000</v>
      </c>
      <c r="AF828" s="85" t="str">
        <f t="shared" si="101"/>
        <v>0022</v>
      </c>
      <c r="AG828" s="85" t="str">
        <f t="shared" si="102"/>
        <v>0103</v>
      </c>
      <c r="AH828" s="85" t="str">
        <f t="shared" si="103"/>
        <v>AT30 3629 1000 0022 0103</v>
      </c>
    </row>
    <row r="829" spans="1:34" x14ac:dyDescent="0.25">
      <c r="A829" s="86">
        <v>702246</v>
      </c>
      <c r="B829" s="86" t="s">
        <v>797</v>
      </c>
      <c r="C829" s="86" t="str">
        <f t="shared" si="96"/>
        <v>Schulplatz 3; 6441 Umhausen</v>
      </c>
      <c r="D829" s="86" t="s">
        <v>1920</v>
      </c>
      <c r="E829" s="86" t="s">
        <v>1920</v>
      </c>
      <c r="F829" s="86">
        <v>70223</v>
      </c>
      <c r="G829" s="86">
        <v>6441</v>
      </c>
      <c r="H829" s="86" t="s">
        <v>1017</v>
      </c>
      <c r="I829" s="86" t="s">
        <v>5398</v>
      </c>
      <c r="J829" s="86" t="s">
        <v>2470</v>
      </c>
      <c r="K829" s="86" t="s">
        <v>2844</v>
      </c>
      <c r="L829" s="86" t="s">
        <v>3</v>
      </c>
      <c r="M829" s="86" t="s">
        <v>5401</v>
      </c>
      <c r="N829" s="86" t="s">
        <v>5402</v>
      </c>
      <c r="O829" s="86" t="s">
        <v>2031</v>
      </c>
      <c r="P829" s="87">
        <v>36770</v>
      </c>
      <c r="Q829" s="87">
        <v>401768</v>
      </c>
      <c r="R829" s="86" t="s">
        <v>2416</v>
      </c>
      <c r="S829" s="86" t="s">
        <v>90</v>
      </c>
      <c r="T829" s="86">
        <v>970223</v>
      </c>
      <c r="U829" s="86">
        <v>6441</v>
      </c>
      <c r="V829" s="86" t="s">
        <v>1017</v>
      </c>
      <c r="W829" s="86" t="s">
        <v>3140</v>
      </c>
      <c r="X829" s="86" t="s">
        <v>2560</v>
      </c>
      <c r="Y829" s="86" t="s">
        <v>91</v>
      </c>
      <c r="Z829" s="86" t="str">
        <f t="shared" si="97"/>
        <v>Dorf 30; 6441 Umhausen</v>
      </c>
      <c r="AB829" s="85" t="s">
        <v>3139</v>
      </c>
      <c r="AC829" s="85" t="str">
        <f t="shared" si="98"/>
        <v>AT30</v>
      </c>
      <c r="AD829" s="85" t="str">
        <f t="shared" si="99"/>
        <v>3629</v>
      </c>
      <c r="AE829" s="85" t="str">
        <f t="shared" si="100"/>
        <v>1000</v>
      </c>
      <c r="AF829" s="85" t="str">
        <f t="shared" si="101"/>
        <v>0022</v>
      </c>
      <c r="AG829" s="85" t="str">
        <f t="shared" si="102"/>
        <v>0103</v>
      </c>
      <c r="AH829" s="85" t="str">
        <f t="shared" si="103"/>
        <v>AT30 3629 1000 0022 0103</v>
      </c>
    </row>
    <row r="830" spans="1:34" x14ac:dyDescent="0.25">
      <c r="A830" s="86">
        <v>703064</v>
      </c>
      <c r="B830" s="86" t="s">
        <v>5403</v>
      </c>
      <c r="C830" s="86" t="str">
        <f t="shared" si="96"/>
        <v>Eduard-Wallnöfer-Zentrum 2; 6060 Hall/T</v>
      </c>
      <c r="D830" s="86" t="s">
        <v>1919</v>
      </c>
      <c r="E830" s="86" t="s">
        <v>1919</v>
      </c>
      <c r="F830" s="86">
        <v>70354</v>
      </c>
      <c r="G830" s="86">
        <v>6060</v>
      </c>
      <c r="H830" s="86" t="s">
        <v>3509</v>
      </c>
      <c r="I830" s="86" t="s">
        <v>5404</v>
      </c>
      <c r="J830" s="86" t="s">
        <v>2499</v>
      </c>
      <c r="K830" s="86" t="s">
        <v>3166</v>
      </c>
      <c r="L830" s="86" t="s">
        <v>1</v>
      </c>
      <c r="M830" s="86" t="s">
        <v>5405</v>
      </c>
      <c r="N830" s="86" t="s">
        <v>5406</v>
      </c>
      <c r="O830" s="86" t="s">
        <v>1974</v>
      </c>
      <c r="P830" s="87">
        <v>36770</v>
      </c>
      <c r="Q830" s="87">
        <v>401768</v>
      </c>
      <c r="R830" s="86" t="s">
        <v>2416</v>
      </c>
      <c r="S830" s="86" t="s">
        <v>1746</v>
      </c>
      <c r="T830" s="86">
        <v>400101</v>
      </c>
      <c r="U830" s="86">
        <v>6020</v>
      </c>
      <c r="V830" s="86" t="s">
        <v>1009</v>
      </c>
      <c r="W830" s="86" t="s">
        <v>2484</v>
      </c>
      <c r="X830" s="86" t="s">
        <v>2485</v>
      </c>
      <c r="Y830" s="86" t="s">
        <v>5</v>
      </c>
      <c r="Z830" s="86" t="str">
        <f t="shared" si="97"/>
        <v>Rennweg 29; 6020 Innsbruck</v>
      </c>
      <c r="AB830" s="85" t="s">
        <v>2483</v>
      </c>
      <c r="AC830" s="85" t="str">
        <f t="shared" si="98"/>
        <v>AT98</v>
      </c>
      <c r="AD830" s="85" t="str">
        <f t="shared" si="99"/>
        <v>2050</v>
      </c>
      <c r="AE830" s="85" t="str">
        <f t="shared" si="100"/>
        <v>3033</v>
      </c>
      <c r="AF830" s="85" t="str">
        <f t="shared" si="101"/>
        <v>0224</v>
      </c>
      <c r="AG830" s="85" t="str">
        <f t="shared" si="102"/>
        <v>2130</v>
      </c>
      <c r="AH830" s="85" t="str">
        <f t="shared" si="103"/>
        <v>AT98 2050 3033 0224 2130</v>
      </c>
    </row>
    <row r="831" spans="1:34" x14ac:dyDescent="0.25">
      <c r="A831" s="86">
        <v>701022</v>
      </c>
      <c r="B831" s="86" t="s">
        <v>5407</v>
      </c>
      <c r="C831" s="86" t="str">
        <f t="shared" si="96"/>
        <v>Amraser-See-Straße 35; 6020 Amras</v>
      </c>
      <c r="D831" s="86" t="s">
        <v>2708</v>
      </c>
      <c r="E831" s="86" t="s">
        <v>2708</v>
      </c>
      <c r="F831" s="86">
        <v>70101</v>
      </c>
      <c r="G831" s="86">
        <v>6020</v>
      </c>
      <c r="H831" s="86" t="s">
        <v>2468</v>
      </c>
      <c r="I831" s="86" t="s">
        <v>5408</v>
      </c>
      <c r="J831" s="86" t="s">
        <v>2522</v>
      </c>
      <c r="K831" s="86" t="s">
        <v>2412</v>
      </c>
      <c r="L831" s="86" t="s">
        <v>3</v>
      </c>
      <c r="M831" s="86" t="s">
        <v>5409</v>
      </c>
      <c r="N831" s="86" t="s">
        <v>5410</v>
      </c>
      <c r="O831" s="86" t="s">
        <v>5739</v>
      </c>
      <c r="P831" s="87">
        <v>36770</v>
      </c>
      <c r="Q831" s="87">
        <v>401768</v>
      </c>
      <c r="R831" s="86" t="s">
        <v>2416</v>
      </c>
      <c r="S831" s="86" t="s">
        <v>1746</v>
      </c>
      <c r="T831" s="86">
        <v>400101</v>
      </c>
      <c r="U831" s="86">
        <v>6020</v>
      </c>
      <c r="V831" s="86" t="s">
        <v>1009</v>
      </c>
      <c r="W831" s="86" t="s">
        <v>2484</v>
      </c>
      <c r="X831" s="86" t="s">
        <v>2485</v>
      </c>
      <c r="Y831" s="86" t="s">
        <v>5</v>
      </c>
      <c r="Z831" s="86" t="str">
        <f t="shared" si="97"/>
        <v>Rennweg 29; 6020 Innsbruck</v>
      </c>
      <c r="AC831" s="85" t="str">
        <f t="shared" si="98"/>
        <v/>
      </c>
      <c r="AD831" s="85" t="str">
        <f t="shared" si="99"/>
        <v/>
      </c>
      <c r="AE831" s="85" t="str">
        <f t="shared" si="100"/>
        <v/>
      </c>
      <c r="AF831" s="85" t="str">
        <f t="shared" si="101"/>
        <v/>
      </c>
      <c r="AG831" s="85" t="str">
        <f t="shared" si="102"/>
        <v/>
      </c>
      <c r="AH831" s="85" t="str">
        <f t="shared" si="103"/>
        <v xml:space="preserve">    </v>
      </c>
    </row>
    <row r="832" spans="1:34" x14ac:dyDescent="0.25">
      <c r="A832" s="86">
        <v>701107</v>
      </c>
      <c r="B832" s="86" t="s">
        <v>5411</v>
      </c>
      <c r="C832" s="86" t="str">
        <f t="shared" si="96"/>
        <v>Hans-Maier-Straße 3; 6020 Mühlau</v>
      </c>
      <c r="D832" s="86" t="s">
        <v>1919</v>
      </c>
      <c r="E832" s="86" t="s">
        <v>1919</v>
      </c>
      <c r="F832" s="86">
        <v>70101</v>
      </c>
      <c r="G832" s="86">
        <v>6020</v>
      </c>
      <c r="H832" s="86" t="s">
        <v>2673</v>
      </c>
      <c r="I832" s="86" t="s">
        <v>5412</v>
      </c>
      <c r="J832" s="86" t="s">
        <v>2470</v>
      </c>
      <c r="K832" s="86" t="s">
        <v>2412</v>
      </c>
      <c r="L832" s="86" t="s">
        <v>1</v>
      </c>
      <c r="M832" s="86" t="s">
        <v>5413</v>
      </c>
      <c r="N832" s="86" t="s">
        <v>5414</v>
      </c>
      <c r="O832" s="86" t="s">
        <v>1990</v>
      </c>
      <c r="P832" s="87">
        <v>44319</v>
      </c>
      <c r="Q832" s="87">
        <v>401768</v>
      </c>
      <c r="R832" s="86" t="s">
        <v>2416</v>
      </c>
      <c r="S832" s="86" t="s">
        <v>19</v>
      </c>
      <c r="T832" s="86">
        <v>900244</v>
      </c>
      <c r="U832" s="86">
        <v>6020</v>
      </c>
      <c r="V832" s="86" t="s">
        <v>1009</v>
      </c>
      <c r="W832" s="86" t="s">
        <v>2417</v>
      </c>
      <c r="X832" s="86" t="s">
        <v>2425</v>
      </c>
      <c r="Y832" s="86" t="s">
        <v>1603</v>
      </c>
      <c r="Z832" s="86" t="str">
        <f t="shared" si="97"/>
        <v>Innrain 24; 6020 Innsbruck</v>
      </c>
      <c r="AB832" s="85" t="s">
        <v>2424</v>
      </c>
      <c r="AC832" s="85" t="str">
        <f t="shared" si="98"/>
        <v>AT18</v>
      </c>
      <c r="AD832" s="85" t="str">
        <f t="shared" si="99"/>
        <v>4239</v>
      </c>
      <c r="AE832" s="85" t="str">
        <f t="shared" si="100"/>
        <v>0009</v>
      </c>
      <c r="AF832" s="85" t="str">
        <f t="shared" si="101"/>
        <v>0008</v>
      </c>
      <c r="AG832" s="85" t="str">
        <f t="shared" si="102"/>
        <v>1813</v>
      </c>
      <c r="AH832" s="85" t="str">
        <f t="shared" si="103"/>
        <v>AT18 4239 0009 0008 1813</v>
      </c>
    </row>
    <row r="833" spans="1:34" x14ac:dyDescent="0.25">
      <c r="A833" s="86">
        <v>709496</v>
      </c>
      <c r="B833" s="86" t="s">
        <v>740</v>
      </c>
      <c r="C833" s="86" t="str">
        <f t="shared" si="96"/>
        <v>Zellbergeben 22; 6277 Zellbergeben</v>
      </c>
      <c r="D833" s="86" t="s">
        <v>1920</v>
      </c>
      <c r="E833" s="86" t="s">
        <v>1920</v>
      </c>
      <c r="F833" s="86">
        <v>70941</v>
      </c>
      <c r="G833" s="86">
        <v>6277</v>
      </c>
      <c r="H833" s="86" t="s">
        <v>5415</v>
      </c>
      <c r="I833" s="86" t="s">
        <v>5415</v>
      </c>
      <c r="J833" s="86" t="s">
        <v>2719</v>
      </c>
      <c r="K833" s="86" t="s">
        <v>4808</v>
      </c>
      <c r="L833" s="86" t="s">
        <v>3</v>
      </c>
      <c r="M833" s="86" t="s">
        <v>5416</v>
      </c>
      <c r="N833" s="86" t="s">
        <v>5417</v>
      </c>
      <c r="O833" s="86" t="s">
        <v>2383</v>
      </c>
      <c r="P833" s="87">
        <v>36770</v>
      </c>
      <c r="Q833" s="87">
        <v>401768</v>
      </c>
      <c r="R833" s="86" t="s">
        <v>2416</v>
      </c>
      <c r="S833" s="86" t="s">
        <v>741</v>
      </c>
      <c r="T833" s="86">
        <v>970941</v>
      </c>
      <c r="U833" s="86">
        <v>6277</v>
      </c>
      <c r="V833" s="86" t="s">
        <v>1233</v>
      </c>
      <c r="W833" s="86" t="s">
        <v>5415</v>
      </c>
      <c r="X833" s="86" t="s">
        <v>2665</v>
      </c>
      <c r="Y833" s="86" t="s">
        <v>742</v>
      </c>
      <c r="Z833" s="86" t="str">
        <f t="shared" si="97"/>
        <v>Zellbergeben 23; 6277 Zellberg</v>
      </c>
      <c r="AB833" s="85" t="s">
        <v>5418</v>
      </c>
      <c r="AC833" s="85" t="str">
        <f t="shared" si="98"/>
        <v>AT45</v>
      </c>
      <c r="AD833" s="85" t="str">
        <f t="shared" si="99"/>
        <v>3636</v>
      </c>
      <c r="AE833" s="85" t="str">
        <f t="shared" si="100"/>
        <v>0000</v>
      </c>
      <c r="AF833" s="85" t="str">
        <f t="shared" si="101"/>
        <v>0002</v>
      </c>
      <c r="AG833" s="85" t="str">
        <f t="shared" si="102"/>
        <v>1899</v>
      </c>
      <c r="AH833" s="85" t="str">
        <f t="shared" si="103"/>
        <v>AT45 3636 0000 0002 1899</v>
      </c>
    </row>
    <row r="834" spans="1:34" x14ac:dyDescent="0.25">
      <c r="A834" s="86">
        <v>709566</v>
      </c>
      <c r="B834" s="86" t="s">
        <v>5419</v>
      </c>
      <c r="C834" s="86" t="str">
        <f t="shared" si="96"/>
        <v>Falkensteinstraße 28 a; 6130 Schwaz</v>
      </c>
      <c r="D834" s="86" t="s">
        <v>1922</v>
      </c>
      <c r="E834" s="86" t="s">
        <v>1922</v>
      </c>
      <c r="F834" s="86">
        <v>70926</v>
      </c>
      <c r="G834" s="86">
        <v>6130</v>
      </c>
      <c r="H834" s="86" t="s">
        <v>1189</v>
      </c>
      <c r="I834" s="86" t="s">
        <v>4993</v>
      </c>
      <c r="J834" s="86" t="s">
        <v>3389</v>
      </c>
      <c r="K834" s="86" t="s">
        <v>4808</v>
      </c>
      <c r="L834" s="86" t="s">
        <v>3</v>
      </c>
      <c r="M834" s="86" t="s">
        <v>5420</v>
      </c>
      <c r="N834" s="86" t="s">
        <v>5421</v>
      </c>
      <c r="O834" s="86" t="s">
        <v>2335</v>
      </c>
      <c r="P834" s="87">
        <v>36770</v>
      </c>
      <c r="Q834" s="87">
        <v>401768</v>
      </c>
      <c r="R834" s="86" t="s">
        <v>2416</v>
      </c>
      <c r="S834" s="86" t="s">
        <v>716</v>
      </c>
      <c r="T834" s="86">
        <v>970926</v>
      </c>
      <c r="U834" s="86">
        <v>6130</v>
      </c>
      <c r="V834" s="86" t="s">
        <v>1189</v>
      </c>
      <c r="W834" s="86" t="s">
        <v>4960</v>
      </c>
      <c r="X834" s="86" t="s">
        <v>2499</v>
      </c>
      <c r="Y834" s="86" t="s">
        <v>717</v>
      </c>
      <c r="Z834" s="86" t="str">
        <f t="shared" si="97"/>
        <v>Franz-Josef-Straße 2; 6130 Schwaz</v>
      </c>
      <c r="AB834" s="85" t="s">
        <v>4959</v>
      </c>
      <c r="AC834" s="85" t="str">
        <f t="shared" si="98"/>
        <v>AT25</v>
      </c>
      <c r="AD834" s="85" t="str">
        <f t="shared" si="99"/>
        <v>2051</v>
      </c>
      <c r="AE834" s="85" t="str">
        <f t="shared" si="100"/>
        <v>0000</v>
      </c>
      <c r="AF834" s="85" t="str">
        <f t="shared" si="101"/>
        <v>0001</v>
      </c>
      <c r="AG834" s="85" t="str">
        <f t="shared" si="102"/>
        <v>9059</v>
      </c>
      <c r="AH834" s="85" t="str">
        <f t="shared" si="103"/>
        <v>AT25 2051 0000 0001 9059</v>
      </c>
    </row>
    <row r="835" spans="1:34" x14ac:dyDescent="0.25">
      <c r="A835" s="86">
        <v>709042</v>
      </c>
      <c r="B835" s="86" t="s">
        <v>667</v>
      </c>
      <c r="C835" s="86" t="str">
        <f t="shared" si="96"/>
        <v>Sankt Margarethen 105 a; 6220 Buch</v>
      </c>
      <c r="D835" s="86" t="s">
        <v>1919</v>
      </c>
      <c r="E835" s="86" t="s">
        <v>1919</v>
      </c>
      <c r="F835" s="86">
        <v>70905</v>
      </c>
      <c r="G835" s="86">
        <v>6220</v>
      </c>
      <c r="H835" s="86" t="s">
        <v>4833</v>
      </c>
      <c r="I835" s="86" t="s">
        <v>4834</v>
      </c>
      <c r="J835" s="86" t="s">
        <v>5422</v>
      </c>
      <c r="K835" s="86" t="s">
        <v>4808</v>
      </c>
      <c r="L835" s="86" t="s">
        <v>3</v>
      </c>
      <c r="M835" s="86" t="s">
        <v>5423</v>
      </c>
      <c r="N835" s="86" t="s">
        <v>5424</v>
      </c>
      <c r="O835" s="86" t="s">
        <v>2339</v>
      </c>
      <c r="P835" s="87">
        <v>36770</v>
      </c>
      <c r="Q835" s="87">
        <v>401768</v>
      </c>
      <c r="R835" s="86" t="s">
        <v>2416</v>
      </c>
      <c r="S835" s="86" t="s">
        <v>889</v>
      </c>
      <c r="T835" s="86">
        <v>970905</v>
      </c>
      <c r="U835" s="86">
        <v>6220</v>
      </c>
      <c r="V835" s="86" t="s">
        <v>1308</v>
      </c>
      <c r="W835" s="86" t="s">
        <v>4838</v>
      </c>
      <c r="X835" s="86" t="s">
        <v>2881</v>
      </c>
      <c r="Y835" s="86" t="s">
        <v>890</v>
      </c>
      <c r="Z835" s="86" t="str">
        <f t="shared" si="97"/>
        <v>St. Margarethen 108; 6220 Buch i.T.</v>
      </c>
      <c r="AB835" s="85" t="s">
        <v>4837</v>
      </c>
      <c r="AC835" s="85" t="str">
        <f t="shared" si="98"/>
        <v>AT48</v>
      </c>
      <c r="AD835" s="85" t="str">
        <f t="shared" si="99"/>
        <v>3627</v>
      </c>
      <c r="AE835" s="85" t="str">
        <f t="shared" si="100"/>
        <v>2000</v>
      </c>
      <c r="AF835" s="85" t="str">
        <f t="shared" si="101"/>
        <v>0002</v>
      </c>
      <c r="AG835" s="85" t="str">
        <f t="shared" si="102"/>
        <v>0248</v>
      </c>
      <c r="AH835" s="85" t="str">
        <f t="shared" si="103"/>
        <v>AT48 3627 2000 0002 0248</v>
      </c>
    </row>
    <row r="836" spans="1:34" x14ac:dyDescent="0.25">
      <c r="A836" s="86">
        <v>709028</v>
      </c>
      <c r="B836" s="86" t="s">
        <v>668</v>
      </c>
      <c r="C836" s="86" t="str">
        <f t="shared" ref="C836:C899" si="104">CONCATENATE(I836," ",J836,";"," ",G836," ",H836)</f>
        <v>Sankt Margarethen 105 a; 6220 Buch</v>
      </c>
      <c r="D836" s="86" t="s">
        <v>1922</v>
      </c>
      <c r="E836" s="86" t="s">
        <v>1922</v>
      </c>
      <c r="F836" s="86">
        <v>70905</v>
      </c>
      <c r="G836" s="86">
        <v>6220</v>
      </c>
      <c r="H836" s="86" t="s">
        <v>4833</v>
      </c>
      <c r="I836" s="86" t="s">
        <v>4834</v>
      </c>
      <c r="J836" s="86" t="s">
        <v>5422</v>
      </c>
      <c r="K836" s="86" t="s">
        <v>4808</v>
      </c>
      <c r="L836" s="86" t="s">
        <v>3</v>
      </c>
      <c r="M836" s="86" t="s">
        <v>5425</v>
      </c>
      <c r="N836" s="86" t="s">
        <v>5426</v>
      </c>
      <c r="O836" s="86" t="s">
        <v>2339</v>
      </c>
      <c r="P836" s="87">
        <v>36770</v>
      </c>
      <c r="Q836" s="87">
        <v>401768</v>
      </c>
      <c r="R836" s="86" t="s">
        <v>2416</v>
      </c>
      <c r="S836" s="86" t="s">
        <v>889</v>
      </c>
      <c r="T836" s="86">
        <v>970905</v>
      </c>
      <c r="U836" s="86">
        <v>6220</v>
      </c>
      <c r="V836" s="86" t="s">
        <v>1308</v>
      </c>
      <c r="W836" s="86" t="s">
        <v>4838</v>
      </c>
      <c r="X836" s="86" t="s">
        <v>2881</v>
      </c>
      <c r="Y836" s="86" t="s">
        <v>890</v>
      </c>
      <c r="Z836" s="86" t="str">
        <f t="shared" ref="Z836:Z899" si="105">CONCATENATE(W836," ",X836,";"," ",U836," ",V836)</f>
        <v>St. Margarethen 108; 6220 Buch i.T.</v>
      </c>
      <c r="AB836" s="85" t="s">
        <v>4837</v>
      </c>
      <c r="AC836" s="85" t="str">
        <f t="shared" ref="AC836:AC899" si="106">LEFT(AB836,4)</f>
        <v>AT48</v>
      </c>
      <c r="AD836" s="85" t="str">
        <f t="shared" ref="AD836:AD899" si="107">MID(AB836,5,4)</f>
        <v>3627</v>
      </c>
      <c r="AE836" s="85" t="str">
        <f t="shared" ref="AE836:AE899" si="108">MID(AB836,9,4)</f>
        <v>2000</v>
      </c>
      <c r="AF836" s="85" t="str">
        <f t="shared" ref="AF836:AF899" si="109">MID(AB836,13,4)</f>
        <v>0002</v>
      </c>
      <c r="AG836" s="85" t="str">
        <f t="shared" ref="AG836:AG899" si="110">MID(AB836,17,4)</f>
        <v>0248</v>
      </c>
      <c r="AH836" s="85" t="str">
        <f t="shared" ref="AH836:AH899" si="111">AC836&amp;" "&amp;AD836&amp;" "&amp;AE836&amp;" "&amp;AF836&amp;" "&amp;AG836</f>
        <v>AT48 3627 2000 0002 0248</v>
      </c>
    </row>
    <row r="837" spans="1:34" x14ac:dyDescent="0.25">
      <c r="A837" s="86">
        <v>705033</v>
      </c>
      <c r="B837" s="86" t="s">
        <v>412</v>
      </c>
      <c r="C837" s="86" t="str">
        <f t="shared" si="104"/>
        <v>Franziskanerplatz 2; 6330 Kufstein</v>
      </c>
      <c r="D837" s="86" t="s">
        <v>1920</v>
      </c>
      <c r="E837" s="86" t="s">
        <v>1920</v>
      </c>
      <c r="F837" s="86">
        <v>70513</v>
      </c>
      <c r="G837" s="86">
        <v>6330</v>
      </c>
      <c r="H837" s="86" t="s">
        <v>1096</v>
      </c>
      <c r="I837" s="86" t="s">
        <v>5427</v>
      </c>
      <c r="J837" s="86" t="s">
        <v>2499</v>
      </c>
      <c r="K837" s="86" t="s">
        <v>3906</v>
      </c>
      <c r="L837" s="86" t="s">
        <v>1</v>
      </c>
      <c r="M837" s="86" t="s">
        <v>5428</v>
      </c>
      <c r="N837" s="86" t="s">
        <v>5429</v>
      </c>
      <c r="O837" s="86" t="s">
        <v>2185</v>
      </c>
      <c r="P837" s="87">
        <v>36770</v>
      </c>
      <c r="Q837" s="87">
        <v>401768</v>
      </c>
      <c r="R837" s="86" t="s">
        <v>2416</v>
      </c>
      <c r="S837" s="86" t="s">
        <v>1820</v>
      </c>
      <c r="T837" s="86">
        <v>400411</v>
      </c>
      <c r="U837" s="86">
        <v>6330</v>
      </c>
      <c r="V837" s="86" t="s">
        <v>1096</v>
      </c>
      <c r="W837" s="86" t="s">
        <v>4058</v>
      </c>
      <c r="X837" s="86" t="s">
        <v>2509</v>
      </c>
      <c r="Y837" s="86" t="s">
        <v>413</v>
      </c>
      <c r="Z837" s="86" t="str">
        <f t="shared" si="105"/>
        <v>Trautweinstraße 7; 6330 Kufstein</v>
      </c>
      <c r="AB837" s="85" t="s">
        <v>4061</v>
      </c>
      <c r="AC837" s="85" t="str">
        <f t="shared" si="106"/>
        <v>AT66</v>
      </c>
      <c r="AD837" s="85" t="str">
        <f t="shared" si="107"/>
        <v>4239</v>
      </c>
      <c r="AE837" s="85" t="str">
        <f t="shared" si="108"/>
        <v>0000</v>
      </c>
      <c r="AF837" s="85" t="str">
        <f t="shared" si="109"/>
        <v>9004</v>
      </c>
      <c r="AG837" s="85" t="str">
        <f t="shared" si="110"/>
        <v>1127</v>
      </c>
      <c r="AH837" s="85" t="str">
        <f t="shared" si="111"/>
        <v>AT66 4239 0000 9004 1127</v>
      </c>
    </row>
    <row r="838" spans="1:34" x14ac:dyDescent="0.25">
      <c r="A838" s="86">
        <v>705054</v>
      </c>
      <c r="B838" s="86" t="s">
        <v>411</v>
      </c>
      <c r="C838" s="86" t="str">
        <f t="shared" si="104"/>
        <v>Kronthalerstraße 9; 6330 Kufstein</v>
      </c>
      <c r="D838" s="86" t="s">
        <v>1920</v>
      </c>
      <c r="E838" s="86" t="s">
        <v>1920</v>
      </c>
      <c r="F838" s="86">
        <v>70513</v>
      </c>
      <c r="G838" s="86">
        <v>6330</v>
      </c>
      <c r="H838" s="86" t="s">
        <v>1096</v>
      </c>
      <c r="I838" s="86" t="s">
        <v>5430</v>
      </c>
      <c r="J838" s="86" t="s">
        <v>2609</v>
      </c>
      <c r="K838" s="86" t="s">
        <v>3906</v>
      </c>
      <c r="L838" s="86" t="s">
        <v>1</v>
      </c>
      <c r="M838" s="86" t="s">
        <v>5431</v>
      </c>
      <c r="N838" s="86" t="s">
        <v>5432</v>
      </c>
      <c r="O838" s="86" t="s">
        <v>2196</v>
      </c>
      <c r="P838" s="87">
        <v>36770</v>
      </c>
      <c r="Q838" s="87">
        <v>401768</v>
      </c>
      <c r="R838" s="86" t="s">
        <v>2416</v>
      </c>
      <c r="S838" s="86" t="s">
        <v>1957</v>
      </c>
      <c r="T838" s="86">
        <v>404818</v>
      </c>
      <c r="U838" s="86">
        <v>6330</v>
      </c>
      <c r="V838" s="86" t="s">
        <v>1096</v>
      </c>
      <c r="W838" s="86" t="s">
        <v>5430</v>
      </c>
      <c r="X838" s="86" t="s">
        <v>2609</v>
      </c>
      <c r="Y838" s="86" t="s">
        <v>410</v>
      </c>
      <c r="Z838" s="86" t="str">
        <f t="shared" si="105"/>
        <v>Kronthalerstraße 9; 6330 Kufstein</v>
      </c>
      <c r="AB838" s="85" t="s">
        <v>5433</v>
      </c>
      <c r="AC838" s="85" t="str">
        <f t="shared" si="106"/>
        <v>AT77</v>
      </c>
      <c r="AD838" s="85" t="str">
        <f t="shared" si="107"/>
        <v>2050</v>
      </c>
      <c r="AE838" s="85" t="str">
        <f t="shared" si="108"/>
        <v>6077</v>
      </c>
      <c r="AF838" s="85" t="str">
        <f t="shared" si="109"/>
        <v>0001</v>
      </c>
      <c r="AG838" s="85" t="str">
        <f t="shared" si="110"/>
        <v>6368</v>
      </c>
      <c r="AH838" s="85" t="str">
        <f t="shared" si="111"/>
        <v>AT77 2050 6077 0001 6368</v>
      </c>
    </row>
    <row r="839" spans="1:34" x14ac:dyDescent="0.25">
      <c r="A839" s="86">
        <v>705055</v>
      </c>
      <c r="B839" s="86" t="s">
        <v>409</v>
      </c>
      <c r="C839" s="86" t="str">
        <f t="shared" si="104"/>
        <v>Kronthalerstraße 9; 6330 Kufstein</v>
      </c>
      <c r="D839" s="86" t="s">
        <v>1919</v>
      </c>
      <c r="E839" s="86" t="s">
        <v>1919</v>
      </c>
      <c r="F839" s="86">
        <v>70513</v>
      </c>
      <c r="G839" s="86">
        <v>6330</v>
      </c>
      <c r="H839" s="86" t="s">
        <v>1096</v>
      </c>
      <c r="I839" s="86" t="s">
        <v>5430</v>
      </c>
      <c r="J839" s="86" t="s">
        <v>2609</v>
      </c>
      <c r="K839" s="86" t="s">
        <v>3906</v>
      </c>
      <c r="L839" s="86" t="s">
        <v>1</v>
      </c>
      <c r="M839" s="86" t="s">
        <v>5434</v>
      </c>
      <c r="N839" s="86" t="s">
        <v>5432</v>
      </c>
      <c r="O839" s="86" t="s">
        <v>2196</v>
      </c>
      <c r="P839" s="87">
        <v>36770</v>
      </c>
      <c r="Q839" s="87">
        <v>401768</v>
      </c>
      <c r="R839" s="86" t="s">
        <v>2416</v>
      </c>
      <c r="S839" s="86" t="s">
        <v>1957</v>
      </c>
      <c r="T839" s="86">
        <v>404818</v>
      </c>
      <c r="U839" s="86">
        <v>6330</v>
      </c>
      <c r="V839" s="86" t="s">
        <v>1096</v>
      </c>
      <c r="W839" s="86" t="s">
        <v>5430</v>
      </c>
      <c r="X839" s="86" t="s">
        <v>2609</v>
      </c>
      <c r="Y839" s="86" t="s">
        <v>410</v>
      </c>
      <c r="Z839" s="86" t="str">
        <f t="shared" si="105"/>
        <v>Kronthalerstraße 9; 6330 Kufstein</v>
      </c>
      <c r="AB839" s="85" t="s">
        <v>5433</v>
      </c>
      <c r="AC839" s="85" t="str">
        <f t="shared" si="106"/>
        <v>AT77</v>
      </c>
      <c r="AD839" s="85" t="str">
        <f t="shared" si="107"/>
        <v>2050</v>
      </c>
      <c r="AE839" s="85" t="str">
        <f t="shared" si="108"/>
        <v>6077</v>
      </c>
      <c r="AF839" s="85" t="str">
        <f t="shared" si="109"/>
        <v>0001</v>
      </c>
      <c r="AG839" s="85" t="str">
        <f t="shared" si="110"/>
        <v>6368</v>
      </c>
      <c r="AH839" s="85" t="str">
        <f t="shared" si="111"/>
        <v>AT77 2050 6077 0001 6368</v>
      </c>
    </row>
    <row r="840" spans="1:34" x14ac:dyDescent="0.25">
      <c r="A840" s="86">
        <v>709486</v>
      </c>
      <c r="B840" s="86" t="s">
        <v>731</v>
      </c>
      <c r="C840" s="86" t="str">
        <f t="shared" si="104"/>
        <v>Paulinumweg 5; 6130 Schwaz</v>
      </c>
      <c r="D840" s="86" t="s">
        <v>1922</v>
      </c>
      <c r="E840" s="86" t="s">
        <v>1922</v>
      </c>
      <c r="F840" s="86">
        <v>70926</v>
      </c>
      <c r="G840" s="86">
        <v>6130</v>
      </c>
      <c r="H840" s="86" t="s">
        <v>1189</v>
      </c>
      <c r="I840" s="86" t="s">
        <v>5435</v>
      </c>
      <c r="J840" s="86" t="s">
        <v>2428</v>
      </c>
      <c r="K840" s="86" t="s">
        <v>4808</v>
      </c>
      <c r="L840" s="86" t="s">
        <v>1</v>
      </c>
      <c r="M840" s="86" t="s">
        <v>5436</v>
      </c>
      <c r="N840" s="86" t="s">
        <v>5437</v>
      </c>
      <c r="O840" s="86" t="s">
        <v>2382</v>
      </c>
      <c r="P840" s="87">
        <v>36770</v>
      </c>
      <c r="Q840" s="87">
        <v>401768</v>
      </c>
      <c r="R840" s="86" t="s">
        <v>2416</v>
      </c>
      <c r="S840" s="86" t="s">
        <v>732</v>
      </c>
      <c r="T840" s="86">
        <v>404285</v>
      </c>
      <c r="U840" s="86">
        <v>6130</v>
      </c>
      <c r="V840" s="86" t="s">
        <v>1189</v>
      </c>
      <c r="W840" s="86" t="s">
        <v>5435</v>
      </c>
      <c r="X840" s="86" t="s">
        <v>2428</v>
      </c>
      <c r="Y840" s="86" t="s">
        <v>733</v>
      </c>
      <c r="Z840" s="86" t="str">
        <f t="shared" si="105"/>
        <v>Paulinumweg 5; 6130 Schwaz</v>
      </c>
      <c r="AB840" s="85" t="s">
        <v>5438</v>
      </c>
      <c r="AC840" s="85" t="str">
        <f t="shared" si="106"/>
        <v>AT29</v>
      </c>
      <c r="AD840" s="85" t="str">
        <f t="shared" si="107"/>
        <v>2051</v>
      </c>
      <c r="AE840" s="85" t="str">
        <f t="shared" si="108"/>
        <v>0000</v>
      </c>
      <c r="AF840" s="85" t="str">
        <f t="shared" si="109"/>
        <v>0001</v>
      </c>
      <c r="AG840" s="85" t="str">
        <f t="shared" si="110"/>
        <v>1809</v>
      </c>
      <c r="AH840" s="85" t="str">
        <f t="shared" si="111"/>
        <v>AT29 2051 0000 0001 1809</v>
      </c>
    </row>
    <row r="841" spans="1:34" x14ac:dyDescent="0.25">
      <c r="A841" s="86">
        <v>701216</v>
      </c>
      <c r="B841" s="86" t="s">
        <v>1524</v>
      </c>
      <c r="C841" s="86" t="str">
        <f t="shared" si="104"/>
        <v>An-der-Lan-Straße 40; 6020 Arzl</v>
      </c>
      <c r="D841" s="86" t="s">
        <v>1920</v>
      </c>
      <c r="E841" s="86" t="s">
        <v>1920</v>
      </c>
      <c r="F841" s="86">
        <v>70101</v>
      </c>
      <c r="G841" s="86">
        <v>6020</v>
      </c>
      <c r="H841" s="86" t="s">
        <v>2512</v>
      </c>
      <c r="I841" s="86" t="s">
        <v>5439</v>
      </c>
      <c r="J841" s="86" t="s">
        <v>2492</v>
      </c>
      <c r="K841" s="86" t="s">
        <v>2412</v>
      </c>
      <c r="L841" s="86" t="s">
        <v>3</v>
      </c>
      <c r="M841" s="86" t="s">
        <v>5440</v>
      </c>
      <c r="N841" s="86" t="s">
        <v>5441</v>
      </c>
      <c r="O841" s="86" t="s">
        <v>1975</v>
      </c>
      <c r="P841" s="87">
        <v>36770</v>
      </c>
      <c r="Q841" s="87">
        <v>401768</v>
      </c>
      <c r="R841" s="86" t="s">
        <v>2416</v>
      </c>
      <c r="S841" s="86" t="s">
        <v>2439</v>
      </c>
      <c r="T841" s="86">
        <v>970101</v>
      </c>
      <c r="U841" s="86">
        <v>6020</v>
      </c>
      <c r="V841" s="86" t="s">
        <v>1009</v>
      </c>
      <c r="W841" s="86" t="s">
        <v>2440</v>
      </c>
      <c r="X841" s="86" t="s">
        <v>2421</v>
      </c>
      <c r="Y841" s="86" t="s">
        <v>1341</v>
      </c>
      <c r="Z841" s="86" t="str">
        <f t="shared" si="105"/>
        <v>Maria-Theresien-Straße 18; 6020 Innsbruck</v>
      </c>
      <c r="AB841" s="85" t="s">
        <v>2438</v>
      </c>
      <c r="AC841" s="85" t="str">
        <f t="shared" si="106"/>
        <v>AT20</v>
      </c>
      <c r="AD841" s="85" t="str">
        <f t="shared" si="107"/>
        <v>2050</v>
      </c>
      <c r="AE841" s="85" t="str">
        <f t="shared" si="108"/>
        <v>3033</v>
      </c>
      <c r="AF841" s="85" t="str">
        <f t="shared" si="109"/>
        <v>0192</v>
      </c>
      <c r="AG841" s="85" t="str">
        <f t="shared" si="110"/>
        <v>0330</v>
      </c>
      <c r="AH841" s="85" t="str">
        <f t="shared" si="111"/>
        <v>AT20 2050 3033 0192 0330</v>
      </c>
    </row>
    <row r="842" spans="1:34" x14ac:dyDescent="0.25">
      <c r="A842" s="86">
        <v>701217</v>
      </c>
      <c r="B842" s="86" t="s">
        <v>1527</v>
      </c>
      <c r="C842" s="86" t="str">
        <f t="shared" si="104"/>
        <v>An-der-Lan-Straße 40; 6020 Arzl</v>
      </c>
      <c r="D842" s="86" t="s">
        <v>1922</v>
      </c>
      <c r="E842" s="86" t="s">
        <v>1922</v>
      </c>
      <c r="F842" s="86">
        <v>70101</v>
      </c>
      <c r="G842" s="86">
        <v>6020</v>
      </c>
      <c r="H842" s="86" t="s">
        <v>2512</v>
      </c>
      <c r="I842" s="86" t="s">
        <v>5439</v>
      </c>
      <c r="J842" s="86" t="s">
        <v>2492</v>
      </c>
      <c r="K842" s="86" t="s">
        <v>2412</v>
      </c>
      <c r="L842" s="86" t="s">
        <v>3</v>
      </c>
      <c r="M842" s="86" t="s">
        <v>5442</v>
      </c>
      <c r="N842" s="86" t="s">
        <v>5443</v>
      </c>
      <c r="O842" s="86" t="s">
        <v>1975</v>
      </c>
      <c r="P842" s="87">
        <v>36770</v>
      </c>
      <c r="Q842" s="87">
        <v>401768</v>
      </c>
      <c r="R842" s="86" t="s">
        <v>2416</v>
      </c>
      <c r="S842" s="86" t="s">
        <v>2439</v>
      </c>
      <c r="T842" s="86">
        <v>970101</v>
      </c>
      <c r="U842" s="86">
        <v>6020</v>
      </c>
      <c r="V842" s="86" t="s">
        <v>1009</v>
      </c>
      <c r="W842" s="86" t="s">
        <v>2440</v>
      </c>
      <c r="X842" s="86" t="s">
        <v>2421</v>
      </c>
      <c r="Y842" s="86" t="s">
        <v>1341</v>
      </c>
      <c r="Z842" s="86" t="str">
        <f t="shared" si="105"/>
        <v>Maria-Theresien-Straße 18; 6020 Innsbruck</v>
      </c>
      <c r="AB842" s="85" t="s">
        <v>2438</v>
      </c>
      <c r="AC842" s="85" t="str">
        <f t="shared" si="106"/>
        <v>AT20</v>
      </c>
      <c r="AD842" s="85" t="str">
        <f t="shared" si="107"/>
        <v>2050</v>
      </c>
      <c r="AE842" s="85" t="str">
        <f t="shared" si="108"/>
        <v>3033</v>
      </c>
      <c r="AF842" s="85" t="str">
        <f t="shared" si="109"/>
        <v>0192</v>
      </c>
      <c r="AG842" s="85" t="str">
        <f t="shared" si="110"/>
        <v>0330</v>
      </c>
      <c r="AH842" s="85" t="str">
        <f t="shared" si="111"/>
        <v>AT20 2050 3033 0192 0330</v>
      </c>
    </row>
    <row r="843" spans="1:34" x14ac:dyDescent="0.25">
      <c r="A843" s="86">
        <v>703137</v>
      </c>
      <c r="B843" s="86" t="s">
        <v>918</v>
      </c>
      <c r="C843" s="86" t="str">
        <f t="shared" si="104"/>
        <v>Bahnhofstraße 9; 6175 Kematen/T</v>
      </c>
      <c r="D843" s="86" t="s">
        <v>1922</v>
      </c>
      <c r="E843" s="86" t="s">
        <v>1922</v>
      </c>
      <c r="F843" s="86">
        <v>70320</v>
      </c>
      <c r="G843" s="86">
        <v>6175</v>
      </c>
      <c r="H843" s="86" t="s">
        <v>3306</v>
      </c>
      <c r="I843" s="86" t="s">
        <v>3307</v>
      </c>
      <c r="J843" s="86" t="s">
        <v>2609</v>
      </c>
      <c r="K843" s="86" t="s">
        <v>3166</v>
      </c>
      <c r="L843" s="86" t="s">
        <v>3</v>
      </c>
      <c r="M843" s="86" t="s">
        <v>5444</v>
      </c>
      <c r="N843" s="86" t="s">
        <v>5445</v>
      </c>
      <c r="O843" s="86" t="s">
        <v>2083</v>
      </c>
      <c r="P843" s="87">
        <v>36770</v>
      </c>
      <c r="Q843" s="87">
        <v>401768</v>
      </c>
      <c r="R843" s="86" t="s">
        <v>2416</v>
      </c>
      <c r="S843" s="86" t="s">
        <v>150</v>
      </c>
      <c r="T843" s="86">
        <v>970320</v>
      </c>
      <c r="U843" s="86">
        <v>6175</v>
      </c>
      <c r="V843" s="86" t="s">
        <v>3311</v>
      </c>
      <c r="W843" s="86" t="s">
        <v>3218</v>
      </c>
      <c r="X843" s="86" t="s">
        <v>2480</v>
      </c>
      <c r="Y843" s="86" t="s">
        <v>151</v>
      </c>
      <c r="Z843" s="86" t="str">
        <f t="shared" si="105"/>
        <v>Dorfplatz 1; 6175 Kematen in Tirol</v>
      </c>
      <c r="AB843" s="85" t="s">
        <v>3310</v>
      </c>
      <c r="AC843" s="85" t="str">
        <f t="shared" si="106"/>
        <v>AT34</v>
      </c>
      <c r="AD843" s="85" t="str">
        <f t="shared" si="107"/>
        <v>3626</v>
      </c>
      <c r="AE843" s="85" t="str">
        <f t="shared" si="108"/>
        <v>0000</v>
      </c>
      <c r="AF843" s="85" t="str">
        <f t="shared" si="109"/>
        <v>0001</v>
      </c>
      <c r="AG843" s="85" t="str">
        <f t="shared" si="110"/>
        <v>0181</v>
      </c>
      <c r="AH843" s="85" t="str">
        <f t="shared" si="111"/>
        <v>AT34 3626 0000 0001 0181</v>
      </c>
    </row>
    <row r="844" spans="1:34" x14ac:dyDescent="0.25">
      <c r="A844" s="86">
        <v>703966</v>
      </c>
      <c r="B844" s="86" t="s">
        <v>247</v>
      </c>
      <c r="C844" s="86" t="str">
        <f t="shared" si="104"/>
        <v>Unterbirkenberg 47; 6410 Telfs</v>
      </c>
      <c r="D844" s="86" t="s">
        <v>1920</v>
      </c>
      <c r="E844" s="86" t="s">
        <v>1920</v>
      </c>
      <c r="F844" s="86">
        <v>70357</v>
      </c>
      <c r="G844" s="86">
        <v>6410</v>
      </c>
      <c r="H844" s="86" t="s">
        <v>1032</v>
      </c>
      <c r="I844" s="86" t="s">
        <v>5446</v>
      </c>
      <c r="J844" s="86" t="s">
        <v>2603</v>
      </c>
      <c r="K844" s="86" t="s">
        <v>3166</v>
      </c>
      <c r="L844" s="86" t="s">
        <v>3</v>
      </c>
      <c r="M844" s="86" t="s">
        <v>5447</v>
      </c>
      <c r="N844" s="86" t="s">
        <v>5448</v>
      </c>
      <c r="O844" s="86" t="s">
        <v>2109</v>
      </c>
      <c r="P844" s="87">
        <v>36770</v>
      </c>
      <c r="Q844" s="87">
        <v>401768</v>
      </c>
      <c r="R844" s="86" t="s">
        <v>2416</v>
      </c>
      <c r="S844" s="86" t="s">
        <v>239</v>
      </c>
      <c r="T844" s="86">
        <v>970357</v>
      </c>
      <c r="U844" s="86">
        <v>6410</v>
      </c>
      <c r="V844" s="86" t="s">
        <v>1032</v>
      </c>
      <c r="W844" s="86" t="s">
        <v>3601</v>
      </c>
      <c r="X844" s="86" t="s">
        <v>2509</v>
      </c>
      <c r="Y844" s="86" t="s">
        <v>240</v>
      </c>
      <c r="Z844" s="86" t="str">
        <f t="shared" si="105"/>
        <v>Untermarktstraße 7; 6410 Telfs</v>
      </c>
      <c r="AB844" s="85" t="s">
        <v>3600</v>
      </c>
      <c r="AC844" s="85" t="str">
        <f t="shared" si="106"/>
        <v>AT62</v>
      </c>
      <c r="AD844" s="85" t="str">
        <f t="shared" si="107"/>
        <v>3633</v>
      </c>
      <c r="AE844" s="85" t="str">
        <f t="shared" si="108"/>
        <v>6000</v>
      </c>
      <c r="AF844" s="85" t="str">
        <f t="shared" si="109"/>
        <v>0031</v>
      </c>
      <c r="AG844" s="85" t="str">
        <f t="shared" si="110"/>
        <v>0094</v>
      </c>
      <c r="AH844" s="85" t="str">
        <f t="shared" si="111"/>
        <v>AT62 3633 6000 0031 0094</v>
      </c>
    </row>
    <row r="845" spans="1:34" x14ac:dyDescent="0.25">
      <c r="A845" s="86">
        <v>707046</v>
      </c>
      <c r="B845" s="86" t="s">
        <v>1726</v>
      </c>
      <c r="C845" s="86" t="str">
        <f t="shared" si="104"/>
        <v>Andreas Hofer-Straße 42; 9900 Lienz</v>
      </c>
      <c r="D845" s="86" t="s">
        <v>1920</v>
      </c>
      <c r="E845" s="86" t="s">
        <v>1920</v>
      </c>
      <c r="F845" s="86">
        <v>70716</v>
      </c>
      <c r="G845" s="86">
        <v>9900</v>
      </c>
      <c r="H845" s="86" t="s">
        <v>1134</v>
      </c>
      <c r="I845" s="86" t="s">
        <v>5449</v>
      </c>
      <c r="J845" s="86" t="s">
        <v>4929</v>
      </c>
      <c r="K845" s="86" t="s">
        <v>4428</v>
      </c>
      <c r="L845" s="86" t="s">
        <v>3</v>
      </c>
      <c r="M845" s="86" t="s">
        <v>5450</v>
      </c>
      <c r="N845" s="86" t="s">
        <v>5451</v>
      </c>
      <c r="O845" s="86" t="s">
        <v>2263</v>
      </c>
      <c r="P845" s="87">
        <v>36770</v>
      </c>
      <c r="Q845" s="87">
        <v>401768</v>
      </c>
      <c r="R845" s="86" t="s">
        <v>2416</v>
      </c>
      <c r="S845" s="86" t="s">
        <v>515</v>
      </c>
      <c r="T845" s="86">
        <v>970716</v>
      </c>
      <c r="U845" s="86">
        <v>9900</v>
      </c>
      <c r="V845" s="86" t="s">
        <v>1134</v>
      </c>
      <c r="W845" s="86" t="s">
        <v>2674</v>
      </c>
      <c r="X845" s="86" t="s">
        <v>2509</v>
      </c>
      <c r="Y845" s="86" t="s">
        <v>516</v>
      </c>
      <c r="Z845" s="86" t="str">
        <f t="shared" si="105"/>
        <v>Hauptplatz 7; 9900 Lienz</v>
      </c>
      <c r="AB845" s="85" t="s">
        <v>4561</v>
      </c>
      <c r="AC845" s="85" t="str">
        <f t="shared" si="106"/>
        <v>AT36</v>
      </c>
      <c r="AD845" s="85" t="str">
        <f t="shared" si="107"/>
        <v>2050</v>
      </c>
      <c r="AE845" s="85" t="str">
        <f t="shared" si="108"/>
        <v>7000</v>
      </c>
      <c r="AF845" s="85" t="str">
        <f t="shared" si="109"/>
        <v>0000</v>
      </c>
      <c r="AG845" s="85" t="str">
        <f t="shared" si="110"/>
        <v>5199</v>
      </c>
      <c r="AH845" s="85" t="str">
        <f t="shared" si="111"/>
        <v>AT36 2050 7000 0000 5199</v>
      </c>
    </row>
    <row r="846" spans="1:34" x14ac:dyDescent="0.25">
      <c r="A846" s="86">
        <v>705017</v>
      </c>
      <c r="B846" s="86" t="s">
        <v>5452</v>
      </c>
      <c r="C846" s="86" t="str">
        <f t="shared" si="104"/>
        <v>Gilmstraße 11 a; 6330 Kufstein</v>
      </c>
      <c r="D846" s="86" t="s">
        <v>2746</v>
      </c>
      <c r="E846" s="86" t="s">
        <v>2746</v>
      </c>
      <c r="F846" s="86">
        <v>70513</v>
      </c>
      <c r="G846" s="86">
        <v>6330</v>
      </c>
      <c r="H846" s="86" t="s">
        <v>1096</v>
      </c>
      <c r="I846" s="86" t="s">
        <v>4004</v>
      </c>
      <c r="J846" s="86" t="s">
        <v>3623</v>
      </c>
      <c r="K846" s="86" t="s">
        <v>3906</v>
      </c>
      <c r="L846" s="86" t="s">
        <v>1</v>
      </c>
      <c r="M846" s="86" t="s">
        <v>5453</v>
      </c>
      <c r="N846" s="86" t="s">
        <v>4002</v>
      </c>
      <c r="O846" s="86" t="s">
        <v>2187</v>
      </c>
      <c r="P846" s="87">
        <v>36770</v>
      </c>
      <c r="Q846" s="87">
        <v>401768</v>
      </c>
      <c r="R846" s="86" t="s">
        <v>2416</v>
      </c>
      <c r="S846" s="86" t="s">
        <v>1445</v>
      </c>
      <c r="T846" s="86">
        <v>400190</v>
      </c>
      <c r="U846" s="86">
        <v>6330</v>
      </c>
      <c r="V846" s="86" t="s">
        <v>1096</v>
      </c>
      <c r="W846" s="86" t="s">
        <v>4004</v>
      </c>
      <c r="X846" s="86" t="s">
        <v>4005</v>
      </c>
      <c r="Y846" s="86" t="s">
        <v>913</v>
      </c>
      <c r="Z846" s="86" t="str">
        <f t="shared" si="105"/>
        <v>Gilmstraße 11/11a; 6330 Kufstein</v>
      </c>
      <c r="AB846" s="85" t="s">
        <v>4003</v>
      </c>
      <c r="AC846" s="85" t="str">
        <f t="shared" si="106"/>
        <v>AT93</v>
      </c>
      <c r="AD846" s="85" t="str">
        <f t="shared" si="107"/>
        <v>2050</v>
      </c>
      <c r="AE846" s="85" t="str">
        <f t="shared" si="108"/>
        <v>6000</v>
      </c>
      <c r="AF846" s="85" t="str">
        <f t="shared" si="109"/>
        <v>0002</v>
      </c>
      <c r="AG846" s="85" t="str">
        <f t="shared" si="110"/>
        <v>4257</v>
      </c>
      <c r="AH846" s="85" t="str">
        <f t="shared" si="111"/>
        <v>AT93 2050 6000 0002 4257</v>
      </c>
    </row>
    <row r="847" spans="1:34" x14ac:dyDescent="0.25">
      <c r="A847" s="86">
        <v>705060</v>
      </c>
      <c r="B847" s="86" t="s">
        <v>1490</v>
      </c>
      <c r="C847" s="86" t="str">
        <f t="shared" si="104"/>
        <v>Gilmstraße 11 a; 6330 Kufstein</v>
      </c>
      <c r="D847" s="86" t="s">
        <v>1922</v>
      </c>
      <c r="E847" s="86" t="s">
        <v>1922</v>
      </c>
      <c r="F847" s="86">
        <v>70513</v>
      </c>
      <c r="G847" s="86">
        <v>6330</v>
      </c>
      <c r="H847" s="86" t="s">
        <v>1096</v>
      </c>
      <c r="I847" s="86" t="s">
        <v>4004</v>
      </c>
      <c r="J847" s="86" t="s">
        <v>3623</v>
      </c>
      <c r="K847" s="86" t="s">
        <v>3906</v>
      </c>
      <c r="L847" s="86" t="s">
        <v>1</v>
      </c>
      <c r="M847" s="86" t="s">
        <v>5454</v>
      </c>
      <c r="N847" s="86" t="s">
        <v>4153</v>
      </c>
      <c r="O847" s="86" t="s">
        <v>2187</v>
      </c>
      <c r="P847" s="87">
        <v>36770</v>
      </c>
      <c r="Q847" s="87">
        <v>401768</v>
      </c>
      <c r="R847" s="86" t="s">
        <v>2416</v>
      </c>
      <c r="S847" s="86" t="s">
        <v>1445</v>
      </c>
      <c r="T847" s="86">
        <v>400190</v>
      </c>
      <c r="U847" s="86">
        <v>6330</v>
      </c>
      <c r="V847" s="86" t="s">
        <v>1096</v>
      </c>
      <c r="W847" s="86" t="s">
        <v>4004</v>
      </c>
      <c r="X847" s="86" t="s">
        <v>4005</v>
      </c>
      <c r="Y847" s="86" t="s">
        <v>913</v>
      </c>
      <c r="Z847" s="86" t="str">
        <f t="shared" si="105"/>
        <v>Gilmstraße 11/11a; 6330 Kufstein</v>
      </c>
      <c r="AB847" s="85" t="s">
        <v>4003</v>
      </c>
      <c r="AC847" s="85" t="str">
        <f t="shared" si="106"/>
        <v>AT93</v>
      </c>
      <c r="AD847" s="85" t="str">
        <f t="shared" si="107"/>
        <v>2050</v>
      </c>
      <c r="AE847" s="85" t="str">
        <f t="shared" si="108"/>
        <v>6000</v>
      </c>
      <c r="AF847" s="85" t="str">
        <f t="shared" si="109"/>
        <v>0002</v>
      </c>
      <c r="AG847" s="85" t="str">
        <f t="shared" si="110"/>
        <v>4257</v>
      </c>
      <c r="AH847" s="85" t="str">
        <f t="shared" si="111"/>
        <v>AT93 2050 6000 0002 4257</v>
      </c>
    </row>
    <row r="848" spans="1:34" x14ac:dyDescent="0.25">
      <c r="A848" s="86">
        <v>701054</v>
      </c>
      <c r="B848" s="86" t="s">
        <v>1526</v>
      </c>
      <c r="C848" s="86" t="str">
        <f t="shared" si="104"/>
        <v>Olympiastraße 33; 6020 Pradl</v>
      </c>
      <c r="D848" s="86" t="s">
        <v>1920</v>
      </c>
      <c r="E848" s="86" t="s">
        <v>1920</v>
      </c>
      <c r="F848" s="86">
        <v>70101</v>
      </c>
      <c r="G848" s="86">
        <v>6020</v>
      </c>
      <c r="H848" s="86" t="s">
        <v>2426</v>
      </c>
      <c r="I848" s="86" t="s">
        <v>5455</v>
      </c>
      <c r="J848" s="86" t="s">
        <v>3080</v>
      </c>
      <c r="K848" s="86" t="s">
        <v>2412</v>
      </c>
      <c r="L848" s="86" t="s">
        <v>3</v>
      </c>
      <c r="M848" s="86" t="s">
        <v>5456</v>
      </c>
      <c r="N848" s="86" t="s">
        <v>5457</v>
      </c>
      <c r="O848" s="86" t="s">
        <v>1975</v>
      </c>
      <c r="P848" s="87">
        <v>36770</v>
      </c>
      <c r="Q848" s="87">
        <v>401768</v>
      </c>
      <c r="R848" s="86" t="s">
        <v>2416</v>
      </c>
      <c r="S848" s="86" t="s">
        <v>2439</v>
      </c>
      <c r="T848" s="86">
        <v>970101</v>
      </c>
      <c r="U848" s="86">
        <v>6020</v>
      </c>
      <c r="V848" s="86" t="s">
        <v>1009</v>
      </c>
      <c r="W848" s="86" t="s">
        <v>2440</v>
      </c>
      <c r="X848" s="86" t="s">
        <v>2421</v>
      </c>
      <c r="Y848" s="86" t="s">
        <v>1341</v>
      </c>
      <c r="Z848" s="86" t="str">
        <f t="shared" si="105"/>
        <v>Maria-Theresien-Straße 18; 6020 Innsbruck</v>
      </c>
      <c r="AB848" s="85" t="s">
        <v>2438</v>
      </c>
      <c r="AC848" s="85" t="str">
        <f t="shared" si="106"/>
        <v>AT20</v>
      </c>
      <c r="AD848" s="85" t="str">
        <f t="shared" si="107"/>
        <v>2050</v>
      </c>
      <c r="AE848" s="85" t="str">
        <f t="shared" si="108"/>
        <v>3033</v>
      </c>
      <c r="AF848" s="85" t="str">
        <f t="shared" si="109"/>
        <v>0192</v>
      </c>
      <c r="AG848" s="85" t="str">
        <f t="shared" si="110"/>
        <v>0330</v>
      </c>
      <c r="AH848" s="85" t="str">
        <f t="shared" si="111"/>
        <v>AT20 2050 3033 0192 0330</v>
      </c>
    </row>
    <row r="849" spans="1:34" x14ac:dyDescent="0.25">
      <c r="A849" s="86">
        <v>701055</v>
      </c>
      <c r="B849" s="86" t="s">
        <v>1528</v>
      </c>
      <c r="C849" s="86" t="str">
        <f t="shared" si="104"/>
        <v>Olympiastraße 33; 6020 Pradl</v>
      </c>
      <c r="D849" s="86" t="s">
        <v>1922</v>
      </c>
      <c r="E849" s="86" t="s">
        <v>1922</v>
      </c>
      <c r="F849" s="86">
        <v>70101</v>
      </c>
      <c r="G849" s="86">
        <v>6020</v>
      </c>
      <c r="H849" s="86" t="s">
        <v>2426</v>
      </c>
      <c r="I849" s="86" t="s">
        <v>5455</v>
      </c>
      <c r="J849" s="86" t="s">
        <v>3080</v>
      </c>
      <c r="K849" s="86" t="s">
        <v>2412</v>
      </c>
      <c r="L849" s="86" t="s">
        <v>3</v>
      </c>
      <c r="M849" s="86" t="s">
        <v>5458</v>
      </c>
      <c r="N849" s="86" t="s">
        <v>5459</v>
      </c>
      <c r="O849" s="86" t="s">
        <v>1975</v>
      </c>
      <c r="P849" s="87">
        <v>36770</v>
      </c>
      <c r="Q849" s="87">
        <v>401768</v>
      </c>
      <c r="R849" s="86" t="s">
        <v>2416</v>
      </c>
      <c r="S849" s="86" t="s">
        <v>2439</v>
      </c>
      <c r="T849" s="86">
        <v>970101</v>
      </c>
      <c r="U849" s="86">
        <v>6020</v>
      </c>
      <c r="V849" s="86" t="s">
        <v>1009</v>
      </c>
      <c r="W849" s="86" t="s">
        <v>2440</v>
      </c>
      <c r="X849" s="86" t="s">
        <v>2421</v>
      </c>
      <c r="Y849" s="86" t="s">
        <v>1341</v>
      </c>
      <c r="Z849" s="86" t="str">
        <f t="shared" si="105"/>
        <v>Maria-Theresien-Straße 18; 6020 Innsbruck</v>
      </c>
      <c r="AB849" s="85" t="s">
        <v>2438</v>
      </c>
      <c r="AC849" s="85" t="str">
        <f t="shared" si="106"/>
        <v>AT20</v>
      </c>
      <c r="AD849" s="85" t="str">
        <f t="shared" si="107"/>
        <v>2050</v>
      </c>
      <c r="AE849" s="85" t="str">
        <f t="shared" si="108"/>
        <v>3033</v>
      </c>
      <c r="AF849" s="85" t="str">
        <f t="shared" si="109"/>
        <v>0192</v>
      </c>
      <c r="AG849" s="85" t="str">
        <f t="shared" si="110"/>
        <v>0330</v>
      </c>
      <c r="AH849" s="85" t="str">
        <f t="shared" si="111"/>
        <v>AT20 2050 3033 0192 0330</v>
      </c>
    </row>
    <row r="850" spans="1:34" x14ac:dyDescent="0.25">
      <c r="A850" s="86">
        <v>702146</v>
      </c>
      <c r="B850" s="86" t="s">
        <v>917</v>
      </c>
      <c r="C850" s="86" t="str">
        <f t="shared" si="104"/>
        <v>Unterdorf 63; 6473 Wenns</v>
      </c>
      <c r="D850" s="86" t="s">
        <v>1920</v>
      </c>
      <c r="E850" s="86" t="s">
        <v>1920</v>
      </c>
      <c r="F850" s="86">
        <v>70224</v>
      </c>
      <c r="G850" s="86">
        <v>6473</v>
      </c>
      <c r="H850" s="86" t="s">
        <v>1016</v>
      </c>
      <c r="I850" s="86" t="s">
        <v>3183</v>
      </c>
      <c r="J850" s="86" t="s">
        <v>4848</v>
      </c>
      <c r="K850" s="86" t="s">
        <v>2844</v>
      </c>
      <c r="L850" s="86" t="s">
        <v>3</v>
      </c>
      <c r="M850" s="86" t="s">
        <v>5460</v>
      </c>
      <c r="N850" s="86" t="s">
        <v>5461</v>
      </c>
      <c r="O850" s="86" t="s">
        <v>2030</v>
      </c>
      <c r="P850" s="87">
        <v>36770</v>
      </c>
      <c r="Q850" s="87">
        <v>401768</v>
      </c>
      <c r="R850" s="86" t="s">
        <v>2416</v>
      </c>
      <c r="S850" s="86" t="s">
        <v>113</v>
      </c>
      <c r="T850" s="86">
        <v>970224</v>
      </c>
      <c r="U850" s="86">
        <v>6473</v>
      </c>
      <c r="V850" s="86" t="s">
        <v>1016</v>
      </c>
      <c r="W850" s="86" t="s">
        <v>3183</v>
      </c>
      <c r="X850" s="86" t="s">
        <v>2609</v>
      </c>
      <c r="Y850" s="86" t="s">
        <v>114</v>
      </c>
      <c r="Z850" s="86" t="str">
        <f t="shared" si="105"/>
        <v>Unterdorf 9; 6473 Wenns</v>
      </c>
      <c r="AB850" s="85" t="s">
        <v>3182</v>
      </c>
      <c r="AC850" s="85" t="str">
        <f t="shared" si="106"/>
        <v>AT43</v>
      </c>
      <c r="AD850" s="85" t="str">
        <f t="shared" si="107"/>
        <v>3635</v>
      </c>
      <c r="AE850" s="85" t="str">
        <f t="shared" si="108"/>
        <v>3000</v>
      </c>
      <c r="AF850" s="85" t="str">
        <f t="shared" si="109"/>
        <v>0002</v>
      </c>
      <c r="AG850" s="85" t="str">
        <f t="shared" si="110"/>
        <v>0321</v>
      </c>
      <c r="AH850" s="85" t="str">
        <f t="shared" si="111"/>
        <v>AT43 3635 3000 0002 0321</v>
      </c>
    </row>
    <row r="851" spans="1:34" x14ac:dyDescent="0.25">
      <c r="A851" s="86">
        <v>702147</v>
      </c>
      <c r="B851" s="86" t="s">
        <v>1691</v>
      </c>
      <c r="C851" s="86" t="str">
        <f t="shared" si="104"/>
        <v>Unterdorf 63; 6473 Wenns</v>
      </c>
      <c r="D851" s="86" t="s">
        <v>1922</v>
      </c>
      <c r="E851" s="86" t="s">
        <v>1922</v>
      </c>
      <c r="F851" s="86">
        <v>70224</v>
      </c>
      <c r="G851" s="86">
        <v>6473</v>
      </c>
      <c r="H851" s="86" t="s">
        <v>1016</v>
      </c>
      <c r="I851" s="86" t="s">
        <v>3183</v>
      </c>
      <c r="J851" s="86" t="s">
        <v>4848</v>
      </c>
      <c r="K851" s="86" t="s">
        <v>2844</v>
      </c>
      <c r="L851" s="86" t="s">
        <v>3</v>
      </c>
      <c r="M851" s="86" t="s">
        <v>5462</v>
      </c>
      <c r="N851" s="86" t="s">
        <v>5463</v>
      </c>
      <c r="O851" s="86" t="s">
        <v>2030</v>
      </c>
      <c r="P851" s="87">
        <v>43344</v>
      </c>
      <c r="Q851" s="87">
        <v>44074</v>
      </c>
      <c r="R851" s="86" t="s">
        <v>2592</v>
      </c>
      <c r="S851" s="86" t="s">
        <v>113</v>
      </c>
      <c r="T851" s="86">
        <v>970224</v>
      </c>
      <c r="U851" s="86">
        <v>6473</v>
      </c>
      <c r="V851" s="86" t="s">
        <v>1016</v>
      </c>
      <c r="W851" s="86" t="s">
        <v>3183</v>
      </c>
      <c r="X851" s="86" t="s">
        <v>2609</v>
      </c>
      <c r="Y851" s="86" t="s">
        <v>114</v>
      </c>
      <c r="Z851" s="86" t="str">
        <f t="shared" si="105"/>
        <v>Unterdorf 9; 6473 Wenns</v>
      </c>
      <c r="AB851" s="85" t="s">
        <v>3182</v>
      </c>
      <c r="AC851" s="85" t="str">
        <f t="shared" si="106"/>
        <v>AT43</v>
      </c>
      <c r="AD851" s="85" t="str">
        <f t="shared" si="107"/>
        <v>3635</v>
      </c>
      <c r="AE851" s="85" t="str">
        <f t="shared" si="108"/>
        <v>3000</v>
      </c>
      <c r="AF851" s="85" t="str">
        <f t="shared" si="109"/>
        <v>0002</v>
      </c>
      <c r="AG851" s="85" t="str">
        <f t="shared" si="110"/>
        <v>0321</v>
      </c>
      <c r="AH851" s="85" t="str">
        <f t="shared" si="111"/>
        <v>AT43 3635 3000 0002 0321</v>
      </c>
    </row>
    <row r="852" spans="1:34" x14ac:dyDescent="0.25">
      <c r="A852" s="86">
        <v>709266</v>
      </c>
      <c r="B852" s="86" t="s">
        <v>920</v>
      </c>
      <c r="C852" s="86" t="str">
        <f t="shared" si="104"/>
        <v>Dorf 40 c; 6260 Bruck/Ziller</v>
      </c>
      <c r="D852" s="86" t="s">
        <v>1920</v>
      </c>
      <c r="E852" s="86" t="s">
        <v>1920</v>
      </c>
      <c r="F852" s="86">
        <v>70904</v>
      </c>
      <c r="G852" s="86">
        <v>6260</v>
      </c>
      <c r="H852" s="86" t="s">
        <v>5464</v>
      </c>
      <c r="I852" s="86" t="s">
        <v>3140</v>
      </c>
      <c r="J852" s="86" t="s">
        <v>5465</v>
      </c>
      <c r="K852" s="86" t="s">
        <v>4808</v>
      </c>
      <c r="L852" s="86" t="s">
        <v>3</v>
      </c>
      <c r="M852" s="86" t="s">
        <v>5466</v>
      </c>
      <c r="N852" s="86" t="s">
        <v>5467</v>
      </c>
      <c r="O852" s="86" t="s">
        <v>2369</v>
      </c>
      <c r="P852" s="87">
        <v>36770</v>
      </c>
      <c r="Q852" s="87">
        <v>401768</v>
      </c>
      <c r="R852" s="86" t="s">
        <v>2416</v>
      </c>
      <c r="S852" s="86" t="s">
        <v>921</v>
      </c>
      <c r="T852" s="86">
        <v>970904</v>
      </c>
      <c r="U852" s="86">
        <v>6260</v>
      </c>
      <c r="V852" s="86" t="s">
        <v>5469</v>
      </c>
      <c r="W852" s="86" t="s">
        <v>3140</v>
      </c>
      <c r="X852" s="86" t="s">
        <v>5470</v>
      </c>
      <c r="Y852" s="86" t="s">
        <v>922</v>
      </c>
      <c r="Z852" s="86" t="str">
        <f t="shared" si="105"/>
        <v>Dorf 40a; 6260 Bruck am Ziller</v>
      </c>
      <c r="AB852" s="85" t="s">
        <v>5468</v>
      </c>
      <c r="AC852" s="85" t="str">
        <f t="shared" si="106"/>
        <v>AT13</v>
      </c>
      <c r="AD852" s="85" t="str">
        <f t="shared" si="107"/>
        <v>3632</v>
      </c>
      <c r="AE852" s="85" t="str">
        <f t="shared" si="108"/>
        <v>0000</v>
      </c>
      <c r="AF852" s="85" t="str">
        <f t="shared" si="109"/>
        <v>0012</v>
      </c>
      <c r="AG852" s="85" t="str">
        <f t="shared" si="110"/>
        <v>0063</v>
      </c>
      <c r="AH852" s="85" t="str">
        <f t="shared" si="111"/>
        <v>AT13 3632 0000 0012 0063</v>
      </c>
    </row>
    <row r="853" spans="1:34" x14ac:dyDescent="0.25">
      <c r="A853" s="86">
        <v>709396</v>
      </c>
      <c r="B853" s="86" t="s">
        <v>1640</v>
      </c>
      <c r="C853" s="86" t="str">
        <f t="shared" si="104"/>
        <v>Ramsau 238; 6284 Ramsau/Zillertal</v>
      </c>
      <c r="D853" s="86" t="s">
        <v>1920</v>
      </c>
      <c r="E853" s="86" t="s">
        <v>1920</v>
      </c>
      <c r="F853" s="86">
        <v>70922</v>
      </c>
      <c r="G853" s="86">
        <v>6284</v>
      </c>
      <c r="H853" s="86" t="s">
        <v>5012</v>
      </c>
      <c r="I853" s="86" t="s">
        <v>5013</v>
      </c>
      <c r="J853" s="86" t="s">
        <v>5471</v>
      </c>
      <c r="K853" s="86" t="s">
        <v>4808</v>
      </c>
      <c r="L853" s="86" t="s">
        <v>3</v>
      </c>
      <c r="M853" s="86" t="s">
        <v>5472</v>
      </c>
      <c r="N853" s="86" t="s">
        <v>5473</v>
      </c>
      <c r="O853" s="86" t="s">
        <v>2349</v>
      </c>
      <c r="P853" s="87">
        <v>36770</v>
      </c>
      <c r="Q853" s="87">
        <v>401768</v>
      </c>
      <c r="R853" s="86" t="s">
        <v>2416</v>
      </c>
      <c r="S853" s="86" t="s">
        <v>1641</v>
      </c>
      <c r="T853" s="86">
        <v>970922</v>
      </c>
      <c r="U853" s="86">
        <v>6284</v>
      </c>
      <c r="V853" s="86" t="s">
        <v>5018</v>
      </c>
      <c r="W853" s="86" t="s">
        <v>5013</v>
      </c>
      <c r="X853" s="86" t="s">
        <v>5019</v>
      </c>
      <c r="Y853" s="86" t="s">
        <v>694</v>
      </c>
      <c r="Z853" s="86" t="str">
        <f t="shared" si="105"/>
        <v>Ramsau 265; 6284 Ramsau im Zillertal</v>
      </c>
      <c r="AB853" s="85" t="s">
        <v>5017</v>
      </c>
      <c r="AC853" s="85" t="str">
        <f t="shared" si="106"/>
        <v>AT24</v>
      </c>
      <c r="AD853" s="85" t="str">
        <f t="shared" si="107"/>
        <v>3624</v>
      </c>
      <c r="AE853" s="85" t="str">
        <f t="shared" si="108"/>
        <v>1000</v>
      </c>
      <c r="AF853" s="85" t="str">
        <f t="shared" si="109"/>
        <v>0002</v>
      </c>
      <c r="AG853" s="85" t="str">
        <f t="shared" si="110"/>
        <v>0156</v>
      </c>
      <c r="AH853" s="85" t="str">
        <f t="shared" si="111"/>
        <v>AT24 3624 1000 0002 0156</v>
      </c>
    </row>
    <row r="854" spans="1:34" x14ac:dyDescent="0.25">
      <c r="A854" s="86">
        <v>704030</v>
      </c>
      <c r="B854" s="86" t="s">
        <v>898</v>
      </c>
      <c r="C854" s="86" t="str">
        <f t="shared" si="104"/>
        <v>Kirchberger Straße 8; 6370 Kitzbühel</v>
      </c>
      <c r="D854" s="86" t="s">
        <v>1920</v>
      </c>
      <c r="E854" s="86" t="s">
        <v>1920</v>
      </c>
      <c r="F854" s="86">
        <v>70411</v>
      </c>
      <c r="G854" s="86">
        <v>6370</v>
      </c>
      <c r="H854" s="86" t="s">
        <v>1076</v>
      </c>
      <c r="I854" s="86" t="s">
        <v>5474</v>
      </c>
      <c r="J854" s="86" t="s">
        <v>2411</v>
      </c>
      <c r="K854" s="86" t="s">
        <v>3735</v>
      </c>
      <c r="L854" s="86" t="s">
        <v>1</v>
      </c>
      <c r="M854" s="86" t="s">
        <v>5475</v>
      </c>
      <c r="N854" s="86" t="s">
        <v>5476</v>
      </c>
      <c r="O854" s="86" t="s">
        <v>2150</v>
      </c>
      <c r="P854" s="87">
        <v>36770</v>
      </c>
      <c r="Q854" s="87">
        <v>401768</v>
      </c>
      <c r="R854" s="86" t="s">
        <v>2416</v>
      </c>
      <c r="S854" s="86" t="s">
        <v>1804</v>
      </c>
      <c r="T854" s="86">
        <v>317959</v>
      </c>
      <c r="U854" s="86">
        <v>6370</v>
      </c>
      <c r="V854" s="86" t="s">
        <v>1076</v>
      </c>
      <c r="W854" s="86" t="s">
        <v>5474</v>
      </c>
      <c r="X854" s="86" t="s">
        <v>2411</v>
      </c>
      <c r="Y854" s="86" t="s">
        <v>1373</v>
      </c>
      <c r="Z854" s="86" t="str">
        <f t="shared" si="105"/>
        <v>Kirchberger Straße 8; 6370 Kitzbühel</v>
      </c>
      <c r="AB854" s="85" t="s">
        <v>5477</v>
      </c>
      <c r="AC854" s="85" t="str">
        <f t="shared" si="106"/>
        <v>AT54</v>
      </c>
      <c r="AD854" s="85" t="str">
        <f t="shared" si="107"/>
        <v>1200</v>
      </c>
      <c r="AE854" s="85" t="str">
        <f t="shared" si="108"/>
        <v>0006</v>
      </c>
      <c r="AF854" s="85" t="str">
        <f t="shared" si="109"/>
        <v>0275</v>
      </c>
      <c r="AG854" s="85" t="str">
        <f t="shared" si="110"/>
        <v>7007</v>
      </c>
      <c r="AH854" s="85" t="str">
        <f t="shared" si="111"/>
        <v>AT54 1200 0006 0275 7007</v>
      </c>
    </row>
    <row r="855" spans="1:34" x14ac:dyDescent="0.25">
      <c r="A855" s="86">
        <v>704031</v>
      </c>
      <c r="B855" s="86" t="s">
        <v>897</v>
      </c>
      <c r="C855" s="86" t="str">
        <f t="shared" si="104"/>
        <v>Kirchberger Straße 8; 6370 Kitzbühel</v>
      </c>
      <c r="D855" s="86" t="s">
        <v>1919</v>
      </c>
      <c r="E855" s="86" t="s">
        <v>1919</v>
      </c>
      <c r="F855" s="86">
        <v>70411</v>
      </c>
      <c r="G855" s="86">
        <v>6370</v>
      </c>
      <c r="H855" s="86" t="s">
        <v>1076</v>
      </c>
      <c r="I855" s="86" t="s">
        <v>5474</v>
      </c>
      <c r="J855" s="86" t="s">
        <v>2411</v>
      </c>
      <c r="K855" s="86" t="s">
        <v>3735</v>
      </c>
      <c r="L855" s="86" t="s">
        <v>1</v>
      </c>
      <c r="M855" s="86" t="s">
        <v>5478</v>
      </c>
      <c r="N855" s="86" t="s">
        <v>5476</v>
      </c>
      <c r="O855" s="86" t="s">
        <v>2150</v>
      </c>
      <c r="P855" s="87">
        <v>36770</v>
      </c>
      <c r="Q855" s="87">
        <v>401768</v>
      </c>
      <c r="R855" s="86" t="s">
        <v>2416</v>
      </c>
      <c r="S855" s="86" t="s">
        <v>1804</v>
      </c>
      <c r="T855" s="86">
        <v>317959</v>
      </c>
      <c r="U855" s="86">
        <v>6370</v>
      </c>
      <c r="V855" s="86" t="s">
        <v>1076</v>
      </c>
      <c r="W855" s="86" t="s">
        <v>5474</v>
      </c>
      <c r="X855" s="86" t="s">
        <v>2411</v>
      </c>
      <c r="Y855" s="86" t="s">
        <v>1373</v>
      </c>
      <c r="Z855" s="86" t="str">
        <f t="shared" si="105"/>
        <v>Kirchberger Straße 8; 6370 Kitzbühel</v>
      </c>
      <c r="AB855" s="85" t="s">
        <v>5477</v>
      </c>
      <c r="AC855" s="85" t="str">
        <f t="shared" si="106"/>
        <v>AT54</v>
      </c>
      <c r="AD855" s="85" t="str">
        <f t="shared" si="107"/>
        <v>1200</v>
      </c>
      <c r="AE855" s="85" t="str">
        <f t="shared" si="108"/>
        <v>0006</v>
      </c>
      <c r="AF855" s="85" t="str">
        <f t="shared" si="109"/>
        <v>0275</v>
      </c>
      <c r="AG855" s="85" t="str">
        <f t="shared" si="110"/>
        <v>7007</v>
      </c>
      <c r="AH855" s="85" t="str">
        <f t="shared" si="111"/>
        <v>AT54 1200 0006 0275 7007</v>
      </c>
    </row>
    <row r="856" spans="1:34" x14ac:dyDescent="0.25">
      <c r="A856" s="86">
        <v>704023</v>
      </c>
      <c r="B856" s="86" t="s">
        <v>316</v>
      </c>
      <c r="C856" s="86" t="str">
        <f t="shared" si="104"/>
        <v>Dorfstraße 124 a; 6363 Westendorf</v>
      </c>
      <c r="D856" s="86" t="s">
        <v>1919</v>
      </c>
      <c r="E856" s="86" t="s">
        <v>1919</v>
      </c>
      <c r="F856" s="86">
        <v>70420</v>
      </c>
      <c r="G856" s="86">
        <v>6363</v>
      </c>
      <c r="H856" s="86" t="s">
        <v>1079</v>
      </c>
      <c r="I856" s="86" t="s">
        <v>2849</v>
      </c>
      <c r="J856" s="86" t="s">
        <v>5479</v>
      </c>
      <c r="K856" s="86" t="s">
        <v>3735</v>
      </c>
      <c r="L856" s="86" t="s">
        <v>1</v>
      </c>
      <c r="M856" s="86" t="s">
        <v>5480</v>
      </c>
      <c r="N856" s="86" t="s">
        <v>5481</v>
      </c>
      <c r="O856" s="86" t="s">
        <v>2147</v>
      </c>
      <c r="P856" s="87">
        <v>36770</v>
      </c>
      <c r="Q856" s="87">
        <v>401768</v>
      </c>
      <c r="R856" s="86" t="s">
        <v>2416</v>
      </c>
      <c r="S856" s="86" t="s">
        <v>1800</v>
      </c>
      <c r="T856" s="86">
        <v>900359</v>
      </c>
      <c r="U856" s="86">
        <v>6363</v>
      </c>
      <c r="V856" s="86" t="s">
        <v>1079</v>
      </c>
      <c r="W856" s="86" t="s">
        <v>2849</v>
      </c>
      <c r="X856" s="86" t="s">
        <v>3739</v>
      </c>
      <c r="Y856" s="86" t="s">
        <v>266</v>
      </c>
      <c r="Z856" s="86" t="str">
        <f t="shared" si="105"/>
        <v>Dorfstraße 124; 6363 Westendorf</v>
      </c>
      <c r="AB856" s="85" t="s">
        <v>5482</v>
      </c>
      <c r="AC856" s="85" t="str">
        <f t="shared" si="106"/>
        <v>AT12</v>
      </c>
      <c r="AD856" s="85" t="str">
        <f t="shared" si="107"/>
        <v>2050</v>
      </c>
      <c r="AE856" s="85" t="str">
        <f t="shared" si="108"/>
        <v>5005</v>
      </c>
      <c r="AF856" s="85" t="str">
        <f t="shared" si="109"/>
        <v>0000</v>
      </c>
      <c r="AG856" s="85" t="str">
        <f t="shared" si="110"/>
        <v>1938</v>
      </c>
      <c r="AH856" s="85" t="str">
        <f t="shared" si="111"/>
        <v>AT12 2050 5005 0000 1938</v>
      </c>
    </row>
    <row r="857" spans="1:34" x14ac:dyDescent="0.25">
      <c r="A857" s="86">
        <v>709555</v>
      </c>
      <c r="B857" s="86" t="s">
        <v>919</v>
      </c>
      <c r="C857" s="86" t="str">
        <f t="shared" si="104"/>
        <v>Josef-Mühlbacher-Straße 19; 6200 Jenbach</v>
      </c>
      <c r="D857" s="86" t="s">
        <v>1919</v>
      </c>
      <c r="E857" s="86" t="s">
        <v>1919</v>
      </c>
      <c r="F857" s="86">
        <v>70917</v>
      </c>
      <c r="G857" s="86">
        <v>6200</v>
      </c>
      <c r="H857" s="86" t="s">
        <v>1192</v>
      </c>
      <c r="I857" s="86" t="s">
        <v>5163</v>
      </c>
      <c r="J857" s="86" t="s">
        <v>2514</v>
      </c>
      <c r="K857" s="86" t="s">
        <v>4808</v>
      </c>
      <c r="L857" s="86" t="s">
        <v>3</v>
      </c>
      <c r="M857" s="86" t="s">
        <v>5483</v>
      </c>
      <c r="N857" s="86" t="s">
        <v>5484</v>
      </c>
      <c r="O857" s="86" t="s">
        <v>2385</v>
      </c>
      <c r="P857" s="87">
        <v>36770</v>
      </c>
      <c r="Q857" s="87">
        <v>401768</v>
      </c>
      <c r="R857" s="86" t="s">
        <v>2416</v>
      </c>
      <c r="S857" s="86" t="s">
        <v>680</v>
      </c>
      <c r="T857" s="86">
        <v>970917</v>
      </c>
      <c r="U857" s="86">
        <v>6200</v>
      </c>
      <c r="V857" s="86" t="s">
        <v>1192</v>
      </c>
      <c r="W857" s="86" t="s">
        <v>4942</v>
      </c>
      <c r="X857" s="86" t="s">
        <v>2499</v>
      </c>
      <c r="Y857" s="86" t="s">
        <v>681</v>
      </c>
      <c r="Z857" s="86" t="str">
        <f t="shared" si="105"/>
        <v>Südtiroler Platz 2; 6200 Jenbach</v>
      </c>
      <c r="AB857" s="85" t="s">
        <v>4941</v>
      </c>
      <c r="AC857" s="85" t="str">
        <f t="shared" si="106"/>
        <v>AT91</v>
      </c>
      <c r="AD857" s="85" t="str">
        <f t="shared" si="107"/>
        <v>3621</v>
      </c>
      <c r="AE857" s="85" t="str">
        <f t="shared" si="108"/>
        <v>8000</v>
      </c>
      <c r="AF857" s="85" t="str">
        <f t="shared" si="109"/>
        <v>0042</v>
      </c>
      <c r="AG857" s="85" t="str">
        <f t="shared" si="110"/>
        <v>0257</v>
      </c>
      <c r="AH857" s="85" t="str">
        <f t="shared" si="111"/>
        <v>AT91 3621 8000 0042 0257</v>
      </c>
    </row>
    <row r="858" spans="1:34" x14ac:dyDescent="0.25">
      <c r="A858" s="86">
        <v>705317</v>
      </c>
      <c r="B858" s="86" t="s">
        <v>1908</v>
      </c>
      <c r="C858" s="86" t="str">
        <f t="shared" si="104"/>
        <v>Bäckenbichl 5 a; 6335 Vorderthiersee</v>
      </c>
      <c r="D858" s="86" t="s">
        <v>1920</v>
      </c>
      <c r="E858" s="86" t="s">
        <v>1920</v>
      </c>
      <c r="F858" s="86">
        <v>70527</v>
      </c>
      <c r="G858" s="86">
        <v>6335</v>
      </c>
      <c r="H858" s="86" t="s">
        <v>4126</v>
      </c>
      <c r="I858" s="86" t="s">
        <v>5485</v>
      </c>
      <c r="J858" s="86" t="s">
        <v>3564</v>
      </c>
      <c r="K858" s="86" t="s">
        <v>3906</v>
      </c>
      <c r="L858" s="86" t="s">
        <v>3</v>
      </c>
      <c r="M858" s="86" t="s">
        <v>5486</v>
      </c>
      <c r="N858" s="86" t="s">
        <v>5487</v>
      </c>
      <c r="O858" s="86" t="s">
        <v>2188</v>
      </c>
      <c r="P858" s="87">
        <v>43710</v>
      </c>
      <c r="Q858" s="87">
        <v>401768</v>
      </c>
      <c r="R858" s="86" t="s">
        <v>2416</v>
      </c>
      <c r="S858" s="86" t="s">
        <v>423</v>
      </c>
      <c r="T858" s="86">
        <v>970527</v>
      </c>
      <c r="U858" s="86">
        <v>6335</v>
      </c>
      <c r="V858" s="86" t="s">
        <v>1209</v>
      </c>
      <c r="W858" s="86" t="s">
        <v>4126</v>
      </c>
      <c r="X858" s="86" t="s">
        <v>4131</v>
      </c>
      <c r="Y858" s="86" t="s">
        <v>424</v>
      </c>
      <c r="Z858" s="86" t="str">
        <f t="shared" si="105"/>
        <v>Vorderthiersee 44; 6335 Thiersee</v>
      </c>
      <c r="AB858" s="85" t="s">
        <v>4130</v>
      </c>
      <c r="AC858" s="85" t="str">
        <f t="shared" si="106"/>
        <v>AT05</v>
      </c>
      <c r="AD858" s="85" t="str">
        <f t="shared" si="107"/>
        <v>3633</v>
      </c>
      <c r="AE858" s="85" t="str">
        <f t="shared" si="108"/>
        <v>9000</v>
      </c>
      <c r="AF858" s="85" t="str">
        <f t="shared" si="109"/>
        <v>0002</v>
      </c>
      <c r="AG858" s="85" t="str">
        <f t="shared" si="110"/>
        <v>0008</v>
      </c>
      <c r="AH858" s="85" t="str">
        <f t="shared" si="111"/>
        <v>AT05 3633 9000 0002 0008</v>
      </c>
    </row>
    <row r="859" spans="1:34" x14ac:dyDescent="0.25">
      <c r="A859" s="86">
        <v>703091</v>
      </c>
      <c r="B859" s="86" t="s">
        <v>923</v>
      </c>
      <c r="C859" s="86" t="str">
        <f t="shared" si="104"/>
        <v>Kindergartenweg 840; 6100 Seefeld/T</v>
      </c>
      <c r="D859" s="86" t="s">
        <v>1922</v>
      </c>
      <c r="E859" s="86" t="s">
        <v>1922</v>
      </c>
      <c r="F859" s="86">
        <v>70351</v>
      </c>
      <c r="G859" s="86">
        <v>6100</v>
      </c>
      <c r="H859" s="86" t="s">
        <v>3579</v>
      </c>
      <c r="I859" s="86" t="s">
        <v>3580</v>
      </c>
      <c r="J859" s="86" t="s">
        <v>5488</v>
      </c>
      <c r="K859" s="86" t="s">
        <v>3166</v>
      </c>
      <c r="L859" s="86" t="s">
        <v>3</v>
      </c>
      <c r="M859" s="86" t="s">
        <v>5489</v>
      </c>
      <c r="N859" s="86" t="s">
        <v>5490</v>
      </c>
      <c r="O859" s="86" t="s">
        <v>2085</v>
      </c>
      <c r="P859" s="87">
        <v>36770</v>
      </c>
      <c r="Q859" s="87">
        <v>401768</v>
      </c>
      <c r="R859" s="86" t="s">
        <v>2416</v>
      </c>
      <c r="S859" s="86" t="s">
        <v>1786</v>
      </c>
      <c r="T859" s="86">
        <v>970351</v>
      </c>
      <c r="U859" s="86">
        <v>6100</v>
      </c>
      <c r="V859" s="86" t="s">
        <v>3585</v>
      </c>
      <c r="W859" s="86" t="s">
        <v>3586</v>
      </c>
      <c r="X859" s="86" t="s">
        <v>2623</v>
      </c>
      <c r="Y859" s="86" t="s">
        <v>223</v>
      </c>
      <c r="Z859" s="86" t="str">
        <f t="shared" si="105"/>
        <v>Klosterstraße 43; 6100 Seefeld in Tirol</v>
      </c>
      <c r="AB859" s="85" t="s">
        <v>3584</v>
      </c>
      <c r="AC859" s="85" t="str">
        <f t="shared" si="106"/>
        <v>AT51</v>
      </c>
      <c r="AD859" s="85" t="str">
        <f t="shared" si="107"/>
        <v>3631</v>
      </c>
      <c r="AE859" s="85" t="str">
        <f t="shared" si="108"/>
        <v>4000</v>
      </c>
      <c r="AF859" s="85" t="str">
        <f t="shared" si="109"/>
        <v>0026</v>
      </c>
      <c r="AG859" s="85" t="str">
        <f t="shared" si="110"/>
        <v>0059</v>
      </c>
      <c r="AH859" s="85" t="str">
        <f t="shared" si="111"/>
        <v>AT51 3631 4000 0026 0059</v>
      </c>
    </row>
    <row r="860" spans="1:34" x14ac:dyDescent="0.25">
      <c r="A860" s="86">
        <v>702326</v>
      </c>
      <c r="B860" s="86" t="s">
        <v>47</v>
      </c>
      <c r="C860" s="86" t="str">
        <f t="shared" si="104"/>
        <v>Ried 4 a; 6492 Imsterberg</v>
      </c>
      <c r="D860" s="86" t="s">
        <v>1920</v>
      </c>
      <c r="E860" s="86" t="s">
        <v>1920</v>
      </c>
      <c r="F860" s="86">
        <v>70204</v>
      </c>
      <c r="G860" s="86">
        <v>6492</v>
      </c>
      <c r="H860" s="86" t="s">
        <v>1030</v>
      </c>
      <c r="I860" s="86" t="s">
        <v>4369</v>
      </c>
      <c r="J860" s="86" t="s">
        <v>5236</v>
      </c>
      <c r="K860" s="86" t="s">
        <v>2844</v>
      </c>
      <c r="L860" s="86" t="s">
        <v>3</v>
      </c>
      <c r="M860" s="86" t="s">
        <v>5491</v>
      </c>
      <c r="N860" s="86" t="s">
        <v>5492</v>
      </c>
      <c r="O860" s="86" t="s">
        <v>2048</v>
      </c>
      <c r="P860" s="87">
        <v>36770</v>
      </c>
      <c r="Q860" s="87">
        <v>401768</v>
      </c>
      <c r="R860" s="86" t="s">
        <v>2416</v>
      </c>
      <c r="S860" s="86" t="s">
        <v>48</v>
      </c>
      <c r="T860" s="86">
        <v>970204</v>
      </c>
      <c r="U860" s="86">
        <v>6492</v>
      </c>
      <c r="V860" s="86" t="s">
        <v>1030</v>
      </c>
      <c r="W860" s="86" t="s">
        <v>4369</v>
      </c>
      <c r="X860" s="86" t="s">
        <v>2576</v>
      </c>
      <c r="Y860" s="86" t="s">
        <v>1655</v>
      </c>
      <c r="Z860" s="86" t="str">
        <f t="shared" si="105"/>
        <v>Ried 4; 6492 Imsterberg</v>
      </c>
      <c r="AB860" s="85" t="s">
        <v>5493</v>
      </c>
      <c r="AC860" s="85" t="str">
        <f t="shared" si="106"/>
        <v>AT79</v>
      </c>
      <c r="AD860" s="85" t="str">
        <f t="shared" si="107"/>
        <v>3620</v>
      </c>
      <c r="AE860" s="85" t="str">
        <f t="shared" si="108"/>
        <v>7000</v>
      </c>
      <c r="AF860" s="85" t="str">
        <f t="shared" si="109"/>
        <v>0012</v>
      </c>
      <c r="AG860" s="85" t="str">
        <f t="shared" si="110"/>
        <v>0022</v>
      </c>
      <c r="AH860" s="85" t="str">
        <f t="shared" si="111"/>
        <v>AT79 3620 7000 0012 0022</v>
      </c>
    </row>
    <row r="861" spans="1:34" x14ac:dyDescent="0.25">
      <c r="A861" s="86">
        <v>704108</v>
      </c>
      <c r="B861" s="86" t="s">
        <v>329</v>
      </c>
      <c r="C861" s="86" t="str">
        <f t="shared" si="104"/>
        <v>Pass-Thurn-Straße 22; 6372 Oberndorf/T</v>
      </c>
      <c r="D861" s="86" t="s">
        <v>1919</v>
      </c>
      <c r="E861" s="86" t="s">
        <v>1919</v>
      </c>
      <c r="F861" s="86">
        <v>70413</v>
      </c>
      <c r="G861" s="86">
        <v>6372</v>
      </c>
      <c r="H861" s="86" t="s">
        <v>3861</v>
      </c>
      <c r="I861" s="86" t="s">
        <v>5494</v>
      </c>
      <c r="J861" s="86" t="s">
        <v>2719</v>
      </c>
      <c r="K861" s="86" t="s">
        <v>3735</v>
      </c>
      <c r="L861" s="86" t="s">
        <v>1</v>
      </c>
      <c r="M861" s="86" t="s">
        <v>5495</v>
      </c>
      <c r="N861" s="86" t="s">
        <v>5496</v>
      </c>
      <c r="O861" s="86" t="s">
        <v>2161</v>
      </c>
      <c r="P861" s="87">
        <v>36770</v>
      </c>
      <c r="Q861" s="87">
        <v>401768</v>
      </c>
      <c r="R861" s="86" t="s">
        <v>2416</v>
      </c>
      <c r="S861" s="86" t="s">
        <v>1809</v>
      </c>
      <c r="T861" s="86">
        <v>405264</v>
      </c>
      <c r="U861" s="86">
        <v>6372</v>
      </c>
      <c r="V861" s="86" t="s">
        <v>5498</v>
      </c>
      <c r="W861" s="86" t="s">
        <v>5494</v>
      </c>
      <c r="X861" s="86" t="s">
        <v>5499</v>
      </c>
      <c r="Y861" s="86" t="s">
        <v>330</v>
      </c>
      <c r="Z861" s="86" t="str">
        <f t="shared" si="105"/>
        <v>Pass-Thurn-Straße 22-24/24; 6372 Oberndorf in Tirol</v>
      </c>
      <c r="AB861" s="85" t="s">
        <v>5497</v>
      </c>
      <c r="AC861" s="85" t="str">
        <f t="shared" si="106"/>
        <v>AT57</v>
      </c>
      <c r="AD861" s="85" t="str">
        <f t="shared" si="107"/>
        <v>3626</v>
      </c>
      <c r="AE861" s="85" t="str">
        <f t="shared" si="108"/>
        <v>3000</v>
      </c>
      <c r="AF861" s="85" t="str">
        <f t="shared" si="109"/>
        <v>0804</v>
      </c>
      <c r="AG861" s="85" t="str">
        <f t="shared" si="110"/>
        <v>9306</v>
      </c>
      <c r="AH861" s="85" t="str">
        <f t="shared" si="111"/>
        <v>AT57 3626 3000 0804 9306</v>
      </c>
    </row>
    <row r="862" spans="1:34" x14ac:dyDescent="0.25">
      <c r="A862" s="86">
        <v>703070</v>
      </c>
      <c r="B862" s="86" t="s">
        <v>276</v>
      </c>
      <c r="C862" s="86" t="str">
        <f t="shared" si="104"/>
        <v>Bundesstraße 23 a; 6111 Volders</v>
      </c>
      <c r="D862" s="86" t="s">
        <v>1922</v>
      </c>
      <c r="E862" s="86" t="s">
        <v>1922</v>
      </c>
      <c r="F862" s="86">
        <v>70365</v>
      </c>
      <c r="G862" s="86">
        <v>6111</v>
      </c>
      <c r="H862" s="86" t="s">
        <v>1046</v>
      </c>
      <c r="I862" s="86" t="s">
        <v>3684</v>
      </c>
      <c r="J862" s="86" t="s">
        <v>3673</v>
      </c>
      <c r="K862" s="86" t="s">
        <v>3166</v>
      </c>
      <c r="L862" s="86" t="s">
        <v>3</v>
      </c>
      <c r="M862" s="86" t="s">
        <v>5500</v>
      </c>
      <c r="N862" s="86" t="s">
        <v>5501</v>
      </c>
      <c r="O862" s="86" t="s">
        <v>2075</v>
      </c>
      <c r="P862" s="87">
        <v>36770</v>
      </c>
      <c r="Q862" s="87">
        <v>401768</v>
      </c>
      <c r="R862" s="86" t="s">
        <v>2416</v>
      </c>
      <c r="S862" s="86" t="s">
        <v>260</v>
      </c>
      <c r="T862" s="86">
        <v>970365</v>
      </c>
      <c r="U862" s="86">
        <v>6111</v>
      </c>
      <c r="V862" s="86" t="s">
        <v>1046</v>
      </c>
      <c r="W862" s="86" t="s">
        <v>3684</v>
      </c>
      <c r="X862" s="86" t="s">
        <v>2665</v>
      </c>
      <c r="Y862" s="86" t="s">
        <v>261</v>
      </c>
      <c r="Z862" s="86" t="str">
        <f t="shared" si="105"/>
        <v>Bundesstraße 23; 6111 Volders</v>
      </c>
      <c r="AB862" s="85" t="s">
        <v>5502</v>
      </c>
      <c r="AC862" s="85" t="str">
        <f t="shared" si="106"/>
        <v>AT35</v>
      </c>
      <c r="AD862" s="85" t="str">
        <f t="shared" si="107"/>
        <v>3634</v>
      </c>
      <c r="AE862" s="85" t="str">
        <f t="shared" si="108"/>
        <v>7000</v>
      </c>
      <c r="AF862" s="85" t="str">
        <f t="shared" si="109"/>
        <v>0002</v>
      </c>
      <c r="AG862" s="85" t="str">
        <f t="shared" si="110"/>
        <v>0107</v>
      </c>
      <c r="AH862" s="85" t="str">
        <f t="shared" si="111"/>
        <v>AT35 3634 7000 0002 0107</v>
      </c>
    </row>
    <row r="863" spans="1:34" x14ac:dyDescent="0.25">
      <c r="A863" s="86">
        <v>706147</v>
      </c>
      <c r="B863" s="86" t="s">
        <v>5503</v>
      </c>
      <c r="C863" s="86" t="str">
        <f t="shared" si="104"/>
        <v>Moosweg 4; 6562 Mathon</v>
      </c>
      <c r="D863" s="86" t="s">
        <v>2708</v>
      </c>
      <c r="E863" s="86" t="s">
        <v>2708</v>
      </c>
      <c r="F863" s="86">
        <v>70608</v>
      </c>
      <c r="G863" s="86">
        <v>6562</v>
      </c>
      <c r="H863" s="86" t="s">
        <v>4340</v>
      </c>
      <c r="I863" s="86" t="s">
        <v>5176</v>
      </c>
      <c r="J863" s="86" t="s">
        <v>2576</v>
      </c>
      <c r="K863" s="86" t="s">
        <v>4183</v>
      </c>
      <c r="L863" s="86" t="s">
        <v>1</v>
      </c>
      <c r="M863" s="86" t="s">
        <v>5504</v>
      </c>
      <c r="N863" s="86" t="s">
        <v>5505</v>
      </c>
      <c r="O863" s="86" t="s">
        <v>5766</v>
      </c>
      <c r="P863" s="87">
        <v>36770</v>
      </c>
      <c r="Q863" s="87">
        <v>43709</v>
      </c>
      <c r="R863" s="86" t="s">
        <v>2592</v>
      </c>
      <c r="S863" s="86" t="s">
        <v>5507</v>
      </c>
      <c r="T863" s="86"/>
      <c r="U863" s="86"/>
      <c r="V863" s="86"/>
      <c r="W863" s="86"/>
      <c r="X863" s="86"/>
      <c r="Y863" s="86"/>
      <c r="Z863" s="86" t="str">
        <f t="shared" si="105"/>
        <v xml:space="preserve"> ;  </v>
      </c>
      <c r="AB863" s="85" t="s">
        <v>5506</v>
      </c>
      <c r="AC863" s="85" t="str">
        <f t="shared" si="106"/>
        <v>AT80</v>
      </c>
      <c r="AD863" s="85" t="str">
        <f t="shared" si="107"/>
        <v>2050</v>
      </c>
      <c r="AE863" s="85" t="str">
        <f t="shared" si="108"/>
        <v>2000</v>
      </c>
      <c r="AF863" s="85" t="str">
        <f t="shared" si="109"/>
        <v>0198</v>
      </c>
      <c r="AG863" s="85" t="str">
        <f t="shared" si="110"/>
        <v>2941</v>
      </c>
      <c r="AH863" s="85" t="str">
        <f t="shared" si="111"/>
        <v>AT80 2050 2000 0198 2941</v>
      </c>
    </row>
    <row r="864" spans="1:34" x14ac:dyDescent="0.25">
      <c r="A864" s="86">
        <v>703408</v>
      </c>
      <c r="B864" s="86" t="s">
        <v>1460</v>
      </c>
      <c r="C864" s="86" t="str">
        <f t="shared" si="104"/>
        <v>Anna-Dengel-Straße 20 d; 6060 Hall/T</v>
      </c>
      <c r="D864" s="86" t="s">
        <v>1920</v>
      </c>
      <c r="E864" s="86" t="s">
        <v>1920</v>
      </c>
      <c r="F864" s="86">
        <v>70354</v>
      </c>
      <c r="G864" s="86">
        <v>6060</v>
      </c>
      <c r="H864" s="86" t="s">
        <v>3509</v>
      </c>
      <c r="I864" s="86" t="s">
        <v>5508</v>
      </c>
      <c r="J864" s="86" t="s">
        <v>5509</v>
      </c>
      <c r="K864" s="86" t="s">
        <v>3166</v>
      </c>
      <c r="L864" s="86" t="s">
        <v>3</v>
      </c>
      <c r="M864" s="86" t="s">
        <v>5510</v>
      </c>
      <c r="N864" s="86" t="s">
        <v>5511</v>
      </c>
      <c r="O864" s="86" t="s">
        <v>2104</v>
      </c>
      <c r="P864" s="87">
        <v>36770</v>
      </c>
      <c r="Q864" s="87">
        <v>401768</v>
      </c>
      <c r="R864" s="86" t="s">
        <v>2416</v>
      </c>
      <c r="S864" s="86" t="s">
        <v>200</v>
      </c>
      <c r="T864" s="86">
        <v>970354</v>
      </c>
      <c r="U864" s="86">
        <v>6060</v>
      </c>
      <c r="V864" s="86" t="s">
        <v>3513</v>
      </c>
      <c r="W864" s="86" t="s">
        <v>3514</v>
      </c>
      <c r="X864" s="86" t="s">
        <v>2480</v>
      </c>
      <c r="Y864" s="86" t="s">
        <v>201</v>
      </c>
      <c r="Z864" s="86" t="str">
        <f t="shared" si="105"/>
        <v>Oberer Stadtplatz 1; 6060 Hall in Tirol</v>
      </c>
      <c r="AB864" s="85" t="s">
        <v>3512</v>
      </c>
      <c r="AC864" s="85" t="str">
        <f t="shared" si="106"/>
        <v>AT41</v>
      </c>
      <c r="AD864" s="85" t="str">
        <f t="shared" si="107"/>
        <v>2050</v>
      </c>
      <c r="AE864" s="85" t="str">
        <f t="shared" si="108"/>
        <v>3018</v>
      </c>
      <c r="AF864" s="85" t="str">
        <f t="shared" si="109"/>
        <v>0000</v>
      </c>
      <c r="AG864" s="85" t="str">
        <f t="shared" si="110"/>
        <v>1537</v>
      </c>
      <c r="AH864" s="85" t="str">
        <f t="shared" si="111"/>
        <v>AT41 2050 3018 0000 1537</v>
      </c>
    </row>
    <row r="865" spans="1:34" x14ac:dyDescent="0.25">
      <c r="A865" s="86">
        <v>703407</v>
      </c>
      <c r="B865" s="86" t="s">
        <v>1591</v>
      </c>
      <c r="C865" s="86" t="str">
        <f t="shared" si="104"/>
        <v>Anna-Dengel-Straße 20 d; 6060 Hall/T</v>
      </c>
      <c r="D865" s="86" t="s">
        <v>1919</v>
      </c>
      <c r="E865" s="86" t="s">
        <v>1919</v>
      </c>
      <c r="F865" s="86">
        <v>70354</v>
      </c>
      <c r="G865" s="86">
        <v>6060</v>
      </c>
      <c r="H865" s="86" t="s">
        <v>3509</v>
      </c>
      <c r="I865" s="86" t="s">
        <v>5508</v>
      </c>
      <c r="J865" s="86" t="s">
        <v>5509</v>
      </c>
      <c r="K865" s="86" t="s">
        <v>3166</v>
      </c>
      <c r="L865" s="86" t="s">
        <v>3</v>
      </c>
      <c r="M865" s="86" t="s">
        <v>5512</v>
      </c>
      <c r="N865" s="86" t="s">
        <v>5513</v>
      </c>
      <c r="O865" s="86" t="s">
        <v>2104</v>
      </c>
      <c r="P865" s="87">
        <v>36770</v>
      </c>
      <c r="Q865" s="87">
        <v>401768</v>
      </c>
      <c r="R865" s="86" t="s">
        <v>2416</v>
      </c>
      <c r="S865" s="86" t="s">
        <v>200</v>
      </c>
      <c r="T865" s="86">
        <v>970354</v>
      </c>
      <c r="U865" s="86">
        <v>6060</v>
      </c>
      <c r="V865" s="86" t="s">
        <v>3513</v>
      </c>
      <c r="W865" s="86" t="s">
        <v>3514</v>
      </c>
      <c r="X865" s="86" t="s">
        <v>2480</v>
      </c>
      <c r="Y865" s="86" t="s">
        <v>201</v>
      </c>
      <c r="Z865" s="86" t="str">
        <f t="shared" si="105"/>
        <v>Oberer Stadtplatz 1; 6060 Hall in Tirol</v>
      </c>
      <c r="AB865" s="85" t="s">
        <v>3512</v>
      </c>
      <c r="AC865" s="85" t="str">
        <f t="shared" si="106"/>
        <v>AT41</v>
      </c>
      <c r="AD865" s="85" t="str">
        <f t="shared" si="107"/>
        <v>2050</v>
      </c>
      <c r="AE865" s="85" t="str">
        <f t="shared" si="108"/>
        <v>3018</v>
      </c>
      <c r="AF865" s="85" t="str">
        <f t="shared" si="109"/>
        <v>0000</v>
      </c>
      <c r="AG865" s="85" t="str">
        <f t="shared" si="110"/>
        <v>1537</v>
      </c>
      <c r="AH865" s="85" t="str">
        <f t="shared" si="111"/>
        <v>AT41 2050 3018 0000 1537</v>
      </c>
    </row>
    <row r="866" spans="1:34" x14ac:dyDescent="0.25">
      <c r="A866" s="86">
        <v>704026</v>
      </c>
      <c r="B866" s="86" t="s">
        <v>925</v>
      </c>
      <c r="C866" s="86" t="str">
        <f t="shared" si="104"/>
        <v>Kirchweg 9; 6391 Fieberbrunn</v>
      </c>
      <c r="D866" s="86" t="s">
        <v>1920</v>
      </c>
      <c r="E866" s="86" t="s">
        <v>1920</v>
      </c>
      <c r="F866" s="86">
        <v>70403</v>
      </c>
      <c r="G866" s="86">
        <v>6391</v>
      </c>
      <c r="H866" s="86" t="s">
        <v>1080</v>
      </c>
      <c r="I866" s="86" t="s">
        <v>3850</v>
      </c>
      <c r="J866" s="86" t="s">
        <v>2609</v>
      </c>
      <c r="K866" s="86" t="s">
        <v>3735</v>
      </c>
      <c r="L866" s="86" t="s">
        <v>3</v>
      </c>
      <c r="M866" s="86" t="s">
        <v>5514</v>
      </c>
      <c r="N866" s="86" t="s">
        <v>5515</v>
      </c>
      <c r="O866" s="86" t="s">
        <v>2148</v>
      </c>
      <c r="P866" s="87">
        <v>36770</v>
      </c>
      <c r="Q866" s="87">
        <v>401768</v>
      </c>
      <c r="R866" s="86" t="s">
        <v>2416</v>
      </c>
      <c r="S866" s="86" t="s">
        <v>926</v>
      </c>
      <c r="T866" s="86">
        <v>970403</v>
      </c>
      <c r="U866" s="86">
        <v>6391</v>
      </c>
      <c r="V866" s="86" t="s">
        <v>1080</v>
      </c>
      <c r="W866" s="86" t="s">
        <v>3218</v>
      </c>
      <c r="X866" s="86" t="s">
        <v>2480</v>
      </c>
      <c r="Y866" s="86" t="s">
        <v>1863</v>
      </c>
      <c r="Z866" s="86" t="str">
        <f t="shared" si="105"/>
        <v>Dorfplatz 1; 6391 Fieberbrunn</v>
      </c>
      <c r="AB866" s="85" t="s">
        <v>5516</v>
      </c>
      <c r="AC866" s="85" t="str">
        <f t="shared" si="106"/>
        <v>AT74</v>
      </c>
      <c r="AD866" s="85" t="str">
        <f t="shared" si="107"/>
        <v>3626</v>
      </c>
      <c r="AE866" s="85" t="str">
        <f t="shared" si="108"/>
        <v>3000</v>
      </c>
      <c r="AF866" s="85" t="str">
        <f t="shared" si="109"/>
        <v>0422</v>
      </c>
      <c r="AG866" s="85" t="str">
        <f t="shared" si="110"/>
        <v>0604</v>
      </c>
      <c r="AH866" s="85" t="str">
        <f t="shared" si="111"/>
        <v>AT74 3626 3000 0422 0604</v>
      </c>
    </row>
    <row r="867" spans="1:34" x14ac:dyDescent="0.25">
      <c r="A867" s="86">
        <v>705048</v>
      </c>
      <c r="B867" s="86" t="s">
        <v>927</v>
      </c>
      <c r="C867" s="86" t="str">
        <f t="shared" si="104"/>
        <v>Gröben 701; 6232 Münster</v>
      </c>
      <c r="D867" s="86" t="s">
        <v>1919</v>
      </c>
      <c r="E867" s="86" t="s">
        <v>1919</v>
      </c>
      <c r="F867" s="86">
        <v>70517</v>
      </c>
      <c r="G867" s="86">
        <v>6232</v>
      </c>
      <c r="H867" s="86" t="s">
        <v>1099</v>
      </c>
      <c r="I867" s="86" t="s">
        <v>5517</v>
      </c>
      <c r="J867" s="86" t="s">
        <v>5518</v>
      </c>
      <c r="K867" s="86" t="s">
        <v>3906</v>
      </c>
      <c r="L867" s="86" t="s">
        <v>3</v>
      </c>
      <c r="M867" s="86" t="s">
        <v>5519</v>
      </c>
      <c r="N867" s="86" t="s">
        <v>5520</v>
      </c>
      <c r="O867" s="86" t="s">
        <v>2192</v>
      </c>
      <c r="P867" s="87">
        <v>36770</v>
      </c>
      <c r="Q867" s="87">
        <v>401768</v>
      </c>
      <c r="R867" s="86" t="s">
        <v>2416</v>
      </c>
      <c r="S867" s="86" t="s">
        <v>389</v>
      </c>
      <c r="T867" s="86">
        <v>970517</v>
      </c>
      <c r="U867" s="86">
        <v>6232</v>
      </c>
      <c r="V867" s="86" t="s">
        <v>1099</v>
      </c>
      <c r="W867" s="86" t="s">
        <v>3140</v>
      </c>
      <c r="X867" s="86" t="s">
        <v>4040</v>
      </c>
      <c r="Y867" s="86" t="s">
        <v>390</v>
      </c>
      <c r="Z867" s="86" t="str">
        <f t="shared" si="105"/>
        <v>Dorf 90; 6232 Münster</v>
      </c>
      <c r="AB867" s="85" t="s">
        <v>4043</v>
      </c>
      <c r="AC867" s="85" t="str">
        <f t="shared" si="106"/>
        <v>AT86</v>
      </c>
      <c r="AD867" s="85" t="str">
        <f t="shared" si="107"/>
        <v>3627</v>
      </c>
      <c r="AE867" s="85" t="str">
        <f t="shared" si="108"/>
        <v>9000</v>
      </c>
      <c r="AF867" s="85" t="str">
        <f t="shared" si="109"/>
        <v>0002</v>
      </c>
      <c r="AG867" s="85" t="str">
        <f t="shared" si="110"/>
        <v>0305</v>
      </c>
      <c r="AH867" s="85" t="str">
        <f t="shared" si="111"/>
        <v>AT86 3627 9000 0002 0305</v>
      </c>
    </row>
    <row r="868" spans="1:34" x14ac:dyDescent="0.25">
      <c r="A868" s="86">
        <v>709089</v>
      </c>
      <c r="B868" s="86" t="s">
        <v>1555</v>
      </c>
      <c r="C868" s="86" t="str">
        <f t="shared" si="104"/>
        <v>Gilmstraße 3 a; 6130 Schwaz</v>
      </c>
      <c r="D868" s="86" t="s">
        <v>1920</v>
      </c>
      <c r="E868" s="86" t="s">
        <v>1920</v>
      </c>
      <c r="F868" s="86">
        <v>70926</v>
      </c>
      <c r="G868" s="86">
        <v>6130</v>
      </c>
      <c r="H868" s="86" t="s">
        <v>1189</v>
      </c>
      <c r="I868" s="86" t="s">
        <v>4004</v>
      </c>
      <c r="J868" s="86" t="s">
        <v>4998</v>
      </c>
      <c r="K868" s="86" t="s">
        <v>4808</v>
      </c>
      <c r="L868" s="86" t="s">
        <v>1</v>
      </c>
      <c r="M868" s="86" t="s">
        <v>5521</v>
      </c>
      <c r="N868" s="86" t="s">
        <v>5522</v>
      </c>
      <c r="O868" s="86" t="s">
        <v>2355</v>
      </c>
      <c r="P868" s="87">
        <v>36770</v>
      </c>
      <c r="Q868" s="87">
        <v>401768</v>
      </c>
      <c r="R868" s="86" t="s">
        <v>2416</v>
      </c>
      <c r="S868" s="86" t="s">
        <v>710</v>
      </c>
      <c r="T868" s="86">
        <v>400508</v>
      </c>
      <c r="U868" s="86">
        <v>6130</v>
      </c>
      <c r="V868" s="86" t="s">
        <v>1189</v>
      </c>
      <c r="W868" s="86" t="s">
        <v>5036</v>
      </c>
      <c r="X868" s="86" t="s">
        <v>2580</v>
      </c>
      <c r="Y868" s="86" t="s">
        <v>711</v>
      </c>
      <c r="Z868" s="86" t="str">
        <f t="shared" si="105"/>
        <v>Johannes-Messner-Weg 11; 6130 Schwaz</v>
      </c>
      <c r="AB868" s="85" t="s">
        <v>5523</v>
      </c>
      <c r="AC868" s="85" t="str">
        <f t="shared" si="106"/>
        <v>AT19</v>
      </c>
      <c r="AD868" s="85" t="str">
        <f t="shared" si="107"/>
        <v>2051</v>
      </c>
      <c r="AE868" s="85" t="str">
        <f t="shared" si="108"/>
        <v>0008</v>
      </c>
      <c r="AF868" s="85" t="str">
        <f t="shared" si="109"/>
        <v>0030</v>
      </c>
      <c r="AG868" s="85" t="str">
        <f t="shared" si="110"/>
        <v>6706</v>
      </c>
      <c r="AH868" s="85" t="str">
        <f t="shared" si="111"/>
        <v>AT19 2051 0008 0030 6706</v>
      </c>
    </row>
    <row r="869" spans="1:34" x14ac:dyDescent="0.25">
      <c r="A869" s="86">
        <v>709088</v>
      </c>
      <c r="B869" s="86" t="s">
        <v>1505</v>
      </c>
      <c r="C869" s="86" t="str">
        <f t="shared" si="104"/>
        <v>Gilmstraße 3 a; 6130 Schwaz</v>
      </c>
      <c r="D869" s="86" t="s">
        <v>1919</v>
      </c>
      <c r="E869" s="86" t="s">
        <v>1919</v>
      </c>
      <c r="F869" s="86">
        <v>70926</v>
      </c>
      <c r="G869" s="86">
        <v>6130</v>
      </c>
      <c r="H869" s="86" t="s">
        <v>1189</v>
      </c>
      <c r="I869" s="86" t="s">
        <v>4004</v>
      </c>
      <c r="J869" s="86" t="s">
        <v>4998</v>
      </c>
      <c r="K869" s="86" t="s">
        <v>4808</v>
      </c>
      <c r="L869" s="86" t="s">
        <v>1</v>
      </c>
      <c r="M869" s="86" t="s">
        <v>5524</v>
      </c>
      <c r="N869" s="86" t="s">
        <v>5522</v>
      </c>
      <c r="O869" s="86" t="s">
        <v>2355</v>
      </c>
      <c r="P869" s="87">
        <v>36770</v>
      </c>
      <c r="Q869" s="87">
        <v>401768</v>
      </c>
      <c r="R869" s="86" t="s">
        <v>2416</v>
      </c>
      <c r="S869" s="86" t="s">
        <v>710</v>
      </c>
      <c r="T869" s="86">
        <v>400508</v>
      </c>
      <c r="U869" s="86">
        <v>6130</v>
      </c>
      <c r="V869" s="86" t="s">
        <v>1189</v>
      </c>
      <c r="W869" s="86" t="s">
        <v>5036</v>
      </c>
      <c r="X869" s="86" t="s">
        <v>2580</v>
      </c>
      <c r="Y869" s="86" t="s">
        <v>711</v>
      </c>
      <c r="Z869" s="86" t="str">
        <f t="shared" si="105"/>
        <v>Johannes-Messner-Weg 11; 6130 Schwaz</v>
      </c>
      <c r="AB869" s="85" t="s">
        <v>5523</v>
      </c>
      <c r="AC869" s="85" t="str">
        <f t="shared" si="106"/>
        <v>AT19</v>
      </c>
      <c r="AD869" s="85" t="str">
        <f t="shared" si="107"/>
        <v>2051</v>
      </c>
      <c r="AE869" s="85" t="str">
        <f t="shared" si="108"/>
        <v>0008</v>
      </c>
      <c r="AF869" s="85" t="str">
        <f t="shared" si="109"/>
        <v>0030</v>
      </c>
      <c r="AG869" s="85" t="str">
        <f t="shared" si="110"/>
        <v>6706</v>
      </c>
      <c r="AH869" s="85" t="str">
        <f t="shared" si="111"/>
        <v>AT19 2051 0008 0030 6706</v>
      </c>
    </row>
    <row r="870" spans="1:34" x14ac:dyDescent="0.25">
      <c r="A870" s="86">
        <v>703027</v>
      </c>
      <c r="B870" s="86" t="s">
        <v>924</v>
      </c>
      <c r="C870" s="86" t="str">
        <f t="shared" si="104"/>
        <v>Florianstraße 7; 6170 Zirl</v>
      </c>
      <c r="D870" s="86" t="s">
        <v>1920</v>
      </c>
      <c r="E870" s="86" t="s">
        <v>1920</v>
      </c>
      <c r="F870" s="86">
        <v>70369</v>
      </c>
      <c r="G870" s="86">
        <v>6170</v>
      </c>
      <c r="H870" s="86" t="s">
        <v>1040</v>
      </c>
      <c r="I870" s="86" t="s">
        <v>5525</v>
      </c>
      <c r="J870" s="86" t="s">
        <v>2509</v>
      </c>
      <c r="K870" s="86" t="s">
        <v>3166</v>
      </c>
      <c r="L870" s="86" t="s">
        <v>3</v>
      </c>
      <c r="M870" s="86" t="s">
        <v>5526</v>
      </c>
      <c r="N870" s="86" t="s">
        <v>5527</v>
      </c>
      <c r="O870" s="86" t="s">
        <v>2063</v>
      </c>
      <c r="P870" s="87">
        <v>36770</v>
      </c>
      <c r="Q870" s="87">
        <v>401768</v>
      </c>
      <c r="R870" s="86" t="s">
        <v>2416</v>
      </c>
      <c r="S870" s="86" t="s">
        <v>264</v>
      </c>
      <c r="T870" s="86">
        <v>970369</v>
      </c>
      <c r="U870" s="86">
        <v>6170</v>
      </c>
      <c r="V870" s="86" t="s">
        <v>1040</v>
      </c>
      <c r="W870" s="86" t="s">
        <v>3718</v>
      </c>
      <c r="X870" s="86" t="s">
        <v>2480</v>
      </c>
      <c r="Y870" s="86" t="s">
        <v>1350</v>
      </c>
      <c r="Z870" s="86" t="str">
        <f t="shared" si="105"/>
        <v>Bühelstraße 1; 6170 Zirl</v>
      </c>
      <c r="AB870" s="85" t="s">
        <v>3717</v>
      </c>
      <c r="AC870" s="85" t="str">
        <f t="shared" si="106"/>
        <v>AT15</v>
      </c>
      <c r="AD870" s="85" t="str">
        <f t="shared" si="107"/>
        <v>3600</v>
      </c>
      <c r="AE870" s="85" t="str">
        <f t="shared" si="108"/>
        <v>0000</v>
      </c>
      <c r="AF870" s="85" t="str">
        <f t="shared" si="109"/>
        <v>0410</v>
      </c>
      <c r="AG870" s="85" t="str">
        <f t="shared" si="110"/>
        <v>4253</v>
      </c>
      <c r="AH870" s="85" t="str">
        <f t="shared" si="111"/>
        <v>AT15 3600 0000 0410 4253</v>
      </c>
    </row>
    <row r="871" spans="1:34" x14ac:dyDescent="0.25">
      <c r="A871" s="86">
        <v>703065</v>
      </c>
      <c r="B871" s="86" t="s">
        <v>263</v>
      </c>
      <c r="C871" s="86" t="str">
        <f t="shared" si="104"/>
        <v>Florianstraße 7; 6170 Zirl</v>
      </c>
      <c r="D871" s="86" t="s">
        <v>1919</v>
      </c>
      <c r="E871" s="86" t="s">
        <v>1919</v>
      </c>
      <c r="F871" s="86">
        <v>70369</v>
      </c>
      <c r="G871" s="86">
        <v>6170</v>
      </c>
      <c r="H871" s="86" t="s">
        <v>1040</v>
      </c>
      <c r="I871" s="86" t="s">
        <v>5525</v>
      </c>
      <c r="J871" s="86" t="s">
        <v>2509</v>
      </c>
      <c r="K871" s="86" t="s">
        <v>3166</v>
      </c>
      <c r="L871" s="86" t="s">
        <v>3</v>
      </c>
      <c r="M871" s="86" t="s">
        <v>5528</v>
      </c>
      <c r="N871" s="86" t="s">
        <v>5529</v>
      </c>
      <c r="O871" s="86" t="s">
        <v>2063</v>
      </c>
      <c r="P871" s="87">
        <v>36770</v>
      </c>
      <c r="Q871" s="87">
        <v>401768</v>
      </c>
      <c r="R871" s="86" t="s">
        <v>2416</v>
      </c>
      <c r="S871" s="86" t="s">
        <v>264</v>
      </c>
      <c r="T871" s="86">
        <v>970369</v>
      </c>
      <c r="U871" s="86">
        <v>6170</v>
      </c>
      <c r="V871" s="86" t="s">
        <v>1040</v>
      </c>
      <c r="W871" s="86" t="s">
        <v>3718</v>
      </c>
      <c r="X871" s="86" t="s">
        <v>2480</v>
      </c>
      <c r="Y871" s="86" t="s">
        <v>1350</v>
      </c>
      <c r="Z871" s="86" t="str">
        <f t="shared" si="105"/>
        <v>Bühelstraße 1; 6170 Zirl</v>
      </c>
      <c r="AB871" s="85" t="s">
        <v>3717</v>
      </c>
      <c r="AC871" s="85" t="str">
        <f t="shared" si="106"/>
        <v>AT15</v>
      </c>
      <c r="AD871" s="85" t="str">
        <f t="shared" si="107"/>
        <v>3600</v>
      </c>
      <c r="AE871" s="85" t="str">
        <f t="shared" si="108"/>
        <v>0000</v>
      </c>
      <c r="AF871" s="85" t="str">
        <f t="shared" si="109"/>
        <v>0410</v>
      </c>
      <c r="AG871" s="85" t="str">
        <f t="shared" si="110"/>
        <v>4253</v>
      </c>
      <c r="AH871" s="85" t="str">
        <f t="shared" si="111"/>
        <v>AT15 3600 0000 0410 4253</v>
      </c>
    </row>
    <row r="872" spans="1:34" x14ac:dyDescent="0.25">
      <c r="A872" s="86">
        <v>703226</v>
      </c>
      <c r="B872" s="86" t="s">
        <v>1364</v>
      </c>
      <c r="C872" s="86" t="str">
        <f t="shared" si="104"/>
        <v>Florianstraße 7; 6170 Zirl</v>
      </c>
      <c r="D872" s="86" t="s">
        <v>1922</v>
      </c>
      <c r="E872" s="86" t="s">
        <v>1922</v>
      </c>
      <c r="F872" s="86">
        <v>70369</v>
      </c>
      <c r="G872" s="86">
        <v>6170</v>
      </c>
      <c r="H872" s="86" t="s">
        <v>1040</v>
      </c>
      <c r="I872" s="86" t="s">
        <v>5525</v>
      </c>
      <c r="J872" s="86" t="s">
        <v>2509</v>
      </c>
      <c r="K872" s="86" t="s">
        <v>3166</v>
      </c>
      <c r="L872" s="86" t="s">
        <v>3</v>
      </c>
      <c r="M872" s="86" t="s">
        <v>5530</v>
      </c>
      <c r="N872" s="86" t="s">
        <v>5531</v>
      </c>
      <c r="O872" s="86" t="s">
        <v>2063</v>
      </c>
      <c r="P872" s="87">
        <v>36770</v>
      </c>
      <c r="Q872" s="87">
        <v>401768</v>
      </c>
      <c r="R872" s="86" t="s">
        <v>2416</v>
      </c>
      <c r="S872" s="86" t="s">
        <v>264</v>
      </c>
      <c r="T872" s="86">
        <v>970369</v>
      </c>
      <c r="U872" s="86">
        <v>6170</v>
      </c>
      <c r="V872" s="86" t="s">
        <v>1040</v>
      </c>
      <c r="W872" s="86" t="s">
        <v>3718</v>
      </c>
      <c r="X872" s="86" t="s">
        <v>2480</v>
      </c>
      <c r="Y872" s="86" t="s">
        <v>1350</v>
      </c>
      <c r="Z872" s="86" t="str">
        <f t="shared" si="105"/>
        <v>Bühelstraße 1; 6170 Zirl</v>
      </c>
      <c r="AB872" s="85" t="s">
        <v>3717</v>
      </c>
      <c r="AC872" s="85" t="str">
        <f t="shared" si="106"/>
        <v>AT15</v>
      </c>
      <c r="AD872" s="85" t="str">
        <f t="shared" si="107"/>
        <v>3600</v>
      </c>
      <c r="AE872" s="85" t="str">
        <f t="shared" si="108"/>
        <v>0000</v>
      </c>
      <c r="AF872" s="85" t="str">
        <f t="shared" si="109"/>
        <v>0410</v>
      </c>
      <c r="AG872" s="85" t="str">
        <f t="shared" si="110"/>
        <v>4253</v>
      </c>
      <c r="AH872" s="85" t="str">
        <f t="shared" si="111"/>
        <v>AT15 3600 0000 0410 4253</v>
      </c>
    </row>
    <row r="873" spans="1:34" x14ac:dyDescent="0.25">
      <c r="A873" s="86">
        <v>703004</v>
      </c>
      <c r="B873" s="86" t="s">
        <v>945</v>
      </c>
      <c r="C873" s="86" t="str">
        <f t="shared" si="104"/>
        <v>Peter-Siegmair-Straße 15 a; 6176 Völs</v>
      </c>
      <c r="D873" s="86" t="s">
        <v>1920</v>
      </c>
      <c r="E873" s="86" t="s">
        <v>1944</v>
      </c>
      <c r="F873" s="86">
        <v>70364</v>
      </c>
      <c r="G873" s="86">
        <v>6176</v>
      </c>
      <c r="H873" s="86" t="s">
        <v>1033</v>
      </c>
      <c r="I873" s="86" t="s">
        <v>3652</v>
      </c>
      <c r="J873" s="86" t="s">
        <v>5157</v>
      </c>
      <c r="K873" s="86" t="s">
        <v>3166</v>
      </c>
      <c r="L873" s="86" t="s">
        <v>1</v>
      </c>
      <c r="M873" s="86" t="s">
        <v>5532</v>
      </c>
      <c r="N873" s="86" t="s">
        <v>5533</v>
      </c>
      <c r="O873" s="86" t="s">
        <v>2054</v>
      </c>
      <c r="P873" s="87">
        <v>36770</v>
      </c>
      <c r="Q873" s="87">
        <v>401768</v>
      </c>
      <c r="R873" s="86" t="s">
        <v>2416</v>
      </c>
      <c r="S873" s="86" t="s">
        <v>1779</v>
      </c>
      <c r="T873" s="86">
        <v>405302</v>
      </c>
      <c r="U873" s="86">
        <v>6176</v>
      </c>
      <c r="V873" s="86" t="s">
        <v>1033</v>
      </c>
      <c r="W873" s="86" t="s">
        <v>5535</v>
      </c>
      <c r="X873" s="86" t="s">
        <v>5470</v>
      </c>
      <c r="Y873" s="86" t="s">
        <v>946</v>
      </c>
      <c r="Z873" s="86" t="str">
        <f t="shared" si="105"/>
        <v>Erich-Schwarzenberger-Weg 40a; 6176 Völs</v>
      </c>
      <c r="AB873" s="85" t="s">
        <v>5534</v>
      </c>
      <c r="AC873" s="85" t="str">
        <f t="shared" si="106"/>
        <v>AT50</v>
      </c>
      <c r="AD873" s="85" t="str">
        <f t="shared" si="107"/>
        <v>3626</v>
      </c>
      <c r="AE873" s="85" t="str">
        <f t="shared" si="108"/>
        <v>0000</v>
      </c>
      <c r="AF873" s="85" t="str">
        <f t="shared" si="109"/>
        <v>0054</v>
      </c>
      <c r="AG873" s="85" t="str">
        <f t="shared" si="110"/>
        <v>2811</v>
      </c>
      <c r="AH873" s="85" t="str">
        <f t="shared" si="111"/>
        <v>AT50 3626 0000 0054 2811</v>
      </c>
    </row>
    <row r="874" spans="1:34" x14ac:dyDescent="0.25">
      <c r="A874" s="86">
        <v>703207</v>
      </c>
      <c r="B874" s="86" t="s">
        <v>932</v>
      </c>
      <c r="C874" s="86" t="str">
        <f t="shared" si="104"/>
        <v>Steinbockallee 43; 6063 Rum</v>
      </c>
      <c r="D874" s="86" t="s">
        <v>1920</v>
      </c>
      <c r="E874" s="86" t="s">
        <v>1920</v>
      </c>
      <c r="F874" s="86">
        <v>70346</v>
      </c>
      <c r="G874" s="86">
        <v>6063</v>
      </c>
      <c r="H874" s="86" t="s">
        <v>1056</v>
      </c>
      <c r="I874" s="86" t="s">
        <v>2643</v>
      </c>
      <c r="J874" s="86" t="s">
        <v>2623</v>
      </c>
      <c r="K874" s="86" t="s">
        <v>3166</v>
      </c>
      <c r="L874" s="86" t="s">
        <v>3</v>
      </c>
      <c r="M874" s="86" t="s">
        <v>5536</v>
      </c>
      <c r="N874" s="86" t="s">
        <v>5537</v>
      </c>
      <c r="O874" s="86" t="s">
        <v>2099</v>
      </c>
      <c r="P874" s="87">
        <v>36770</v>
      </c>
      <c r="Q874" s="87">
        <v>401768</v>
      </c>
      <c r="R874" s="86" t="s">
        <v>2416</v>
      </c>
      <c r="S874" s="86" t="s">
        <v>186</v>
      </c>
      <c r="T874" s="86">
        <v>970346</v>
      </c>
      <c r="U874" s="86">
        <v>6063</v>
      </c>
      <c r="V874" s="86" t="s">
        <v>1056</v>
      </c>
      <c r="W874" s="86" t="s">
        <v>3455</v>
      </c>
      <c r="X874" s="86" t="s">
        <v>2480</v>
      </c>
      <c r="Y874" s="86" t="s">
        <v>187</v>
      </c>
      <c r="Z874" s="86" t="str">
        <f t="shared" si="105"/>
        <v>Rathausplatz 1; 6063 Rum</v>
      </c>
      <c r="AB874" s="85" t="s">
        <v>3454</v>
      </c>
      <c r="AC874" s="85" t="str">
        <f t="shared" si="106"/>
        <v>AT83</v>
      </c>
      <c r="AD874" s="85" t="str">
        <f t="shared" si="107"/>
        <v>3631</v>
      </c>
      <c r="AE874" s="85" t="str">
        <f t="shared" si="108"/>
        <v>0000</v>
      </c>
      <c r="AF874" s="85" t="str">
        <f t="shared" si="109"/>
        <v>0002</v>
      </c>
      <c r="AG874" s="85" t="str">
        <f t="shared" si="110"/>
        <v>0107</v>
      </c>
      <c r="AH874" s="85" t="str">
        <f t="shared" si="111"/>
        <v>AT83 3631 0000 0002 0107</v>
      </c>
    </row>
    <row r="875" spans="1:34" x14ac:dyDescent="0.25">
      <c r="A875" s="86">
        <v>703208</v>
      </c>
      <c r="B875" s="86" t="s">
        <v>933</v>
      </c>
      <c r="C875" s="86" t="str">
        <f t="shared" si="104"/>
        <v>Steinbockallee 43; 6063 Rum</v>
      </c>
      <c r="D875" s="86" t="s">
        <v>1919</v>
      </c>
      <c r="E875" s="86" t="s">
        <v>1919</v>
      </c>
      <c r="F875" s="86">
        <v>70346</v>
      </c>
      <c r="G875" s="86">
        <v>6063</v>
      </c>
      <c r="H875" s="86" t="s">
        <v>1056</v>
      </c>
      <c r="I875" s="86" t="s">
        <v>2643</v>
      </c>
      <c r="J875" s="86" t="s">
        <v>2623</v>
      </c>
      <c r="K875" s="86" t="s">
        <v>3166</v>
      </c>
      <c r="L875" s="86" t="s">
        <v>3</v>
      </c>
      <c r="M875" s="86" t="s">
        <v>5538</v>
      </c>
      <c r="N875" s="86" t="s">
        <v>5539</v>
      </c>
      <c r="O875" s="86" t="s">
        <v>2099</v>
      </c>
      <c r="P875" s="87">
        <v>36770</v>
      </c>
      <c r="Q875" s="87">
        <v>401768</v>
      </c>
      <c r="R875" s="86" t="s">
        <v>2416</v>
      </c>
      <c r="S875" s="86" t="s">
        <v>186</v>
      </c>
      <c r="T875" s="86">
        <v>970346</v>
      </c>
      <c r="U875" s="86">
        <v>6063</v>
      </c>
      <c r="V875" s="86" t="s">
        <v>1056</v>
      </c>
      <c r="W875" s="86" t="s">
        <v>3455</v>
      </c>
      <c r="X875" s="86" t="s">
        <v>2480</v>
      </c>
      <c r="Y875" s="86" t="s">
        <v>187</v>
      </c>
      <c r="Z875" s="86" t="str">
        <f t="shared" si="105"/>
        <v>Rathausplatz 1; 6063 Rum</v>
      </c>
      <c r="AB875" s="85" t="s">
        <v>3454</v>
      </c>
      <c r="AC875" s="85" t="str">
        <f t="shared" si="106"/>
        <v>AT83</v>
      </c>
      <c r="AD875" s="85" t="str">
        <f t="shared" si="107"/>
        <v>3631</v>
      </c>
      <c r="AE875" s="85" t="str">
        <f t="shared" si="108"/>
        <v>0000</v>
      </c>
      <c r="AF875" s="85" t="str">
        <f t="shared" si="109"/>
        <v>0002</v>
      </c>
      <c r="AG875" s="85" t="str">
        <f t="shared" si="110"/>
        <v>0107</v>
      </c>
      <c r="AH875" s="85" t="str">
        <f t="shared" si="111"/>
        <v>AT83 3631 0000 0002 0107</v>
      </c>
    </row>
    <row r="876" spans="1:34" x14ac:dyDescent="0.25">
      <c r="A876" s="86">
        <v>707476</v>
      </c>
      <c r="B876" s="86" t="s">
        <v>953</v>
      </c>
      <c r="C876" s="86" t="str">
        <f t="shared" si="104"/>
        <v>Lindenstraße 1; 9908 Amlach</v>
      </c>
      <c r="D876" s="86" t="s">
        <v>1920</v>
      </c>
      <c r="E876" s="86" t="s">
        <v>1920</v>
      </c>
      <c r="F876" s="86">
        <v>70703</v>
      </c>
      <c r="G876" s="86">
        <v>9908</v>
      </c>
      <c r="H876" s="86" t="s">
        <v>1208</v>
      </c>
      <c r="I876" s="86" t="s">
        <v>5540</v>
      </c>
      <c r="J876" s="86" t="s">
        <v>2480</v>
      </c>
      <c r="K876" s="86" t="s">
        <v>4428</v>
      </c>
      <c r="L876" s="86" t="s">
        <v>3</v>
      </c>
      <c r="M876" s="86" t="s">
        <v>5541</v>
      </c>
      <c r="N876" s="86" t="s">
        <v>5542</v>
      </c>
      <c r="O876" s="86" t="s">
        <v>2290</v>
      </c>
      <c r="P876" s="87">
        <v>36770</v>
      </c>
      <c r="Q876" s="87">
        <v>401768</v>
      </c>
      <c r="R876" s="86" t="s">
        <v>2416</v>
      </c>
      <c r="S876" s="86" t="s">
        <v>954</v>
      </c>
      <c r="T876" s="86">
        <v>970703</v>
      </c>
      <c r="U876" s="86">
        <v>9908</v>
      </c>
      <c r="V876" s="86" t="s">
        <v>1208</v>
      </c>
      <c r="W876" s="86" t="s">
        <v>5540</v>
      </c>
      <c r="X876" s="86" t="s">
        <v>2576</v>
      </c>
      <c r="Y876" s="86" t="s">
        <v>955</v>
      </c>
      <c r="Z876" s="86" t="str">
        <f t="shared" si="105"/>
        <v>Lindenstraße 4; 9908 Amlach</v>
      </c>
      <c r="AB876" s="85" t="s">
        <v>5543</v>
      </c>
      <c r="AC876" s="85" t="str">
        <f t="shared" si="106"/>
        <v>AT83</v>
      </c>
      <c r="AD876" s="85" t="str">
        <f t="shared" si="107"/>
        <v>3600</v>
      </c>
      <c r="AE876" s="85" t="str">
        <f t="shared" si="108"/>
        <v>0000</v>
      </c>
      <c r="AF876" s="85" t="str">
        <f t="shared" si="109"/>
        <v>0914</v>
      </c>
      <c r="AG876" s="85" t="str">
        <f t="shared" si="110"/>
        <v>0724</v>
      </c>
      <c r="AH876" s="85" t="str">
        <f t="shared" si="111"/>
        <v>AT83 3600 0000 0914 0724</v>
      </c>
    </row>
    <row r="877" spans="1:34" x14ac:dyDescent="0.25">
      <c r="A877" s="86">
        <v>705006</v>
      </c>
      <c r="B877" s="86" t="s">
        <v>928</v>
      </c>
      <c r="C877" s="86" t="str">
        <f t="shared" si="104"/>
        <v>Gliftweg 1; 6342 Niederndorf</v>
      </c>
      <c r="D877" s="86" t="s">
        <v>1920</v>
      </c>
      <c r="E877" s="86" t="s">
        <v>1920</v>
      </c>
      <c r="F877" s="86">
        <v>70518</v>
      </c>
      <c r="G877" s="86">
        <v>6342</v>
      </c>
      <c r="H877" s="86" t="s">
        <v>1087</v>
      </c>
      <c r="I877" s="86" t="s">
        <v>5544</v>
      </c>
      <c r="J877" s="86" t="s">
        <v>2480</v>
      </c>
      <c r="K877" s="86" t="s">
        <v>3906</v>
      </c>
      <c r="L877" s="86" t="s">
        <v>3</v>
      </c>
      <c r="M877" s="86" t="s">
        <v>5545</v>
      </c>
      <c r="N877" s="86" t="s">
        <v>5546</v>
      </c>
      <c r="O877" s="86" t="s">
        <v>2174</v>
      </c>
      <c r="P877" s="87">
        <v>36770</v>
      </c>
      <c r="Q877" s="87">
        <v>401768</v>
      </c>
      <c r="R877" s="86" t="s">
        <v>2416</v>
      </c>
      <c r="S877" s="86" t="s">
        <v>929</v>
      </c>
      <c r="T877" s="86">
        <v>970518</v>
      </c>
      <c r="U877" s="86">
        <v>6342</v>
      </c>
      <c r="V877" s="86" t="s">
        <v>1087</v>
      </c>
      <c r="W877" s="86" t="s">
        <v>3140</v>
      </c>
      <c r="X877" s="86" t="s">
        <v>3001</v>
      </c>
      <c r="Y877" s="86" t="s">
        <v>930</v>
      </c>
      <c r="Z877" s="86" t="str">
        <f t="shared" si="105"/>
        <v>Dorf 34; 6342 Niederndorf</v>
      </c>
      <c r="AB877" s="85" t="s">
        <v>5547</v>
      </c>
      <c r="AC877" s="85" t="str">
        <f t="shared" si="106"/>
        <v>AT65</v>
      </c>
      <c r="AD877" s="85" t="str">
        <f t="shared" si="107"/>
        <v>3635</v>
      </c>
      <c r="AE877" s="85" t="str">
        <f t="shared" si="108"/>
        <v>8000</v>
      </c>
      <c r="AF877" s="85" t="str">
        <f t="shared" si="109"/>
        <v>0322</v>
      </c>
      <c r="AG877" s="85" t="str">
        <f t="shared" si="110"/>
        <v>0415</v>
      </c>
      <c r="AH877" s="85" t="str">
        <f t="shared" si="111"/>
        <v>AT65 3635 8000 0322 0415</v>
      </c>
    </row>
    <row r="878" spans="1:34" x14ac:dyDescent="0.25">
      <c r="A878" s="86">
        <v>705064</v>
      </c>
      <c r="B878" s="86" t="s">
        <v>1711</v>
      </c>
      <c r="C878" s="86" t="str">
        <f t="shared" si="104"/>
        <v>Obere Dorfstraße 70; 6336 Unterlangkampfen</v>
      </c>
      <c r="D878" s="86" t="s">
        <v>1920</v>
      </c>
      <c r="E878" s="86" t="s">
        <v>1920</v>
      </c>
      <c r="F878" s="86">
        <v>70515</v>
      </c>
      <c r="G878" s="86">
        <v>6336</v>
      </c>
      <c r="H878" s="86" t="s">
        <v>4062</v>
      </c>
      <c r="I878" s="86" t="s">
        <v>3914</v>
      </c>
      <c r="J878" s="86" t="s">
        <v>3209</v>
      </c>
      <c r="K878" s="86" t="s">
        <v>3906</v>
      </c>
      <c r="L878" s="86" t="s">
        <v>1</v>
      </c>
      <c r="M878" s="86" t="s">
        <v>5548</v>
      </c>
      <c r="N878" s="86" t="s">
        <v>5549</v>
      </c>
      <c r="O878" s="86" t="s">
        <v>2173</v>
      </c>
      <c r="P878" s="87">
        <v>36770</v>
      </c>
      <c r="Q878" s="87">
        <v>401768</v>
      </c>
      <c r="R878" s="86" t="s">
        <v>2416</v>
      </c>
      <c r="S878" s="86" t="s">
        <v>931</v>
      </c>
      <c r="T878" s="86">
        <v>400018</v>
      </c>
      <c r="U878" s="86">
        <v>6250</v>
      </c>
      <c r="V878" s="86" t="s">
        <v>1086</v>
      </c>
      <c r="W878" s="86" t="s">
        <v>4033</v>
      </c>
      <c r="X878" s="86" t="s">
        <v>2435</v>
      </c>
      <c r="Y878" s="86" t="s">
        <v>378</v>
      </c>
      <c r="Z878" s="86" t="str">
        <f t="shared" si="105"/>
        <v>Dr. Franz-Stumpf-Straße 20; 6250 Kundl</v>
      </c>
      <c r="AB878" s="85" t="s">
        <v>4036</v>
      </c>
      <c r="AC878" s="85" t="str">
        <f t="shared" si="106"/>
        <v>AT84</v>
      </c>
      <c r="AD878" s="85" t="str">
        <f t="shared" si="107"/>
        <v>3626</v>
      </c>
      <c r="AE878" s="85" t="str">
        <f t="shared" si="108"/>
        <v>7000</v>
      </c>
      <c r="AF878" s="85" t="str">
        <f t="shared" si="109"/>
        <v>0005</v>
      </c>
      <c r="AG878" s="85" t="str">
        <f t="shared" si="110"/>
        <v>1441</v>
      </c>
      <c r="AH878" s="85" t="str">
        <f t="shared" si="111"/>
        <v>AT84 3626 7000 0005 1441</v>
      </c>
    </row>
    <row r="879" spans="1:34" x14ac:dyDescent="0.25">
      <c r="A879" s="86">
        <v>705062</v>
      </c>
      <c r="B879" s="86" t="s">
        <v>1710</v>
      </c>
      <c r="C879" s="86" t="str">
        <f t="shared" si="104"/>
        <v>Obere Dorfstraße 70; 6336 Unterlangkampfen</v>
      </c>
      <c r="D879" s="86" t="s">
        <v>1919</v>
      </c>
      <c r="E879" s="86" t="s">
        <v>1919</v>
      </c>
      <c r="F879" s="86">
        <v>70515</v>
      </c>
      <c r="G879" s="86">
        <v>6336</v>
      </c>
      <c r="H879" s="86" t="s">
        <v>4062</v>
      </c>
      <c r="I879" s="86" t="s">
        <v>3914</v>
      </c>
      <c r="J879" s="86" t="s">
        <v>3209</v>
      </c>
      <c r="K879" s="86" t="s">
        <v>3906</v>
      </c>
      <c r="L879" s="86" t="s">
        <v>1</v>
      </c>
      <c r="M879" s="86" t="s">
        <v>5550</v>
      </c>
      <c r="N879" s="86" t="s">
        <v>5551</v>
      </c>
      <c r="O879" s="86" t="s">
        <v>2173</v>
      </c>
      <c r="P879" s="87">
        <v>36770</v>
      </c>
      <c r="Q879" s="87">
        <v>401768</v>
      </c>
      <c r="R879" s="86" t="s">
        <v>2416</v>
      </c>
      <c r="S879" s="86" t="s">
        <v>931</v>
      </c>
      <c r="T879" s="86">
        <v>400018</v>
      </c>
      <c r="U879" s="86">
        <v>6250</v>
      </c>
      <c r="V879" s="86" t="s">
        <v>1086</v>
      </c>
      <c r="W879" s="86" t="s">
        <v>4033</v>
      </c>
      <c r="X879" s="86" t="s">
        <v>2435</v>
      </c>
      <c r="Y879" s="86" t="s">
        <v>378</v>
      </c>
      <c r="Z879" s="86" t="str">
        <f t="shared" si="105"/>
        <v>Dr. Franz-Stumpf-Straße 20; 6250 Kundl</v>
      </c>
      <c r="AB879" s="85" t="s">
        <v>4036</v>
      </c>
      <c r="AC879" s="85" t="str">
        <f t="shared" si="106"/>
        <v>AT84</v>
      </c>
      <c r="AD879" s="85" t="str">
        <f t="shared" si="107"/>
        <v>3626</v>
      </c>
      <c r="AE879" s="85" t="str">
        <f t="shared" si="108"/>
        <v>7000</v>
      </c>
      <c r="AF879" s="85" t="str">
        <f t="shared" si="109"/>
        <v>0005</v>
      </c>
      <c r="AG879" s="85" t="str">
        <f t="shared" si="110"/>
        <v>1441</v>
      </c>
      <c r="AH879" s="85" t="str">
        <f t="shared" si="111"/>
        <v>AT84 3626 7000 0005 1441</v>
      </c>
    </row>
    <row r="880" spans="1:34" x14ac:dyDescent="0.25">
      <c r="A880" s="86">
        <v>709038</v>
      </c>
      <c r="B880" s="86" t="s">
        <v>997</v>
      </c>
      <c r="C880" s="86" t="str">
        <f t="shared" si="104"/>
        <v>Lindenweg 17; 6263 Fügen</v>
      </c>
      <c r="D880" s="86" t="s">
        <v>1919</v>
      </c>
      <c r="E880" s="86" t="s">
        <v>1919</v>
      </c>
      <c r="F880" s="86">
        <v>70909</v>
      </c>
      <c r="G880" s="86">
        <v>6263</v>
      </c>
      <c r="H880" s="86" t="s">
        <v>1184</v>
      </c>
      <c r="I880" s="86" t="s">
        <v>4563</v>
      </c>
      <c r="J880" s="86" t="s">
        <v>2727</v>
      </c>
      <c r="K880" s="86" t="s">
        <v>4808</v>
      </c>
      <c r="L880" s="86" t="s">
        <v>1</v>
      </c>
      <c r="M880" s="86" t="s">
        <v>5552</v>
      </c>
      <c r="N880" s="86" t="s">
        <v>5553</v>
      </c>
      <c r="O880" s="86" t="s">
        <v>2347</v>
      </c>
      <c r="P880" s="87">
        <v>36770</v>
      </c>
      <c r="Q880" s="87">
        <v>401768</v>
      </c>
      <c r="R880" s="86" t="s">
        <v>2416</v>
      </c>
      <c r="S880" s="86" t="s">
        <v>1850</v>
      </c>
      <c r="T880" s="86">
        <v>405233</v>
      </c>
      <c r="U880" s="86">
        <v>6263</v>
      </c>
      <c r="V880" s="86" t="s">
        <v>1184</v>
      </c>
      <c r="W880" s="86" t="s">
        <v>4563</v>
      </c>
      <c r="X880" s="86" t="s">
        <v>2727</v>
      </c>
      <c r="Y880" s="86" t="s">
        <v>998</v>
      </c>
      <c r="Z880" s="86" t="str">
        <f t="shared" si="105"/>
        <v>Lindenweg 17; 6263 Fügen</v>
      </c>
      <c r="AB880" s="85" t="s">
        <v>5554</v>
      </c>
      <c r="AC880" s="85" t="str">
        <f t="shared" si="106"/>
        <v>AT34</v>
      </c>
      <c r="AD880" s="85" t="str">
        <f t="shared" si="107"/>
        <v>3622</v>
      </c>
      <c r="AE880" s="85" t="str">
        <f t="shared" si="108"/>
        <v>9000</v>
      </c>
      <c r="AF880" s="85" t="str">
        <f t="shared" si="109"/>
        <v>0001</v>
      </c>
      <c r="AG880" s="85" t="str">
        <f t="shared" si="110"/>
        <v>1403</v>
      </c>
      <c r="AH880" s="85" t="str">
        <f t="shared" si="111"/>
        <v>AT34 3622 9000 0001 1403</v>
      </c>
    </row>
    <row r="881" spans="1:34" x14ac:dyDescent="0.25">
      <c r="A881" s="86">
        <v>709016</v>
      </c>
      <c r="B881" s="86" t="s">
        <v>637</v>
      </c>
      <c r="C881" s="86" t="str">
        <f t="shared" si="104"/>
        <v>Lindenweg 17; 6263 Fügen</v>
      </c>
      <c r="D881" s="86" t="s">
        <v>1920</v>
      </c>
      <c r="E881" s="86" t="s">
        <v>1920</v>
      </c>
      <c r="F881" s="86">
        <v>70909</v>
      </c>
      <c r="G881" s="86">
        <v>6263</v>
      </c>
      <c r="H881" s="86" t="s">
        <v>1184</v>
      </c>
      <c r="I881" s="86" t="s">
        <v>4563</v>
      </c>
      <c r="J881" s="86" t="s">
        <v>2727</v>
      </c>
      <c r="K881" s="86" t="s">
        <v>4808</v>
      </c>
      <c r="L881" s="86" t="s">
        <v>3</v>
      </c>
      <c r="M881" s="86" t="s">
        <v>5555</v>
      </c>
      <c r="N881" s="86" t="s">
        <v>5556</v>
      </c>
      <c r="O881" s="86" t="s">
        <v>2332</v>
      </c>
      <c r="P881" s="87">
        <v>36770</v>
      </c>
      <c r="Q881" s="87">
        <v>401768</v>
      </c>
      <c r="R881" s="86" t="s">
        <v>2416</v>
      </c>
      <c r="S881" s="86" t="s">
        <v>638</v>
      </c>
      <c r="T881" s="86">
        <v>970909</v>
      </c>
      <c r="U881" s="86">
        <v>6263</v>
      </c>
      <c r="V881" s="86" t="s">
        <v>1184</v>
      </c>
      <c r="W881" s="86" t="s">
        <v>3088</v>
      </c>
      <c r="X881" s="86" t="s">
        <v>3483</v>
      </c>
      <c r="Y881" s="86" t="s">
        <v>639</v>
      </c>
      <c r="Z881" s="86" t="str">
        <f t="shared" si="105"/>
        <v>Hauptstraße 58; 6263 Fügen</v>
      </c>
      <c r="AB881" s="85" t="s">
        <v>4851</v>
      </c>
      <c r="AC881" s="85" t="str">
        <f t="shared" si="106"/>
        <v>AT23</v>
      </c>
      <c r="AD881" s="85" t="str">
        <f t="shared" si="107"/>
        <v>3622</v>
      </c>
      <c r="AE881" s="85" t="str">
        <f t="shared" si="108"/>
        <v>9000</v>
      </c>
      <c r="AF881" s="85" t="str">
        <f t="shared" si="109"/>
        <v>0002</v>
      </c>
      <c r="AG881" s="85" t="str">
        <f t="shared" si="110"/>
        <v>0040</v>
      </c>
      <c r="AH881" s="85" t="str">
        <f t="shared" si="111"/>
        <v>AT23 3622 9000 0002 0040</v>
      </c>
    </row>
    <row r="882" spans="1:34" x14ac:dyDescent="0.25">
      <c r="A882" s="86">
        <v>702018</v>
      </c>
      <c r="B882" s="86" t="s">
        <v>1475</v>
      </c>
      <c r="C882" s="86" t="str">
        <f t="shared" si="104"/>
        <v>Platzleweg 10; 6433 Oetz</v>
      </c>
      <c r="D882" s="86" t="s">
        <v>1919</v>
      </c>
      <c r="E882" s="86" t="s">
        <v>1919</v>
      </c>
      <c r="F882" s="86">
        <v>70214</v>
      </c>
      <c r="G882" s="86">
        <v>6433</v>
      </c>
      <c r="H882" s="86" t="s">
        <v>1015</v>
      </c>
      <c r="I882" s="86" t="s">
        <v>5557</v>
      </c>
      <c r="J882" s="86" t="s">
        <v>2617</v>
      </c>
      <c r="K882" s="86" t="s">
        <v>2844</v>
      </c>
      <c r="L882" s="86" t="s">
        <v>3</v>
      </c>
      <c r="M882" s="86" t="s">
        <v>5558</v>
      </c>
      <c r="N882" s="86" t="s">
        <v>5559</v>
      </c>
      <c r="O882" s="86" t="s">
        <v>2028</v>
      </c>
      <c r="P882" s="87">
        <v>36770</v>
      </c>
      <c r="Q882" s="87">
        <v>401768</v>
      </c>
      <c r="R882" s="86" t="s">
        <v>2416</v>
      </c>
      <c r="S882" s="86" t="s">
        <v>42</v>
      </c>
      <c r="T882" s="86">
        <v>970214</v>
      </c>
      <c r="U882" s="86">
        <v>6433</v>
      </c>
      <c r="V882" s="86" t="s">
        <v>1015</v>
      </c>
      <c r="W882" s="86" t="s">
        <v>3088</v>
      </c>
      <c r="X882" s="86" t="s">
        <v>2965</v>
      </c>
      <c r="Y882" s="86" t="s">
        <v>43</v>
      </c>
      <c r="Z882" s="86" t="str">
        <f t="shared" si="105"/>
        <v>Hauptstraße 51; 6433 Oetz</v>
      </c>
      <c r="AB882" s="85" t="s">
        <v>3087</v>
      </c>
      <c r="AC882" s="85" t="str">
        <f t="shared" si="106"/>
        <v>AT07</v>
      </c>
      <c r="AD882" s="85" t="str">
        <f t="shared" si="107"/>
        <v>3629</v>
      </c>
      <c r="AE882" s="85" t="str">
        <f t="shared" si="108"/>
        <v>1000</v>
      </c>
      <c r="AF882" s="85" t="str">
        <f t="shared" si="109"/>
        <v>0002</v>
      </c>
      <c r="AG882" s="85" t="str">
        <f t="shared" si="110"/>
        <v>0503</v>
      </c>
      <c r="AH882" s="85" t="str">
        <f t="shared" si="111"/>
        <v>AT07 3629 1000 0002 0503</v>
      </c>
    </row>
    <row r="883" spans="1:34" x14ac:dyDescent="0.25">
      <c r="A883" s="86">
        <v>701336</v>
      </c>
      <c r="B883" s="86" t="s">
        <v>1514</v>
      </c>
      <c r="C883" s="86" t="str">
        <f t="shared" si="104"/>
        <v>Sankt-Georgs-Weg 15; 6020 Hötting</v>
      </c>
      <c r="D883" s="86" t="s">
        <v>1920</v>
      </c>
      <c r="E883" s="86" t="s">
        <v>1920</v>
      </c>
      <c r="F883" s="86">
        <v>70101</v>
      </c>
      <c r="G883" s="86">
        <v>6020</v>
      </c>
      <c r="H883" s="86" t="s">
        <v>2419</v>
      </c>
      <c r="I883" s="86" t="s">
        <v>5560</v>
      </c>
      <c r="J883" s="86" t="s">
        <v>2588</v>
      </c>
      <c r="K883" s="86" t="s">
        <v>2412</v>
      </c>
      <c r="L883" s="86" t="s">
        <v>3</v>
      </c>
      <c r="M883" s="86" t="s">
        <v>5561</v>
      </c>
      <c r="N883" s="86" t="s">
        <v>5562</v>
      </c>
      <c r="O883" s="86" t="s">
        <v>1975</v>
      </c>
      <c r="P883" s="87">
        <v>36770</v>
      </c>
      <c r="Q883" s="87">
        <v>401768</v>
      </c>
      <c r="R883" s="86" t="s">
        <v>2416</v>
      </c>
      <c r="S883" s="86" t="s">
        <v>2439</v>
      </c>
      <c r="T883" s="86">
        <v>970101</v>
      </c>
      <c r="U883" s="86">
        <v>6020</v>
      </c>
      <c r="V883" s="86" t="s">
        <v>1009</v>
      </c>
      <c r="W883" s="86" t="s">
        <v>2440</v>
      </c>
      <c r="X883" s="86" t="s">
        <v>2421</v>
      </c>
      <c r="Y883" s="86" t="s">
        <v>1341</v>
      </c>
      <c r="Z883" s="86" t="str">
        <f t="shared" si="105"/>
        <v>Maria-Theresien-Straße 18; 6020 Innsbruck</v>
      </c>
      <c r="AB883" s="85" t="s">
        <v>2438</v>
      </c>
      <c r="AC883" s="85" t="str">
        <f t="shared" si="106"/>
        <v>AT20</v>
      </c>
      <c r="AD883" s="85" t="str">
        <f t="shared" si="107"/>
        <v>2050</v>
      </c>
      <c r="AE883" s="85" t="str">
        <f t="shared" si="108"/>
        <v>3033</v>
      </c>
      <c r="AF883" s="85" t="str">
        <f t="shared" si="109"/>
        <v>0192</v>
      </c>
      <c r="AG883" s="85" t="str">
        <f t="shared" si="110"/>
        <v>0330</v>
      </c>
      <c r="AH883" s="85" t="str">
        <f t="shared" si="111"/>
        <v>AT20 2050 3033 0192 0330</v>
      </c>
    </row>
    <row r="884" spans="1:34" x14ac:dyDescent="0.25">
      <c r="A884" s="86">
        <v>701073</v>
      </c>
      <c r="B884" s="86" t="s">
        <v>1581</v>
      </c>
      <c r="C884" s="86" t="str">
        <f t="shared" si="104"/>
        <v>Anna-Dengel-Straße 5; 6020 Hötting</v>
      </c>
      <c r="D884" s="86" t="s">
        <v>1920</v>
      </c>
      <c r="E884" s="86" t="s">
        <v>1920</v>
      </c>
      <c r="F884" s="86">
        <v>70101</v>
      </c>
      <c r="G884" s="86">
        <v>6020</v>
      </c>
      <c r="H884" s="86" t="s">
        <v>2419</v>
      </c>
      <c r="I884" s="86" t="s">
        <v>5508</v>
      </c>
      <c r="J884" s="86" t="s">
        <v>2428</v>
      </c>
      <c r="K884" s="86" t="s">
        <v>2412</v>
      </c>
      <c r="L884" s="86" t="s">
        <v>3</v>
      </c>
      <c r="M884" s="86" t="s">
        <v>5563</v>
      </c>
      <c r="N884" s="86" t="s">
        <v>5564</v>
      </c>
      <c r="O884" s="86" t="s">
        <v>1975</v>
      </c>
      <c r="P884" s="87">
        <v>36770</v>
      </c>
      <c r="Q884" s="87">
        <v>401768</v>
      </c>
      <c r="R884" s="86" t="s">
        <v>2416</v>
      </c>
      <c r="S884" s="86" t="s">
        <v>2439</v>
      </c>
      <c r="T884" s="86">
        <v>970101</v>
      </c>
      <c r="U884" s="86">
        <v>6020</v>
      </c>
      <c r="V884" s="86" t="s">
        <v>1009</v>
      </c>
      <c r="W884" s="86" t="s">
        <v>2440</v>
      </c>
      <c r="X884" s="86" t="s">
        <v>2421</v>
      </c>
      <c r="Y884" s="86" t="s">
        <v>1341</v>
      </c>
      <c r="Z884" s="86" t="str">
        <f t="shared" si="105"/>
        <v>Maria-Theresien-Straße 18; 6020 Innsbruck</v>
      </c>
      <c r="AB884" s="85" t="s">
        <v>2438</v>
      </c>
      <c r="AC884" s="85" t="str">
        <f t="shared" si="106"/>
        <v>AT20</v>
      </c>
      <c r="AD884" s="85" t="str">
        <f t="shared" si="107"/>
        <v>2050</v>
      </c>
      <c r="AE884" s="85" t="str">
        <f t="shared" si="108"/>
        <v>3033</v>
      </c>
      <c r="AF884" s="85" t="str">
        <f t="shared" si="109"/>
        <v>0192</v>
      </c>
      <c r="AG884" s="85" t="str">
        <f t="shared" si="110"/>
        <v>0330</v>
      </c>
      <c r="AH884" s="85" t="str">
        <f t="shared" si="111"/>
        <v>AT20 2050 3033 0192 0330</v>
      </c>
    </row>
    <row r="885" spans="1:34" x14ac:dyDescent="0.25">
      <c r="A885" s="86">
        <v>703158</v>
      </c>
      <c r="B885" s="86" t="s">
        <v>1567</v>
      </c>
      <c r="C885" s="86" t="str">
        <f t="shared" si="104"/>
        <v>Dorfstraße 37; 6142 Mieders</v>
      </c>
      <c r="D885" s="86" t="s">
        <v>1922</v>
      </c>
      <c r="E885" s="86" t="s">
        <v>1922</v>
      </c>
      <c r="F885" s="86">
        <v>70328</v>
      </c>
      <c r="G885" s="86">
        <v>6142</v>
      </c>
      <c r="H885" s="86" t="s">
        <v>1055</v>
      </c>
      <c r="I885" s="86" t="s">
        <v>2849</v>
      </c>
      <c r="J885" s="86" t="s">
        <v>3179</v>
      </c>
      <c r="K885" s="86" t="s">
        <v>3166</v>
      </c>
      <c r="L885" s="86" t="s">
        <v>3</v>
      </c>
      <c r="M885" s="86" t="s">
        <v>5565</v>
      </c>
      <c r="N885" s="86" t="s">
        <v>5566</v>
      </c>
      <c r="O885" s="86" t="s">
        <v>2095</v>
      </c>
      <c r="P885" s="87">
        <v>36770</v>
      </c>
      <c r="Q885" s="87">
        <v>401768</v>
      </c>
      <c r="R885" s="86" t="s">
        <v>2416</v>
      </c>
      <c r="S885" s="86" t="s">
        <v>141</v>
      </c>
      <c r="T885" s="86">
        <v>970328</v>
      </c>
      <c r="U885" s="86">
        <v>6142</v>
      </c>
      <c r="V885" s="86" t="s">
        <v>1055</v>
      </c>
      <c r="W885" s="86" t="s">
        <v>2849</v>
      </c>
      <c r="X885" s="86" t="s">
        <v>2514</v>
      </c>
      <c r="Y885" s="86" t="s">
        <v>1566</v>
      </c>
      <c r="Z885" s="86" t="str">
        <f t="shared" si="105"/>
        <v>Dorfstraße 19; 6142 Mieders</v>
      </c>
      <c r="AB885" s="85" t="s">
        <v>3334</v>
      </c>
      <c r="AC885" s="85" t="str">
        <f t="shared" si="106"/>
        <v>AT70</v>
      </c>
      <c r="AD885" s="85" t="str">
        <f t="shared" si="107"/>
        <v>3628</v>
      </c>
      <c r="AE885" s="85" t="str">
        <f t="shared" si="108"/>
        <v>5000</v>
      </c>
      <c r="AF885" s="85" t="str">
        <f t="shared" si="109"/>
        <v>0102</v>
      </c>
      <c r="AG885" s="85" t="str">
        <f t="shared" si="110"/>
        <v>0148</v>
      </c>
      <c r="AH885" s="85" t="str">
        <f t="shared" si="111"/>
        <v>AT70 3628 5000 0102 0148</v>
      </c>
    </row>
    <row r="886" spans="1:34" x14ac:dyDescent="0.25">
      <c r="A886" s="86">
        <v>703138</v>
      </c>
      <c r="B886" s="86" t="s">
        <v>1631</v>
      </c>
      <c r="C886" s="86" t="str">
        <f t="shared" si="104"/>
        <v>Birkenweg 12; 6175 Kematen/T</v>
      </c>
      <c r="D886" s="86" t="s">
        <v>1920</v>
      </c>
      <c r="E886" s="86" t="s">
        <v>1944</v>
      </c>
      <c r="F886" s="86">
        <v>70320</v>
      </c>
      <c r="G886" s="86">
        <v>6175</v>
      </c>
      <c r="H886" s="86" t="s">
        <v>3306</v>
      </c>
      <c r="I886" s="86" t="s">
        <v>5567</v>
      </c>
      <c r="J886" s="86" t="s">
        <v>2457</v>
      </c>
      <c r="K886" s="86" t="s">
        <v>3166</v>
      </c>
      <c r="L886" s="86" t="s">
        <v>3</v>
      </c>
      <c r="M886" s="86" t="s">
        <v>5568</v>
      </c>
      <c r="N886" s="86" t="s">
        <v>5569</v>
      </c>
      <c r="O886" s="86" t="s">
        <v>2083</v>
      </c>
      <c r="P886" s="87">
        <v>36770</v>
      </c>
      <c r="Q886" s="87">
        <v>401768</v>
      </c>
      <c r="R886" s="86" t="s">
        <v>2416</v>
      </c>
      <c r="S886" s="86" t="s">
        <v>150</v>
      </c>
      <c r="T886" s="86">
        <v>970320</v>
      </c>
      <c r="U886" s="86">
        <v>6175</v>
      </c>
      <c r="V886" s="86" t="s">
        <v>3311</v>
      </c>
      <c r="W886" s="86" t="s">
        <v>3218</v>
      </c>
      <c r="X886" s="86" t="s">
        <v>2480</v>
      </c>
      <c r="Y886" s="86" t="s">
        <v>151</v>
      </c>
      <c r="Z886" s="86" t="str">
        <f t="shared" si="105"/>
        <v>Dorfplatz 1; 6175 Kematen in Tirol</v>
      </c>
      <c r="AB886" s="85" t="s">
        <v>3310</v>
      </c>
      <c r="AC886" s="85" t="str">
        <f t="shared" si="106"/>
        <v>AT34</v>
      </c>
      <c r="AD886" s="85" t="str">
        <f t="shared" si="107"/>
        <v>3626</v>
      </c>
      <c r="AE886" s="85" t="str">
        <f t="shared" si="108"/>
        <v>0000</v>
      </c>
      <c r="AF886" s="85" t="str">
        <f t="shared" si="109"/>
        <v>0001</v>
      </c>
      <c r="AG886" s="85" t="str">
        <f t="shared" si="110"/>
        <v>0181</v>
      </c>
      <c r="AH886" s="85" t="str">
        <f t="shared" si="111"/>
        <v>AT34 3626 0000 0001 0181</v>
      </c>
    </row>
    <row r="887" spans="1:34" x14ac:dyDescent="0.25">
      <c r="A887" s="86">
        <v>708267</v>
      </c>
      <c r="B887" s="86" t="s">
        <v>635</v>
      </c>
      <c r="C887" s="86" t="str">
        <f t="shared" si="104"/>
        <v>Holzgau 71 a; 6654 Holzgau</v>
      </c>
      <c r="D887" s="86" t="s">
        <v>1919</v>
      </c>
      <c r="E887" s="86" t="s">
        <v>1919</v>
      </c>
      <c r="F887" s="86">
        <v>70817</v>
      </c>
      <c r="G887" s="86">
        <v>6654</v>
      </c>
      <c r="H887" s="86" t="s">
        <v>1174</v>
      </c>
      <c r="I887" s="86" t="s">
        <v>1174</v>
      </c>
      <c r="J887" s="86" t="s">
        <v>5570</v>
      </c>
      <c r="K887" s="86" t="s">
        <v>4657</v>
      </c>
      <c r="L887" s="86" t="s">
        <v>1</v>
      </c>
      <c r="M887" s="86" t="s">
        <v>5571</v>
      </c>
      <c r="N887" s="86" t="s">
        <v>5572</v>
      </c>
      <c r="O887" s="86" t="s">
        <v>2320</v>
      </c>
      <c r="P887" s="87">
        <v>36770</v>
      </c>
      <c r="Q887" s="87">
        <v>401768</v>
      </c>
      <c r="R887" s="86" t="s">
        <v>2416</v>
      </c>
      <c r="S887" s="86" t="s">
        <v>1842</v>
      </c>
      <c r="T887" s="86">
        <v>404228</v>
      </c>
      <c r="U887" s="86">
        <v>6652</v>
      </c>
      <c r="V887" s="86" t="s">
        <v>1156</v>
      </c>
      <c r="W887" s="86" t="s">
        <v>3140</v>
      </c>
      <c r="X887" s="86" t="s">
        <v>4707</v>
      </c>
      <c r="Y887" s="86" t="s">
        <v>586</v>
      </c>
      <c r="Z887" s="86" t="str">
        <f t="shared" si="105"/>
        <v>Dorf 55b; 6652 Elbigenalp</v>
      </c>
      <c r="AB887" s="85" t="s">
        <v>5573</v>
      </c>
      <c r="AC887" s="85" t="str">
        <f t="shared" si="106"/>
        <v>AT35</v>
      </c>
      <c r="AD887" s="85" t="str">
        <f t="shared" si="107"/>
        <v>3622</v>
      </c>
      <c r="AE887" s="85" t="str">
        <f t="shared" si="108"/>
        <v>0000</v>
      </c>
      <c r="AF887" s="85" t="str">
        <f t="shared" si="109"/>
        <v>0041</v>
      </c>
      <c r="AG887" s="85" t="str">
        <f t="shared" si="110"/>
        <v>0100</v>
      </c>
      <c r="AH887" s="85" t="str">
        <f t="shared" si="111"/>
        <v>AT35 3622 0000 0041 0100</v>
      </c>
    </row>
    <row r="888" spans="1:34" x14ac:dyDescent="0.25">
      <c r="A888" s="86">
        <v>708266</v>
      </c>
      <c r="B888" s="86" t="s">
        <v>628</v>
      </c>
      <c r="C888" s="86" t="str">
        <f t="shared" si="104"/>
        <v>Holzgau 71 a; 6654 Holzgau</v>
      </c>
      <c r="D888" s="86" t="s">
        <v>1920</v>
      </c>
      <c r="E888" s="86" t="s">
        <v>1920</v>
      </c>
      <c r="F888" s="86">
        <v>70817</v>
      </c>
      <c r="G888" s="86">
        <v>6654</v>
      </c>
      <c r="H888" s="86" t="s">
        <v>1174</v>
      </c>
      <c r="I888" s="86" t="s">
        <v>1174</v>
      </c>
      <c r="J888" s="86" t="s">
        <v>5570</v>
      </c>
      <c r="K888" s="86" t="s">
        <v>4657</v>
      </c>
      <c r="L888" s="86" t="s">
        <v>3</v>
      </c>
      <c r="M888" s="86" t="s">
        <v>5574</v>
      </c>
      <c r="N888" s="86" t="s">
        <v>5575</v>
      </c>
      <c r="O888" s="86" t="s">
        <v>2319</v>
      </c>
      <c r="P888" s="87">
        <v>36770</v>
      </c>
      <c r="Q888" s="87">
        <v>401768</v>
      </c>
      <c r="R888" s="86" t="s">
        <v>2416</v>
      </c>
      <c r="S888" s="86" t="s">
        <v>629</v>
      </c>
      <c r="T888" s="86">
        <v>970817</v>
      </c>
      <c r="U888" s="86">
        <v>6654</v>
      </c>
      <c r="V888" s="86" t="s">
        <v>1174</v>
      </c>
      <c r="W888" s="86" t="s">
        <v>1174</v>
      </c>
      <c r="X888" s="86" t="s">
        <v>4110</v>
      </c>
      <c r="Y888" s="86" t="s">
        <v>630</v>
      </c>
      <c r="Z888" s="86" t="str">
        <f t="shared" si="105"/>
        <v>Holzgau 45; 6654 Holzgau</v>
      </c>
      <c r="AB888" s="85" t="s">
        <v>5576</v>
      </c>
      <c r="AC888" s="85" t="str">
        <f t="shared" si="106"/>
        <v>AT73</v>
      </c>
      <c r="AD888" s="85" t="str">
        <f t="shared" si="107"/>
        <v>3622</v>
      </c>
      <c r="AE888" s="85" t="str">
        <f t="shared" si="108"/>
        <v>0000</v>
      </c>
      <c r="AF888" s="85" t="str">
        <f t="shared" si="109"/>
        <v>0041</v>
      </c>
      <c r="AG888" s="85" t="str">
        <f t="shared" si="110"/>
        <v>6206</v>
      </c>
      <c r="AH888" s="85" t="str">
        <f t="shared" si="111"/>
        <v>AT73 3622 0000 0041 6206</v>
      </c>
    </row>
    <row r="889" spans="1:34" x14ac:dyDescent="0.25">
      <c r="A889" s="86">
        <v>702067</v>
      </c>
      <c r="B889" s="86" t="s">
        <v>1346</v>
      </c>
      <c r="C889" s="86" t="str">
        <f t="shared" si="104"/>
        <v>Auf Arzill 157; 6460 Imst</v>
      </c>
      <c r="D889" s="86" t="s">
        <v>1920</v>
      </c>
      <c r="E889" s="86" t="s">
        <v>1920</v>
      </c>
      <c r="F889" s="86">
        <v>70203</v>
      </c>
      <c r="G889" s="86">
        <v>6460</v>
      </c>
      <c r="H889" s="86" t="s">
        <v>1011</v>
      </c>
      <c r="I889" s="86" t="s">
        <v>2999</v>
      </c>
      <c r="J889" s="86" t="s">
        <v>5577</v>
      </c>
      <c r="K889" s="86" t="s">
        <v>2844</v>
      </c>
      <c r="L889" s="86" t="s">
        <v>3</v>
      </c>
      <c r="M889" s="86" t="s">
        <v>5578</v>
      </c>
      <c r="N889" s="86" t="s">
        <v>5579</v>
      </c>
      <c r="O889" s="86" t="s">
        <v>2037</v>
      </c>
      <c r="P889" s="87">
        <v>36770</v>
      </c>
      <c r="Q889" s="87">
        <v>401768</v>
      </c>
      <c r="R889" s="86" t="s">
        <v>2416</v>
      </c>
      <c r="S889" s="86" t="s">
        <v>37</v>
      </c>
      <c r="T889" s="86">
        <v>970203</v>
      </c>
      <c r="U889" s="86">
        <v>6460</v>
      </c>
      <c r="V889" s="86" t="s">
        <v>1011</v>
      </c>
      <c r="W889" s="86" t="s">
        <v>2947</v>
      </c>
      <c r="X889" s="86" t="s">
        <v>2609</v>
      </c>
      <c r="Y889" s="86" t="s">
        <v>819</v>
      </c>
      <c r="Z889" s="86" t="str">
        <f t="shared" si="105"/>
        <v>Rathausstraße 9; 6460 Imst</v>
      </c>
      <c r="AB889" s="85" t="s">
        <v>2946</v>
      </c>
      <c r="AC889" s="85" t="str">
        <f t="shared" si="106"/>
        <v>AT66</v>
      </c>
      <c r="AD889" s="85" t="str">
        <f t="shared" si="107"/>
        <v>2050</v>
      </c>
      <c r="AE889" s="85" t="str">
        <f t="shared" si="108"/>
        <v>2000</v>
      </c>
      <c r="AF889" s="85" t="str">
        <f t="shared" si="109"/>
        <v>0000</v>
      </c>
      <c r="AG889" s="85" t="str">
        <f t="shared" si="110"/>
        <v>0125</v>
      </c>
      <c r="AH889" s="85" t="str">
        <f t="shared" si="111"/>
        <v>AT66 2050 2000 0000 0125</v>
      </c>
    </row>
    <row r="890" spans="1:34" x14ac:dyDescent="0.25">
      <c r="A890" s="86">
        <v>702068</v>
      </c>
      <c r="B890" s="86" t="s">
        <v>1347</v>
      </c>
      <c r="C890" s="86" t="str">
        <f t="shared" si="104"/>
        <v>Auf Arzill 157; 6460 Imst</v>
      </c>
      <c r="D890" s="86" t="s">
        <v>1919</v>
      </c>
      <c r="E890" s="86" t="s">
        <v>1919</v>
      </c>
      <c r="F890" s="86">
        <v>70203</v>
      </c>
      <c r="G890" s="86">
        <v>6460</v>
      </c>
      <c r="H890" s="86" t="s">
        <v>1011</v>
      </c>
      <c r="I890" s="86" t="s">
        <v>2999</v>
      </c>
      <c r="J890" s="86" t="s">
        <v>5577</v>
      </c>
      <c r="K890" s="86" t="s">
        <v>2844</v>
      </c>
      <c r="L890" s="86" t="s">
        <v>3</v>
      </c>
      <c r="M890" s="86" t="s">
        <v>5580</v>
      </c>
      <c r="N890" s="86" t="s">
        <v>5581</v>
      </c>
      <c r="O890" s="86" t="s">
        <v>2037</v>
      </c>
      <c r="P890" s="87">
        <v>36770</v>
      </c>
      <c r="Q890" s="87">
        <v>401768</v>
      </c>
      <c r="R890" s="86" t="s">
        <v>2416</v>
      </c>
      <c r="S890" s="86" t="s">
        <v>37</v>
      </c>
      <c r="T890" s="86">
        <v>970203</v>
      </c>
      <c r="U890" s="86">
        <v>6460</v>
      </c>
      <c r="V890" s="86" t="s">
        <v>1011</v>
      </c>
      <c r="W890" s="86" t="s">
        <v>2947</v>
      </c>
      <c r="X890" s="86" t="s">
        <v>2609</v>
      </c>
      <c r="Y890" s="86" t="s">
        <v>819</v>
      </c>
      <c r="Z890" s="86" t="str">
        <f t="shared" si="105"/>
        <v>Rathausstraße 9; 6460 Imst</v>
      </c>
      <c r="AB890" s="85" t="s">
        <v>2946</v>
      </c>
      <c r="AC890" s="85" t="str">
        <f t="shared" si="106"/>
        <v>AT66</v>
      </c>
      <c r="AD890" s="85" t="str">
        <f t="shared" si="107"/>
        <v>2050</v>
      </c>
      <c r="AE890" s="85" t="str">
        <f t="shared" si="108"/>
        <v>2000</v>
      </c>
      <c r="AF890" s="85" t="str">
        <f t="shared" si="109"/>
        <v>0000</v>
      </c>
      <c r="AG890" s="85" t="str">
        <f t="shared" si="110"/>
        <v>0125</v>
      </c>
      <c r="AH890" s="85" t="str">
        <f t="shared" si="111"/>
        <v>AT66 2050 2000 0000 0125</v>
      </c>
    </row>
    <row r="891" spans="1:34" x14ac:dyDescent="0.25">
      <c r="A891" s="86">
        <v>701080</v>
      </c>
      <c r="B891" s="86" t="s">
        <v>1571</v>
      </c>
      <c r="C891" s="86" t="str">
        <f t="shared" si="104"/>
        <v>Amberggasse 1; 6020 Hötting</v>
      </c>
      <c r="D891" s="86" t="s">
        <v>1919</v>
      </c>
      <c r="E891" s="86" t="s">
        <v>1919</v>
      </c>
      <c r="F891" s="86">
        <v>70101</v>
      </c>
      <c r="G891" s="86">
        <v>6020</v>
      </c>
      <c r="H891" s="86" t="s">
        <v>2419</v>
      </c>
      <c r="I891" s="86" t="s">
        <v>5582</v>
      </c>
      <c r="J891" s="86" t="s">
        <v>2480</v>
      </c>
      <c r="K891" s="86" t="s">
        <v>2412</v>
      </c>
      <c r="L891" s="86" t="s">
        <v>1</v>
      </c>
      <c r="M891" s="86" t="s">
        <v>5583</v>
      </c>
      <c r="N891" s="86" t="s">
        <v>5584</v>
      </c>
      <c r="O891" s="86" t="s">
        <v>1998</v>
      </c>
      <c r="P891" s="87">
        <v>36770</v>
      </c>
      <c r="Q891" s="87">
        <v>401768</v>
      </c>
      <c r="R891" s="86" t="s">
        <v>2416</v>
      </c>
      <c r="S891" s="86" t="s">
        <v>1762</v>
      </c>
      <c r="T891" s="86">
        <v>406198</v>
      </c>
      <c r="U891" s="86">
        <v>6020</v>
      </c>
      <c r="V891" s="86" t="s">
        <v>2419</v>
      </c>
      <c r="W891" s="86" t="s">
        <v>5582</v>
      </c>
      <c r="X891" s="86" t="s">
        <v>5586</v>
      </c>
      <c r="Y891" s="86" t="s">
        <v>1572</v>
      </c>
      <c r="Z891" s="86" t="str">
        <f t="shared" si="105"/>
        <v>Amberggasse 1/62; 6020 Hötting</v>
      </c>
      <c r="AB891" s="85" t="s">
        <v>5585</v>
      </c>
      <c r="AC891" s="85" t="str">
        <f t="shared" si="106"/>
        <v>AT96</v>
      </c>
      <c r="AD891" s="85" t="str">
        <f t="shared" si="107"/>
        <v>5700</v>
      </c>
      <c r="AE891" s="85" t="str">
        <f t="shared" si="108"/>
        <v>0300</v>
      </c>
      <c r="AF891" s="85" t="str">
        <f t="shared" si="109"/>
        <v>5536</v>
      </c>
      <c r="AG891" s="85" t="str">
        <f t="shared" si="110"/>
        <v>4483</v>
      </c>
      <c r="AH891" s="85" t="str">
        <f t="shared" si="111"/>
        <v>AT96 5700 0300 5536 4483</v>
      </c>
    </row>
    <row r="892" spans="1:34" x14ac:dyDescent="0.25">
      <c r="A892" s="86">
        <v>709052</v>
      </c>
      <c r="B892" s="86" t="s">
        <v>1001</v>
      </c>
      <c r="C892" s="86" t="str">
        <f t="shared" si="104"/>
        <v>Graf-Fieger-Weg 21; 6263 Fügen</v>
      </c>
      <c r="D892" s="86" t="s">
        <v>1920</v>
      </c>
      <c r="E892" s="86" t="s">
        <v>1944</v>
      </c>
      <c r="F892" s="86">
        <v>70909</v>
      </c>
      <c r="G892" s="86">
        <v>6263</v>
      </c>
      <c r="H892" s="86" t="s">
        <v>1184</v>
      </c>
      <c r="I892" s="86" t="s">
        <v>5587</v>
      </c>
      <c r="J892" s="86" t="s">
        <v>3062</v>
      </c>
      <c r="K892" s="86" t="s">
        <v>4808</v>
      </c>
      <c r="L892" s="86" t="s">
        <v>1</v>
      </c>
      <c r="M892" s="86" t="s">
        <v>5588</v>
      </c>
      <c r="N892" s="86" t="s">
        <v>5589</v>
      </c>
      <c r="O892" s="86" t="s">
        <v>2353</v>
      </c>
      <c r="P892" s="87">
        <v>36770</v>
      </c>
      <c r="Q892" s="87">
        <v>401768</v>
      </c>
      <c r="R892" s="86" t="s">
        <v>2416</v>
      </c>
      <c r="S892" s="86" t="s">
        <v>1852</v>
      </c>
      <c r="T892" s="86">
        <v>406091</v>
      </c>
      <c r="U892" s="86">
        <v>6263</v>
      </c>
      <c r="V892" s="86" t="s">
        <v>1184</v>
      </c>
      <c r="W892" s="86" t="s">
        <v>5587</v>
      </c>
      <c r="X892" s="86" t="s">
        <v>3062</v>
      </c>
      <c r="Y892" s="86" t="s">
        <v>1867</v>
      </c>
      <c r="Z892" s="86" t="str">
        <f t="shared" si="105"/>
        <v>Graf-Fieger-Weg 21; 6263 Fügen</v>
      </c>
      <c r="AB892" s="85" t="s">
        <v>5590</v>
      </c>
      <c r="AC892" s="85" t="str">
        <f t="shared" si="106"/>
        <v>AT32</v>
      </c>
      <c r="AD892" s="85" t="str">
        <f t="shared" si="107"/>
        <v>5700</v>
      </c>
      <c r="AE892" s="85" t="str">
        <f t="shared" si="108"/>
        <v>0300</v>
      </c>
      <c r="AF892" s="85" t="str">
        <f t="shared" si="109"/>
        <v>5534</v>
      </c>
      <c r="AG892" s="85" t="str">
        <f t="shared" si="110"/>
        <v>9824</v>
      </c>
      <c r="AH892" s="85" t="str">
        <f t="shared" si="111"/>
        <v>AT32 5700 0300 5534 9824</v>
      </c>
    </row>
    <row r="893" spans="1:34" x14ac:dyDescent="0.25">
      <c r="A893" s="86">
        <v>709051</v>
      </c>
      <c r="B893" s="86" t="s">
        <v>1002</v>
      </c>
      <c r="C893" s="86" t="str">
        <f t="shared" si="104"/>
        <v>Graf-Fieger-Weg 21; 6263 Fügen</v>
      </c>
      <c r="D893" s="86" t="s">
        <v>1919</v>
      </c>
      <c r="E893" s="86" t="s">
        <v>1947</v>
      </c>
      <c r="F893" s="86">
        <v>70909</v>
      </c>
      <c r="G893" s="86">
        <v>6263</v>
      </c>
      <c r="H893" s="86" t="s">
        <v>1184</v>
      </c>
      <c r="I893" s="86" t="s">
        <v>5587</v>
      </c>
      <c r="J893" s="86" t="s">
        <v>3062</v>
      </c>
      <c r="K893" s="86" t="s">
        <v>4808</v>
      </c>
      <c r="L893" s="86" t="s">
        <v>1</v>
      </c>
      <c r="M893" s="86" t="s">
        <v>5591</v>
      </c>
      <c r="N893" s="86" t="s">
        <v>5592</v>
      </c>
      <c r="O893" s="86" t="s">
        <v>2353</v>
      </c>
      <c r="P893" s="87">
        <v>36770</v>
      </c>
      <c r="Q893" s="87">
        <v>401768</v>
      </c>
      <c r="R893" s="86" t="s">
        <v>2416</v>
      </c>
      <c r="S893" s="86" t="s">
        <v>1852</v>
      </c>
      <c r="T893" s="86">
        <v>406091</v>
      </c>
      <c r="U893" s="86">
        <v>6263</v>
      </c>
      <c r="V893" s="86" t="s">
        <v>1184</v>
      </c>
      <c r="W893" s="86" t="s">
        <v>5587</v>
      </c>
      <c r="X893" s="86" t="s">
        <v>3062</v>
      </c>
      <c r="Y893" s="86" t="s">
        <v>1867</v>
      </c>
      <c r="Z893" s="86" t="str">
        <f t="shared" si="105"/>
        <v>Graf-Fieger-Weg 21; 6263 Fügen</v>
      </c>
      <c r="AB893" s="85" t="s">
        <v>5590</v>
      </c>
      <c r="AC893" s="85" t="str">
        <f t="shared" si="106"/>
        <v>AT32</v>
      </c>
      <c r="AD893" s="85" t="str">
        <f t="shared" si="107"/>
        <v>5700</v>
      </c>
      <c r="AE893" s="85" t="str">
        <f t="shared" si="108"/>
        <v>0300</v>
      </c>
      <c r="AF893" s="85" t="str">
        <f t="shared" si="109"/>
        <v>5534</v>
      </c>
      <c r="AG893" s="85" t="str">
        <f t="shared" si="110"/>
        <v>9824</v>
      </c>
      <c r="AH893" s="85" t="str">
        <f t="shared" si="111"/>
        <v>AT32 5700 0300 5534 9824</v>
      </c>
    </row>
    <row r="894" spans="1:34" x14ac:dyDescent="0.25">
      <c r="A894" s="86">
        <v>703387</v>
      </c>
      <c r="B894" s="86" t="s">
        <v>1000</v>
      </c>
      <c r="C894" s="86" t="str">
        <f t="shared" si="104"/>
        <v>Innstraße 8; 6112 Wattens</v>
      </c>
      <c r="D894" s="86" t="s">
        <v>1919</v>
      </c>
      <c r="E894" s="86" t="s">
        <v>1919</v>
      </c>
      <c r="F894" s="86">
        <v>70367</v>
      </c>
      <c r="G894" s="86">
        <v>6112</v>
      </c>
      <c r="H894" s="86" t="s">
        <v>1031</v>
      </c>
      <c r="I894" s="86" t="s">
        <v>2531</v>
      </c>
      <c r="J894" s="86" t="s">
        <v>2411</v>
      </c>
      <c r="K894" s="86" t="s">
        <v>3166</v>
      </c>
      <c r="L894" s="86" t="s">
        <v>1</v>
      </c>
      <c r="M894" s="86" t="s">
        <v>5593</v>
      </c>
      <c r="N894" s="86" t="s">
        <v>5594</v>
      </c>
      <c r="O894" s="86" t="s">
        <v>2111</v>
      </c>
      <c r="P894" s="87">
        <v>36770</v>
      </c>
      <c r="Q894" s="87">
        <v>401768</v>
      </c>
      <c r="R894" s="86" t="s">
        <v>2416</v>
      </c>
      <c r="S894" s="86" t="s">
        <v>1790</v>
      </c>
      <c r="T894" s="86">
        <v>324758</v>
      </c>
      <c r="U894" s="86">
        <v>6112</v>
      </c>
      <c r="V894" s="86" t="s">
        <v>1031</v>
      </c>
      <c r="W894" s="86" t="s">
        <v>3695</v>
      </c>
      <c r="X894" s="86" t="s">
        <v>2560</v>
      </c>
      <c r="Y894" s="86" t="s">
        <v>1562</v>
      </c>
      <c r="Z894" s="86" t="str">
        <f t="shared" si="105"/>
        <v>Swarovskistraße 30; 6112 Wattens</v>
      </c>
      <c r="AB894" s="85" t="s">
        <v>5595</v>
      </c>
      <c r="AC894" s="85" t="str">
        <f t="shared" si="106"/>
        <v>AT08</v>
      </c>
      <c r="AD894" s="85" t="str">
        <f t="shared" si="107"/>
        <v>1200</v>
      </c>
      <c r="AE894" s="85" t="str">
        <f t="shared" si="108"/>
        <v>0529</v>
      </c>
      <c r="AF894" s="85" t="str">
        <f t="shared" si="109"/>
        <v>7601</v>
      </c>
      <c r="AG894" s="85" t="str">
        <f t="shared" si="110"/>
        <v>0903</v>
      </c>
      <c r="AH894" s="85" t="str">
        <f t="shared" si="111"/>
        <v>AT08 1200 0529 7601 0903</v>
      </c>
    </row>
    <row r="895" spans="1:34" x14ac:dyDescent="0.25">
      <c r="A895" s="86">
        <v>709238</v>
      </c>
      <c r="B895" s="86" t="s">
        <v>999</v>
      </c>
      <c r="C895" s="86" t="str">
        <f t="shared" si="104"/>
        <v>Kegelboden 1; 6134 Vomp</v>
      </c>
      <c r="D895" s="86" t="s">
        <v>1920</v>
      </c>
      <c r="E895" s="86" t="s">
        <v>1944</v>
      </c>
      <c r="F895" s="86">
        <v>70936</v>
      </c>
      <c r="G895" s="86">
        <v>6134</v>
      </c>
      <c r="H895" s="86" t="s">
        <v>1180</v>
      </c>
      <c r="I895" s="86" t="s">
        <v>5596</v>
      </c>
      <c r="J895" s="86" t="s">
        <v>2480</v>
      </c>
      <c r="K895" s="86" t="s">
        <v>4808</v>
      </c>
      <c r="L895" s="86" t="s">
        <v>1</v>
      </c>
      <c r="M895" s="86" t="s">
        <v>5597</v>
      </c>
      <c r="N895" s="86" t="s">
        <v>5598</v>
      </c>
      <c r="O895" s="86" t="s">
        <v>2367</v>
      </c>
      <c r="P895" s="87">
        <v>36770</v>
      </c>
      <c r="Q895" s="87">
        <v>401768</v>
      </c>
      <c r="R895" s="86" t="s">
        <v>2416</v>
      </c>
      <c r="S895" s="86" t="s">
        <v>710</v>
      </c>
      <c r="T895" s="86">
        <v>400508</v>
      </c>
      <c r="U895" s="86">
        <v>6130</v>
      </c>
      <c r="V895" s="86" t="s">
        <v>1189</v>
      </c>
      <c r="W895" s="86" t="s">
        <v>5036</v>
      </c>
      <c r="X895" s="86" t="s">
        <v>2580</v>
      </c>
      <c r="Y895" s="86" t="s">
        <v>711</v>
      </c>
      <c r="Z895" s="86" t="str">
        <f t="shared" si="105"/>
        <v>Johannes-Messner-Weg 11; 6130 Schwaz</v>
      </c>
      <c r="AB895" s="85" t="s">
        <v>5599</v>
      </c>
      <c r="AC895" s="85" t="str">
        <f t="shared" si="106"/>
        <v>AT42</v>
      </c>
      <c r="AD895" s="85" t="str">
        <f t="shared" si="107"/>
        <v>3632</v>
      </c>
      <c r="AE895" s="85" t="str">
        <f t="shared" si="108"/>
        <v>2000</v>
      </c>
      <c r="AF895" s="85" t="str">
        <f t="shared" si="109"/>
        <v>0301</v>
      </c>
      <c r="AG895" s="85" t="str">
        <f t="shared" si="110"/>
        <v>5757</v>
      </c>
      <c r="AH895" s="85" t="str">
        <f t="shared" si="111"/>
        <v>AT42 3632 2000 0301 5757</v>
      </c>
    </row>
    <row r="896" spans="1:34" x14ac:dyDescent="0.25">
      <c r="A896" s="86">
        <v>702387</v>
      </c>
      <c r="B896" s="86" t="s">
        <v>70</v>
      </c>
      <c r="C896" s="86" t="str">
        <f t="shared" si="104"/>
        <v>Granbichlstraße 36; 6450 Sölden</v>
      </c>
      <c r="D896" s="86" t="s">
        <v>1922</v>
      </c>
      <c r="E896" s="86" t="s">
        <v>1922</v>
      </c>
      <c r="F896" s="86">
        <v>70220</v>
      </c>
      <c r="G896" s="86">
        <v>6450</v>
      </c>
      <c r="H896" s="86" t="s">
        <v>1019</v>
      </c>
      <c r="I896" s="86" t="s">
        <v>5600</v>
      </c>
      <c r="J896" s="86" t="s">
        <v>3679</v>
      </c>
      <c r="K896" s="86" t="s">
        <v>2844</v>
      </c>
      <c r="L896" s="86" t="s">
        <v>3</v>
      </c>
      <c r="M896" s="86" t="s">
        <v>5601</v>
      </c>
      <c r="N896" s="86" t="s">
        <v>5602</v>
      </c>
      <c r="O896" s="86" t="s">
        <v>2022</v>
      </c>
      <c r="P896" s="87">
        <v>36770</v>
      </c>
      <c r="Q896" s="87">
        <v>401768</v>
      </c>
      <c r="R896" s="86" t="s">
        <v>2416</v>
      </c>
      <c r="S896" s="86" t="s">
        <v>56</v>
      </c>
      <c r="T896" s="86">
        <v>970220</v>
      </c>
      <c r="U896" s="86">
        <v>6450</v>
      </c>
      <c r="V896" s="86" t="s">
        <v>1019</v>
      </c>
      <c r="W896" s="86" t="s">
        <v>3117</v>
      </c>
      <c r="X896" s="86" t="s">
        <v>2480</v>
      </c>
      <c r="Y896" s="86" t="s">
        <v>57</v>
      </c>
      <c r="Z896" s="86" t="str">
        <f t="shared" si="105"/>
        <v>Gemeindestraße 1; 6450 Sölden</v>
      </c>
      <c r="AB896" s="85" t="s">
        <v>3116</v>
      </c>
      <c r="AC896" s="85" t="str">
        <f t="shared" si="106"/>
        <v>AT77</v>
      </c>
      <c r="AD896" s="85" t="str">
        <f t="shared" si="107"/>
        <v>3632</v>
      </c>
      <c r="AE896" s="85" t="str">
        <f t="shared" si="108"/>
        <v>4000</v>
      </c>
      <c r="AF896" s="85" t="str">
        <f t="shared" si="109"/>
        <v>0027</v>
      </c>
      <c r="AG896" s="85" t="str">
        <f t="shared" si="110"/>
        <v>0017</v>
      </c>
      <c r="AH896" s="85" t="str">
        <f t="shared" si="111"/>
        <v>AT77 3632 4000 0027 0017</v>
      </c>
    </row>
    <row r="897" spans="1:34" x14ac:dyDescent="0.25">
      <c r="A897" s="86">
        <v>703746</v>
      </c>
      <c r="B897" s="86" t="s">
        <v>170</v>
      </c>
      <c r="C897" s="86" t="str">
        <f t="shared" si="104"/>
        <v>Außerweg 66; 6145 Außerweg</v>
      </c>
      <c r="D897" s="86" t="s">
        <v>1920</v>
      </c>
      <c r="E897" s="86" t="s">
        <v>1920</v>
      </c>
      <c r="F897" s="86">
        <v>70333</v>
      </c>
      <c r="G897" s="86">
        <v>6145</v>
      </c>
      <c r="H897" s="86" t="s">
        <v>5603</v>
      </c>
      <c r="I897" s="86" t="s">
        <v>5603</v>
      </c>
      <c r="J897" s="86" t="s">
        <v>2835</v>
      </c>
      <c r="K897" s="86" t="s">
        <v>3166</v>
      </c>
      <c r="L897" s="86" t="s">
        <v>3</v>
      </c>
      <c r="M897" s="86" t="s">
        <v>5604</v>
      </c>
      <c r="N897" s="86" t="s">
        <v>5605</v>
      </c>
      <c r="O897" s="86" t="s">
        <v>2074</v>
      </c>
      <c r="P897" s="87">
        <v>36770</v>
      </c>
      <c r="Q897" s="87">
        <v>401768</v>
      </c>
      <c r="R897" s="86" t="s">
        <v>2416</v>
      </c>
      <c r="S897" s="86" t="s">
        <v>171</v>
      </c>
      <c r="T897" s="86">
        <v>970333</v>
      </c>
      <c r="U897" s="86">
        <v>6145</v>
      </c>
      <c r="V897" s="86" t="s">
        <v>1227</v>
      </c>
      <c r="W897" s="86" t="s">
        <v>5607</v>
      </c>
      <c r="X897" s="86" t="s">
        <v>3989</v>
      </c>
      <c r="Y897" s="86" t="s">
        <v>172</v>
      </c>
      <c r="Z897" s="86" t="str">
        <f t="shared" si="105"/>
        <v>Unterweg 39; 6145 Navis</v>
      </c>
      <c r="AB897" s="85" t="s">
        <v>5606</v>
      </c>
      <c r="AC897" s="85" t="str">
        <f t="shared" si="106"/>
        <v>AT52</v>
      </c>
      <c r="AD897" s="85" t="str">
        <f t="shared" si="107"/>
        <v>3627</v>
      </c>
      <c r="AE897" s="85" t="str">
        <f t="shared" si="108"/>
        <v>3000</v>
      </c>
      <c r="AF897" s="85" t="str">
        <f t="shared" si="109"/>
        <v>0012</v>
      </c>
      <c r="AG897" s="85" t="str">
        <f t="shared" si="110"/>
        <v>0469</v>
      </c>
      <c r="AH897" s="85" t="str">
        <f t="shared" si="111"/>
        <v>AT52 3627 3000 0012 0469</v>
      </c>
    </row>
    <row r="898" spans="1:34" x14ac:dyDescent="0.25">
      <c r="A898" s="86">
        <v>703069</v>
      </c>
      <c r="B898" s="86" t="s">
        <v>1892</v>
      </c>
      <c r="C898" s="86" t="str">
        <f t="shared" si="104"/>
        <v>Außerweg 66; 6145 Außerweg</v>
      </c>
      <c r="D898" s="86" t="s">
        <v>1919</v>
      </c>
      <c r="E898" s="86" t="s">
        <v>1919</v>
      </c>
      <c r="F898" s="86">
        <v>70333</v>
      </c>
      <c r="G898" s="86">
        <v>6145</v>
      </c>
      <c r="H898" s="86" t="s">
        <v>5603</v>
      </c>
      <c r="I898" s="86" t="s">
        <v>5603</v>
      </c>
      <c r="J898" s="86" t="s">
        <v>2835</v>
      </c>
      <c r="K898" s="86" t="s">
        <v>3166</v>
      </c>
      <c r="L898" s="86" t="s">
        <v>3</v>
      </c>
      <c r="M898" s="86" t="s">
        <v>5608</v>
      </c>
      <c r="N898" s="86" t="s">
        <v>5609</v>
      </c>
      <c r="O898" s="86" t="s">
        <v>2074</v>
      </c>
      <c r="P898" s="87">
        <v>43711</v>
      </c>
      <c r="Q898" s="87">
        <v>401768</v>
      </c>
      <c r="R898" s="86" t="s">
        <v>2416</v>
      </c>
      <c r="S898" s="86" t="s">
        <v>171</v>
      </c>
      <c r="T898" s="86">
        <v>970333</v>
      </c>
      <c r="U898" s="86">
        <v>6145</v>
      </c>
      <c r="V898" s="86" t="s">
        <v>1227</v>
      </c>
      <c r="W898" s="86" t="s">
        <v>5607</v>
      </c>
      <c r="X898" s="86" t="s">
        <v>3989</v>
      </c>
      <c r="Y898" s="86" t="s">
        <v>172</v>
      </c>
      <c r="Z898" s="86" t="str">
        <f t="shared" si="105"/>
        <v>Unterweg 39; 6145 Navis</v>
      </c>
      <c r="AB898" s="85" t="s">
        <v>5606</v>
      </c>
      <c r="AC898" s="85" t="str">
        <f t="shared" si="106"/>
        <v>AT52</v>
      </c>
      <c r="AD898" s="85" t="str">
        <f t="shared" si="107"/>
        <v>3627</v>
      </c>
      <c r="AE898" s="85" t="str">
        <f t="shared" si="108"/>
        <v>3000</v>
      </c>
      <c r="AF898" s="85" t="str">
        <f t="shared" si="109"/>
        <v>0012</v>
      </c>
      <c r="AG898" s="85" t="str">
        <f t="shared" si="110"/>
        <v>0469</v>
      </c>
      <c r="AH898" s="85" t="str">
        <f t="shared" si="111"/>
        <v>AT52 3627 3000 0012 0469</v>
      </c>
    </row>
    <row r="899" spans="1:34" x14ac:dyDescent="0.25">
      <c r="A899" s="86">
        <v>703696</v>
      </c>
      <c r="B899" s="86" t="s">
        <v>1894</v>
      </c>
      <c r="C899" s="86" t="str">
        <f t="shared" si="104"/>
        <v>Karl Wirtenberger-Weg 14; 6067 Absam</v>
      </c>
      <c r="D899" s="86" t="s">
        <v>1920</v>
      </c>
      <c r="E899" s="86" t="s">
        <v>1920</v>
      </c>
      <c r="F899" s="86">
        <v>70301</v>
      </c>
      <c r="G899" s="86">
        <v>6067</v>
      </c>
      <c r="H899" s="86" t="s">
        <v>1042</v>
      </c>
      <c r="I899" s="86" t="s">
        <v>5610</v>
      </c>
      <c r="J899" s="86" t="s">
        <v>2949</v>
      </c>
      <c r="K899" s="86" t="s">
        <v>3166</v>
      </c>
      <c r="L899" s="86" t="s">
        <v>3</v>
      </c>
      <c r="M899" s="86" t="s">
        <v>5611</v>
      </c>
      <c r="N899" s="86" t="s">
        <v>5612</v>
      </c>
      <c r="O899" s="86" t="s">
        <v>2070</v>
      </c>
      <c r="P899" s="87">
        <v>36770</v>
      </c>
      <c r="Q899" s="87">
        <v>401768</v>
      </c>
      <c r="R899" s="86" t="s">
        <v>2416</v>
      </c>
      <c r="S899" s="86" t="s">
        <v>94</v>
      </c>
      <c r="T899" s="86">
        <v>970301</v>
      </c>
      <c r="U899" s="86">
        <v>6067</v>
      </c>
      <c r="V899" s="86" t="s">
        <v>1042</v>
      </c>
      <c r="W899" s="86" t="s">
        <v>5175</v>
      </c>
      <c r="X899" s="86" t="s">
        <v>3899</v>
      </c>
      <c r="Y899" s="86" t="s">
        <v>95</v>
      </c>
      <c r="Z899" s="86" t="str">
        <f t="shared" si="105"/>
        <v>Dörferstraße 32; 6067 Absam</v>
      </c>
      <c r="AB899" s="85" t="s">
        <v>5613</v>
      </c>
      <c r="AC899" s="85" t="str">
        <f t="shared" si="106"/>
        <v>AT58</v>
      </c>
      <c r="AD899" s="85" t="str">
        <f t="shared" si="107"/>
        <v>3620</v>
      </c>
      <c r="AE899" s="85" t="str">
        <f t="shared" si="108"/>
        <v>0000</v>
      </c>
      <c r="AF899" s="85" t="str">
        <f t="shared" si="109"/>
        <v>0002</v>
      </c>
      <c r="AG899" s="85" t="str">
        <f t="shared" si="110"/>
        <v>0040</v>
      </c>
      <c r="AH899" s="85" t="str">
        <f t="shared" si="111"/>
        <v>AT58 3620 0000 0002 0040</v>
      </c>
    </row>
    <row r="900" spans="1:34" x14ac:dyDescent="0.25">
      <c r="A900" s="86">
        <v>703120</v>
      </c>
      <c r="B900" s="86" t="s">
        <v>1628</v>
      </c>
      <c r="C900" s="86" t="str">
        <f t="shared" ref="C900:C932" si="112">CONCATENATE(I900," ",J900,";"," ",G900," ",H900)</f>
        <v>Karl Wirtenberger-Weg 14; 6067 Absam</v>
      </c>
      <c r="D900" s="86" t="s">
        <v>1919</v>
      </c>
      <c r="E900" s="86" t="s">
        <v>1919</v>
      </c>
      <c r="F900" s="86">
        <v>70301</v>
      </c>
      <c r="G900" s="86">
        <v>6067</v>
      </c>
      <c r="H900" s="86" t="s">
        <v>1042</v>
      </c>
      <c r="I900" s="86" t="s">
        <v>5610</v>
      </c>
      <c r="J900" s="86" t="s">
        <v>2949</v>
      </c>
      <c r="K900" s="86" t="s">
        <v>3166</v>
      </c>
      <c r="L900" s="86" t="s">
        <v>3</v>
      </c>
      <c r="M900" s="86" t="s">
        <v>5614</v>
      </c>
      <c r="N900" s="86" t="s">
        <v>5615</v>
      </c>
      <c r="O900" s="86" t="s">
        <v>2070</v>
      </c>
      <c r="P900" s="87">
        <v>36770</v>
      </c>
      <c r="Q900" s="87">
        <v>401768</v>
      </c>
      <c r="R900" s="86" t="s">
        <v>2416</v>
      </c>
      <c r="S900" s="86" t="s">
        <v>94</v>
      </c>
      <c r="T900" s="86">
        <v>970301</v>
      </c>
      <c r="U900" s="86">
        <v>6067</v>
      </c>
      <c r="V900" s="86" t="s">
        <v>1042</v>
      </c>
      <c r="W900" s="86" t="s">
        <v>5175</v>
      </c>
      <c r="X900" s="86" t="s">
        <v>3899</v>
      </c>
      <c r="Y900" s="86" t="s">
        <v>95</v>
      </c>
      <c r="Z900" s="86" t="str">
        <f t="shared" ref="Z900:Z932" si="113">CONCATENATE(W900," ",X900,";"," ",U900," ",V900)</f>
        <v>Dörferstraße 32; 6067 Absam</v>
      </c>
      <c r="AB900" s="85" t="s">
        <v>5613</v>
      </c>
      <c r="AC900" s="85" t="str">
        <f t="shared" ref="AC900:AC932" si="114">LEFT(AB900,4)</f>
        <v>AT58</v>
      </c>
      <c r="AD900" s="85" t="str">
        <f t="shared" ref="AD900:AD932" si="115">MID(AB900,5,4)</f>
        <v>3620</v>
      </c>
      <c r="AE900" s="85" t="str">
        <f t="shared" ref="AE900:AE932" si="116">MID(AB900,9,4)</f>
        <v>0000</v>
      </c>
      <c r="AF900" s="85" t="str">
        <f t="shared" ref="AF900:AF932" si="117">MID(AB900,13,4)</f>
        <v>0002</v>
      </c>
      <c r="AG900" s="85" t="str">
        <f t="shared" ref="AG900:AG932" si="118">MID(AB900,17,4)</f>
        <v>0040</v>
      </c>
      <c r="AH900" s="85" t="str">
        <f t="shared" ref="AH900:AH932" si="119">AC900&amp;" "&amp;AD900&amp;" "&amp;AE900&amp;" "&amp;AF900&amp;" "&amp;AG900</f>
        <v>AT58 3620 0000 0002 0040</v>
      </c>
    </row>
    <row r="901" spans="1:34" x14ac:dyDescent="0.25">
      <c r="A901" s="86">
        <v>703109</v>
      </c>
      <c r="B901" s="86" t="s">
        <v>1361</v>
      </c>
      <c r="C901" s="86" t="str">
        <f t="shared" si="112"/>
        <v>Einethöfe 45; 6091 Götzens</v>
      </c>
      <c r="D901" s="86" t="s">
        <v>1920</v>
      </c>
      <c r="E901" s="86" t="s">
        <v>1944</v>
      </c>
      <c r="F901" s="86">
        <v>70312</v>
      </c>
      <c r="G901" s="86">
        <v>6091</v>
      </c>
      <c r="H901" s="86" t="s">
        <v>1053</v>
      </c>
      <c r="I901" s="86" t="s">
        <v>5616</v>
      </c>
      <c r="J901" s="86" t="s">
        <v>4110</v>
      </c>
      <c r="K901" s="86" t="s">
        <v>3166</v>
      </c>
      <c r="L901" s="86" t="s">
        <v>3</v>
      </c>
      <c r="M901" s="86" t="s">
        <v>5617</v>
      </c>
      <c r="N901" s="86" t="s">
        <v>5618</v>
      </c>
      <c r="O901" s="86" t="s">
        <v>2091</v>
      </c>
      <c r="P901" s="87">
        <v>36770</v>
      </c>
      <c r="Q901" s="87">
        <v>401768</v>
      </c>
      <c r="R901" s="86" t="s">
        <v>2416</v>
      </c>
      <c r="S901" s="86" t="s">
        <v>117</v>
      </c>
      <c r="T901" s="86">
        <v>970312</v>
      </c>
      <c r="U901" s="86">
        <v>6091</v>
      </c>
      <c r="V901" s="86" t="s">
        <v>1053</v>
      </c>
      <c r="W901" s="86" t="s">
        <v>3223</v>
      </c>
      <c r="X901" s="86" t="s">
        <v>2470</v>
      </c>
      <c r="Y901" s="86" t="s">
        <v>977</v>
      </c>
      <c r="Z901" s="86" t="str">
        <f t="shared" si="113"/>
        <v>Burgstraße 3; 6091 Götzens</v>
      </c>
      <c r="AB901" s="85" t="s">
        <v>3222</v>
      </c>
      <c r="AC901" s="85" t="str">
        <f t="shared" si="114"/>
        <v>AT10</v>
      </c>
      <c r="AD901" s="85" t="str">
        <f t="shared" si="115"/>
        <v>3620</v>
      </c>
      <c r="AE901" s="85" t="str">
        <f t="shared" si="116"/>
        <v>9000</v>
      </c>
      <c r="AF901" s="85" t="str">
        <f t="shared" si="117"/>
        <v>0022</v>
      </c>
      <c r="AG901" s="85" t="str">
        <f t="shared" si="118"/>
        <v>0194</v>
      </c>
      <c r="AH901" s="85" t="str">
        <f t="shared" si="119"/>
        <v>AT10 3620 9000 0022 0194</v>
      </c>
    </row>
    <row r="902" spans="1:34" x14ac:dyDescent="0.25">
      <c r="A902" s="86">
        <v>704048</v>
      </c>
      <c r="B902" s="86" t="s">
        <v>1377</v>
      </c>
      <c r="C902" s="86" t="str">
        <f t="shared" si="112"/>
        <v>Brixentaler Straße 47; 6361 Hopfgarten-Markt</v>
      </c>
      <c r="D902" s="86" t="s">
        <v>1920</v>
      </c>
      <c r="E902" s="86" t="s">
        <v>1920</v>
      </c>
      <c r="F902" s="86">
        <v>70406</v>
      </c>
      <c r="G902" s="86">
        <v>6361</v>
      </c>
      <c r="H902" s="86" t="s">
        <v>3772</v>
      </c>
      <c r="I902" s="86" t="s">
        <v>3818</v>
      </c>
      <c r="J902" s="86" t="s">
        <v>2603</v>
      </c>
      <c r="K902" s="86" t="s">
        <v>3735</v>
      </c>
      <c r="L902" s="86" t="s">
        <v>1</v>
      </c>
      <c r="M902" s="86" t="s">
        <v>5619</v>
      </c>
      <c r="N902" s="86" t="s">
        <v>5620</v>
      </c>
      <c r="O902" s="86" t="s">
        <v>2154</v>
      </c>
      <c r="P902" s="87">
        <v>36770</v>
      </c>
      <c r="Q902" s="87">
        <v>401768</v>
      </c>
      <c r="R902" s="86" t="s">
        <v>2416</v>
      </c>
      <c r="S902" s="86" t="s">
        <v>1950</v>
      </c>
      <c r="T902" s="86">
        <v>327802</v>
      </c>
      <c r="U902" s="86">
        <v>6361</v>
      </c>
      <c r="V902" s="86" t="s">
        <v>3777</v>
      </c>
      <c r="W902" s="86" t="s">
        <v>3778</v>
      </c>
      <c r="X902" s="86" t="s">
        <v>2470</v>
      </c>
      <c r="Y902" s="86" t="s">
        <v>1378</v>
      </c>
      <c r="Z902" s="86" t="str">
        <f t="shared" si="113"/>
        <v>Brixentalerstraße 3; 6361 Hopfgarten</v>
      </c>
      <c r="AB902" s="85" t="s">
        <v>5621</v>
      </c>
      <c r="AC902" s="85" t="str">
        <f t="shared" si="114"/>
        <v>AT92</v>
      </c>
      <c r="AD902" s="85" t="str">
        <f t="shared" si="115"/>
        <v>2050</v>
      </c>
      <c r="AE902" s="85" t="str">
        <f t="shared" si="116"/>
        <v>5000</v>
      </c>
      <c r="AF902" s="85" t="str">
        <f t="shared" si="117"/>
        <v>0030</v>
      </c>
      <c r="AG902" s="85" t="str">
        <f t="shared" si="118"/>
        <v>7520</v>
      </c>
      <c r="AH902" s="85" t="str">
        <f t="shared" si="119"/>
        <v>AT92 2050 5000 0030 7520</v>
      </c>
    </row>
    <row r="903" spans="1:34" x14ac:dyDescent="0.25">
      <c r="A903" s="86">
        <v>703896</v>
      </c>
      <c r="B903" s="86" t="s">
        <v>189</v>
      </c>
      <c r="C903" s="86" t="str">
        <f t="shared" si="112"/>
        <v>Habichtsgasse 1; 6167 Neustift/Stubaital</v>
      </c>
      <c r="D903" s="86" t="s">
        <v>1922</v>
      </c>
      <c r="E903" s="86" t="s">
        <v>1922</v>
      </c>
      <c r="F903" s="86">
        <v>70334</v>
      </c>
      <c r="G903" s="86">
        <v>6167</v>
      </c>
      <c r="H903" s="86" t="s">
        <v>3424</v>
      </c>
      <c r="I903" s="86" t="s">
        <v>5622</v>
      </c>
      <c r="J903" s="86" t="s">
        <v>2480</v>
      </c>
      <c r="K903" s="86" t="s">
        <v>3166</v>
      </c>
      <c r="L903" s="86" t="s">
        <v>1</v>
      </c>
      <c r="M903" s="86" t="s">
        <v>5623</v>
      </c>
      <c r="N903" s="86" t="s">
        <v>5624</v>
      </c>
      <c r="O903" s="86" t="s">
        <v>2130</v>
      </c>
      <c r="P903" s="87">
        <v>36770</v>
      </c>
      <c r="Q903" s="87">
        <v>401768</v>
      </c>
      <c r="R903" s="86" t="s">
        <v>2416</v>
      </c>
      <c r="S903" s="86" t="s">
        <v>1795</v>
      </c>
      <c r="T903" s="86">
        <v>400160</v>
      </c>
      <c r="U903" s="86">
        <v>6167</v>
      </c>
      <c r="V903" s="86" t="s">
        <v>5626</v>
      </c>
      <c r="W903" s="86" t="s">
        <v>5622</v>
      </c>
      <c r="X903" s="86" t="s">
        <v>2480</v>
      </c>
      <c r="Y903" s="86" t="s">
        <v>1649</v>
      </c>
      <c r="Z903" s="86" t="str">
        <f t="shared" si="113"/>
        <v>Habichtsgasse 1; 6167 Neustift i. St.</v>
      </c>
      <c r="AB903" s="85" t="s">
        <v>5625</v>
      </c>
      <c r="AC903" s="85" t="str">
        <f t="shared" si="114"/>
        <v>AT10</v>
      </c>
      <c r="AD903" s="85" t="str">
        <f t="shared" si="115"/>
        <v>5700</v>
      </c>
      <c r="AE903" s="85" t="str">
        <f t="shared" si="116"/>
        <v>0002</v>
      </c>
      <c r="AF903" s="85" t="str">
        <f t="shared" si="117"/>
        <v>7004</v>
      </c>
      <c r="AG903" s="85" t="str">
        <f t="shared" si="118"/>
        <v>8227</v>
      </c>
      <c r="AH903" s="85" t="str">
        <f t="shared" si="119"/>
        <v>AT10 5700 0002 7004 8227</v>
      </c>
    </row>
    <row r="904" spans="1:34" x14ac:dyDescent="0.25">
      <c r="A904" s="86">
        <v>702036</v>
      </c>
      <c r="B904" s="86" t="s">
        <v>24</v>
      </c>
      <c r="C904" s="86" t="str">
        <f t="shared" si="112"/>
        <v>Windegg 11; 6463 Karrösten</v>
      </c>
      <c r="D904" s="86" t="s">
        <v>1920</v>
      </c>
      <c r="E904" s="86" t="s">
        <v>1920</v>
      </c>
      <c r="F904" s="86">
        <v>70207</v>
      </c>
      <c r="G904" s="86">
        <v>6463</v>
      </c>
      <c r="H904" s="86" t="s">
        <v>1022</v>
      </c>
      <c r="I904" s="86" t="s">
        <v>5627</v>
      </c>
      <c r="J904" s="86" t="s">
        <v>2580</v>
      </c>
      <c r="K904" s="86" t="s">
        <v>2844</v>
      </c>
      <c r="L904" s="86" t="s">
        <v>3</v>
      </c>
      <c r="M904" s="86" t="s">
        <v>5628</v>
      </c>
      <c r="N904" s="86" t="s">
        <v>5629</v>
      </c>
      <c r="O904" s="86" t="s">
        <v>2036</v>
      </c>
      <c r="P904" s="87">
        <v>36770</v>
      </c>
      <c r="Q904" s="87">
        <v>401768</v>
      </c>
      <c r="R904" s="86" t="s">
        <v>2416</v>
      </c>
      <c r="S904" s="86" t="s">
        <v>25</v>
      </c>
      <c r="T904" s="86">
        <v>970207</v>
      </c>
      <c r="U904" s="86">
        <v>6463</v>
      </c>
      <c r="V904" s="86" t="s">
        <v>1022</v>
      </c>
      <c r="W904" s="86" t="s">
        <v>3140</v>
      </c>
      <c r="X904" s="86" t="s">
        <v>2499</v>
      </c>
      <c r="Y904" s="86" t="s">
        <v>26</v>
      </c>
      <c r="Z904" s="86" t="str">
        <f t="shared" si="113"/>
        <v>Dorf 2; 6463 Karrösten</v>
      </c>
      <c r="AB904" s="85" t="s">
        <v>5630</v>
      </c>
      <c r="AC904" s="85" t="str">
        <f t="shared" si="114"/>
        <v>AT37</v>
      </c>
      <c r="AD904" s="85" t="str">
        <f t="shared" si="115"/>
        <v>2050</v>
      </c>
      <c r="AE904" s="85" t="str">
        <f t="shared" si="116"/>
        <v>2000</v>
      </c>
      <c r="AF904" s="85" t="str">
        <f t="shared" si="117"/>
        <v>0000</v>
      </c>
      <c r="AG904" s="85" t="str">
        <f t="shared" si="118"/>
        <v>9183</v>
      </c>
      <c r="AH904" s="85" t="str">
        <f t="shared" si="119"/>
        <v>AT37 2050 2000 0000 9183</v>
      </c>
    </row>
    <row r="905" spans="1:34" x14ac:dyDescent="0.25">
      <c r="A905" s="86">
        <v>704027</v>
      </c>
      <c r="B905" s="86" t="s">
        <v>5631</v>
      </c>
      <c r="C905" s="86" t="str">
        <f t="shared" si="112"/>
        <v>Kelchsau-Unterdorf 79 k; 6361 Kelchsau</v>
      </c>
      <c r="D905" s="86" t="s">
        <v>2708</v>
      </c>
      <c r="E905" s="86" t="s">
        <v>2708</v>
      </c>
      <c r="F905" s="86">
        <v>70406</v>
      </c>
      <c r="G905" s="86">
        <v>6361</v>
      </c>
      <c r="H905" s="86" t="s">
        <v>3794</v>
      </c>
      <c r="I905" s="86" t="s">
        <v>3795</v>
      </c>
      <c r="J905" s="86" t="s">
        <v>5632</v>
      </c>
      <c r="K905" s="86" t="s">
        <v>3735</v>
      </c>
      <c r="L905" s="86" t="s">
        <v>3</v>
      </c>
      <c r="M905" s="86" t="s">
        <v>5633</v>
      </c>
      <c r="N905" s="86" t="s">
        <v>5634</v>
      </c>
      <c r="O905" s="86" t="s">
        <v>5739</v>
      </c>
      <c r="P905" s="87">
        <v>36770</v>
      </c>
      <c r="Q905" s="87">
        <v>401768</v>
      </c>
      <c r="R905" s="86" t="s">
        <v>2416</v>
      </c>
      <c r="S905" s="86" t="s">
        <v>5635</v>
      </c>
      <c r="T905" s="86"/>
      <c r="U905" s="86">
        <v>6361</v>
      </c>
      <c r="V905" s="86" t="s">
        <v>3794</v>
      </c>
      <c r="W905" s="86" t="s">
        <v>5636</v>
      </c>
      <c r="X905" s="86" t="s">
        <v>5637</v>
      </c>
      <c r="Y905" s="86"/>
      <c r="Z905" s="86" t="str">
        <f t="shared" si="113"/>
        <v>Innerkelchsau 33b; 6361 Kelchsau</v>
      </c>
      <c r="AC905" s="85" t="str">
        <f t="shared" si="114"/>
        <v/>
      </c>
      <c r="AD905" s="85" t="str">
        <f t="shared" si="115"/>
        <v/>
      </c>
      <c r="AE905" s="85" t="str">
        <f t="shared" si="116"/>
        <v/>
      </c>
      <c r="AF905" s="85" t="str">
        <f t="shared" si="117"/>
        <v/>
      </c>
      <c r="AG905" s="85" t="str">
        <f t="shared" si="118"/>
        <v/>
      </c>
      <c r="AH905" s="85" t="str">
        <f t="shared" si="119"/>
        <v xml:space="preserve">    </v>
      </c>
    </row>
    <row r="906" spans="1:34" x14ac:dyDescent="0.25">
      <c r="A906" s="86">
        <v>708076</v>
      </c>
      <c r="B906" s="86" t="s">
        <v>883</v>
      </c>
      <c r="C906" s="86" t="str">
        <f t="shared" si="112"/>
        <v>Dorf 55 d; 6652 Elbigenalp</v>
      </c>
      <c r="D906" s="86" t="s">
        <v>1920</v>
      </c>
      <c r="E906" s="86" t="s">
        <v>1920</v>
      </c>
      <c r="F906" s="86">
        <v>70808</v>
      </c>
      <c r="G906" s="86">
        <v>6652</v>
      </c>
      <c r="H906" s="86" t="s">
        <v>1156</v>
      </c>
      <c r="I906" s="86" t="s">
        <v>3140</v>
      </c>
      <c r="J906" s="86" t="s">
        <v>5638</v>
      </c>
      <c r="K906" s="86" t="s">
        <v>4657</v>
      </c>
      <c r="L906" s="86" t="s">
        <v>3</v>
      </c>
      <c r="M906" s="86" t="s">
        <v>5639</v>
      </c>
      <c r="N906" s="86" t="s">
        <v>5640</v>
      </c>
      <c r="O906" s="86" t="s">
        <v>2301</v>
      </c>
      <c r="P906" s="87">
        <v>36770</v>
      </c>
      <c r="Q906" s="87">
        <v>401768</v>
      </c>
      <c r="R906" s="86" t="s">
        <v>2416</v>
      </c>
      <c r="S906" s="86" t="s">
        <v>884</v>
      </c>
      <c r="T906" s="86">
        <v>970808</v>
      </c>
      <c r="U906" s="86">
        <v>6652</v>
      </c>
      <c r="V906" s="86" t="s">
        <v>1156</v>
      </c>
      <c r="W906" s="86" t="s">
        <v>3140</v>
      </c>
      <c r="X906" s="86" t="s">
        <v>5642</v>
      </c>
      <c r="Y906" s="86" t="s">
        <v>885</v>
      </c>
      <c r="Z906" s="86" t="str">
        <f t="shared" si="113"/>
        <v>Dorf 55a; 6652 Elbigenalp</v>
      </c>
      <c r="AB906" s="85" t="s">
        <v>5641</v>
      </c>
      <c r="AC906" s="85" t="str">
        <f t="shared" si="114"/>
        <v>AT96</v>
      </c>
      <c r="AD906" s="85" t="str">
        <f t="shared" si="115"/>
        <v>3622</v>
      </c>
      <c r="AE906" s="85" t="str">
        <f t="shared" si="116"/>
        <v>0000</v>
      </c>
      <c r="AF906" s="85" t="str">
        <f t="shared" si="117"/>
        <v>0002</v>
      </c>
      <c r="AG906" s="85" t="str">
        <f t="shared" si="118"/>
        <v>0032</v>
      </c>
      <c r="AH906" s="85" t="str">
        <f t="shared" si="119"/>
        <v>AT96 3622 0000 0002 0032</v>
      </c>
    </row>
    <row r="907" spans="1:34" x14ac:dyDescent="0.25">
      <c r="A907" s="86">
        <v>705226</v>
      </c>
      <c r="B907" s="86" t="s">
        <v>363</v>
      </c>
      <c r="C907" s="86" t="str">
        <f t="shared" si="112"/>
        <v>Kaiserbergstraße 5 a; 6341 Ebbs</v>
      </c>
      <c r="D907" s="86" t="s">
        <v>1920</v>
      </c>
      <c r="E907" s="86" t="s">
        <v>1920</v>
      </c>
      <c r="F907" s="86">
        <v>70508</v>
      </c>
      <c r="G907" s="86">
        <v>6341</v>
      </c>
      <c r="H907" s="86" t="s">
        <v>1090</v>
      </c>
      <c r="I907" s="86" t="s">
        <v>5643</v>
      </c>
      <c r="J907" s="86" t="s">
        <v>3564</v>
      </c>
      <c r="K907" s="86" t="s">
        <v>3906</v>
      </c>
      <c r="L907" s="86" t="s">
        <v>3</v>
      </c>
      <c r="M907" s="86" t="s">
        <v>5644</v>
      </c>
      <c r="N907" s="86" t="s">
        <v>5645</v>
      </c>
      <c r="O907" s="86" t="s">
        <v>2216</v>
      </c>
      <c r="P907" s="87">
        <v>36770</v>
      </c>
      <c r="Q907" s="87">
        <v>401768</v>
      </c>
      <c r="R907" s="86" t="s">
        <v>2416</v>
      </c>
      <c r="S907" s="86" t="s">
        <v>364</v>
      </c>
      <c r="T907" s="86">
        <v>970508</v>
      </c>
      <c r="U907" s="86">
        <v>6341</v>
      </c>
      <c r="V907" s="86" t="s">
        <v>1090</v>
      </c>
      <c r="W907" s="86" t="s">
        <v>5643</v>
      </c>
      <c r="X907" s="86" t="s">
        <v>2509</v>
      </c>
      <c r="Y907" s="86" t="s">
        <v>365</v>
      </c>
      <c r="Z907" s="86" t="str">
        <f t="shared" si="113"/>
        <v>Kaiserbergstraße 7; 6341 Ebbs</v>
      </c>
      <c r="AB907" s="85" t="s">
        <v>5646</v>
      </c>
      <c r="AC907" s="85" t="str">
        <f t="shared" si="114"/>
        <v>AT26</v>
      </c>
      <c r="AD907" s="85" t="str">
        <f t="shared" si="115"/>
        <v>3635</v>
      </c>
      <c r="AE907" s="85" t="str">
        <f t="shared" si="116"/>
        <v>8000</v>
      </c>
      <c r="AF907" s="85" t="str">
        <f t="shared" si="117"/>
        <v>0372</v>
      </c>
      <c r="AG907" s="85" t="str">
        <f t="shared" si="118"/>
        <v>0182</v>
      </c>
      <c r="AH907" s="85" t="str">
        <f t="shared" si="119"/>
        <v>AT26 3635 8000 0372 0182</v>
      </c>
    </row>
    <row r="908" spans="1:34" x14ac:dyDescent="0.25">
      <c r="A908" s="86">
        <v>704033</v>
      </c>
      <c r="B908" s="86" t="s">
        <v>1482</v>
      </c>
      <c r="C908" s="86" t="str">
        <f t="shared" si="112"/>
        <v>Wagstättbichl 10; 6373 Jochberg</v>
      </c>
      <c r="D908" s="86" t="s">
        <v>1919</v>
      </c>
      <c r="E908" s="86" t="s">
        <v>1919</v>
      </c>
      <c r="F908" s="86">
        <v>70408</v>
      </c>
      <c r="G908" s="86">
        <v>6373</v>
      </c>
      <c r="H908" s="86" t="s">
        <v>1081</v>
      </c>
      <c r="I908" s="86" t="s">
        <v>5647</v>
      </c>
      <c r="J908" s="86" t="s">
        <v>2617</v>
      </c>
      <c r="K908" s="86" t="s">
        <v>3735</v>
      </c>
      <c r="L908" s="86" t="s">
        <v>1</v>
      </c>
      <c r="M908" s="86" t="s">
        <v>5648</v>
      </c>
      <c r="N908" s="86" t="s">
        <v>5649</v>
      </c>
      <c r="O908" s="86" t="s">
        <v>2151</v>
      </c>
      <c r="P908" s="87">
        <v>36770</v>
      </c>
      <c r="Q908" s="87">
        <v>401768</v>
      </c>
      <c r="R908" s="86" t="s">
        <v>2416</v>
      </c>
      <c r="S908" s="86" t="s">
        <v>1805</v>
      </c>
      <c r="T908" s="86">
        <v>405006</v>
      </c>
      <c r="U908" s="86">
        <v>6373</v>
      </c>
      <c r="V908" s="86" t="s">
        <v>1081</v>
      </c>
      <c r="W908" s="86" t="s">
        <v>5647</v>
      </c>
      <c r="X908" s="86" t="s">
        <v>2617</v>
      </c>
      <c r="Y908" s="86" t="s">
        <v>296</v>
      </c>
      <c r="Z908" s="86" t="str">
        <f t="shared" si="113"/>
        <v>Wagstättbichl 10; 6373 Jochberg</v>
      </c>
      <c r="AB908" s="85" t="s">
        <v>5650</v>
      </c>
      <c r="AC908" s="85" t="str">
        <f t="shared" si="114"/>
        <v>AT54</v>
      </c>
      <c r="AD908" s="85" t="str">
        <f t="shared" si="115"/>
        <v>3626</v>
      </c>
      <c r="AE908" s="85" t="str">
        <f t="shared" si="116"/>
        <v>3000</v>
      </c>
      <c r="AF908" s="85" t="str">
        <f t="shared" si="117"/>
        <v>0406</v>
      </c>
      <c r="AG908" s="85" t="str">
        <f t="shared" si="118"/>
        <v>3921</v>
      </c>
      <c r="AH908" s="85" t="str">
        <f t="shared" si="119"/>
        <v>AT54 3626 3000 0406 3921</v>
      </c>
    </row>
    <row r="909" spans="1:34" x14ac:dyDescent="0.25">
      <c r="A909" s="86">
        <v>705026</v>
      </c>
      <c r="B909" s="86" t="s">
        <v>338</v>
      </c>
      <c r="C909" s="86" t="str">
        <f t="shared" si="112"/>
        <v>Kirchstraße 1; 6323 Bad Häring</v>
      </c>
      <c r="D909" s="86" t="s">
        <v>1920</v>
      </c>
      <c r="E909" s="86" t="s">
        <v>1920</v>
      </c>
      <c r="F909" s="86">
        <v>70503</v>
      </c>
      <c r="G909" s="86">
        <v>6323</v>
      </c>
      <c r="H909" s="86" t="s">
        <v>1092</v>
      </c>
      <c r="I909" s="86" t="s">
        <v>3219</v>
      </c>
      <c r="J909" s="86" t="s">
        <v>2480</v>
      </c>
      <c r="K909" s="86" t="s">
        <v>3906</v>
      </c>
      <c r="L909" s="86" t="s">
        <v>3</v>
      </c>
      <c r="M909" s="86" t="s">
        <v>5651</v>
      </c>
      <c r="N909" s="86" t="s">
        <v>5652</v>
      </c>
      <c r="O909" s="86" t="s">
        <v>2182</v>
      </c>
      <c r="P909" s="87">
        <v>36770</v>
      </c>
      <c r="Q909" s="87">
        <v>401768</v>
      </c>
      <c r="R909" s="86" t="s">
        <v>2416</v>
      </c>
      <c r="S909" s="86" t="s">
        <v>339</v>
      </c>
      <c r="T909" s="86">
        <v>970503</v>
      </c>
      <c r="U909" s="86">
        <v>6323</v>
      </c>
      <c r="V909" s="86" t="s">
        <v>1092</v>
      </c>
      <c r="W909" s="86" t="s">
        <v>3914</v>
      </c>
      <c r="X909" s="86" t="s">
        <v>2509</v>
      </c>
      <c r="Y909" s="86" t="s">
        <v>340</v>
      </c>
      <c r="Z909" s="86" t="str">
        <f t="shared" si="113"/>
        <v>Obere Dorfstraße 7; 6323 Bad Häring</v>
      </c>
      <c r="AB909" s="85" t="s">
        <v>5653</v>
      </c>
      <c r="AC909" s="85" t="str">
        <f t="shared" si="114"/>
        <v>AT52</v>
      </c>
      <c r="AD909" s="85" t="str">
        <f t="shared" si="115"/>
        <v>3635</v>
      </c>
      <c r="AE909" s="85" t="str">
        <f t="shared" si="116"/>
        <v>8000</v>
      </c>
      <c r="AF909" s="85" t="str">
        <f t="shared" si="117"/>
        <v>0602</v>
      </c>
      <c r="AG909" s="85" t="str">
        <f t="shared" si="118"/>
        <v>0069</v>
      </c>
      <c r="AH909" s="85" t="str">
        <f t="shared" si="119"/>
        <v>AT52 3635 8000 0602 0069</v>
      </c>
    </row>
    <row r="910" spans="1:34" x14ac:dyDescent="0.25">
      <c r="A910" s="86">
        <v>702386</v>
      </c>
      <c r="B910" s="86" t="s">
        <v>58</v>
      </c>
      <c r="C910" s="86" t="str">
        <f t="shared" si="112"/>
        <v>Kirchfeldweg 6; 6450 Sölden</v>
      </c>
      <c r="D910" s="86" t="s">
        <v>1920</v>
      </c>
      <c r="E910" s="86" t="s">
        <v>1920</v>
      </c>
      <c r="F910" s="86">
        <v>70220</v>
      </c>
      <c r="G910" s="86">
        <v>6450</v>
      </c>
      <c r="H910" s="86" t="s">
        <v>1019</v>
      </c>
      <c r="I910" s="86" t="s">
        <v>5654</v>
      </c>
      <c r="J910" s="86" t="s">
        <v>2647</v>
      </c>
      <c r="K910" s="86" t="s">
        <v>2844</v>
      </c>
      <c r="L910" s="86" t="s">
        <v>3</v>
      </c>
      <c r="M910" s="86" t="s">
        <v>5655</v>
      </c>
      <c r="N910" s="86" t="s">
        <v>5656</v>
      </c>
      <c r="O910" s="86" t="s">
        <v>2022</v>
      </c>
      <c r="P910" s="87">
        <v>36770</v>
      </c>
      <c r="Q910" s="87">
        <v>401768</v>
      </c>
      <c r="R910" s="86" t="s">
        <v>2416</v>
      </c>
      <c r="S910" s="86" t="s">
        <v>56</v>
      </c>
      <c r="T910" s="86">
        <v>970220</v>
      </c>
      <c r="U910" s="86">
        <v>6450</v>
      </c>
      <c r="V910" s="86" t="s">
        <v>1019</v>
      </c>
      <c r="W910" s="86" t="s">
        <v>3117</v>
      </c>
      <c r="X910" s="86" t="s">
        <v>2480</v>
      </c>
      <c r="Y910" s="86" t="s">
        <v>57</v>
      </c>
      <c r="Z910" s="86" t="str">
        <f t="shared" si="113"/>
        <v>Gemeindestraße 1; 6450 Sölden</v>
      </c>
      <c r="AB910" s="85" t="s">
        <v>3116</v>
      </c>
      <c r="AC910" s="85" t="str">
        <f t="shared" si="114"/>
        <v>AT77</v>
      </c>
      <c r="AD910" s="85" t="str">
        <f t="shared" si="115"/>
        <v>3632</v>
      </c>
      <c r="AE910" s="85" t="str">
        <f t="shared" si="116"/>
        <v>4000</v>
      </c>
      <c r="AF910" s="85" t="str">
        <f t="shared" si="117"/>
        <v>0027</v>
      </c>
      <c r="AG910" s="85" t="str">
        <f t="shared" si="118"/>
        <v>0017</v>
      </c>
      <c r="AH910" s="85" t="str">
        <f t="shared" si="119"/>
        <v>AT77 3632 4000 0027 0017</v>
      </c>
    </row>
    <row r="911" spans="1:34" x14ac:dyDescent="0.25">
      <c r="A911" s="86">
        <v>703026</v>
      </c>
      <c r="B911" s="86" t="s">
        <v>1694</v>
      </c>
      <c r="C911" s="86" t="str">
        <f t="shared" si="112"/>
        <v>Mailsweg 10; 6094 Axams</v>
      </c>
      <c r="D911" s="86" t="s">
        <v>1920</v>
      </c>
      <c r="E911" s="86" t="s">
        <v>1920</v>
      </c>
      <c r="F911" s="86">
        <v>70304</v>
      </c>
      <c r="G911" s="86">
        <v>6094</v>
      </c>
      <c r="H911" s="86" t="s">
        <v>1039</v>
      </c>
      <c r="I911" s="86" t="s">
        <v>3196</v>
      </c>
      <c r="J911" s="86" t="s">
        <v>2617</v>
      </c>
      <c r="K911" s="86" t="s">
        <v>3166</v>
      </c>
      <c r="L911" s="86" t="s">
        <v>1</v>
      </c>
      <c r="M911" s="86" t="s">
        <v>5657</v>
      </c>
      <c r="N911" s="86" t="s">
        <v>5658</v>
      </c>
      <c r="O911" s="86" t="s">
        <v>2062</v>
      </c>
      <c r="P911" s="87">
        <v>36770</v>
      </c>
      <c r="Q911" s="87">
        <v>401768</v>
      </c>
      <c r="R911" s="86" t="s">
        <v>2416</v>
      </c>
      <c r="S911" s="86" t="s">
        <v>22</v>
      </c>
      <c r="T911" s="86">
        <v>900130</v>
      </c>
      <c r="U911" s="86">
        <v>6094</v>
      </c>
      <c r="V911" s="86" t="s">
        <v>1039</v>
      </c>
      <c r="W911" s="86" t="s">
        <v>3196</v>
      </c>
      <c r="X911" s="86" t="s">
        <v>2499</v>
      </c>
      <c r="Y911" s="86" t="s">
        <v>1933</v>
      </c>
      <c r="Z911" s="86" t="str">
        <f t="shared" si="113"/>
        <v>Mailsweg 2; 6094 Axams</v>
      </c>
      <c r="AB911" s="85" t="s">
        <v>3199</v>
      </c>
      <c r="AC911" s="85" t="str">
        <f t="shared" si="114"/>
        <v>AT45</v>
      </c>
      <c r="AD911" s="85" t="str">
        <f t="shared" si="115"/>
        <v>3600</v>
      </c>
      <c r="AE911" s="85" t="str">
        <f t="shared" si="116"/>
        <v>0000</v>
      </c>
      <c r="AF911" s="85" t="str">
        <f t="shared" si="117"/>
        <v>0072</v>
      </c>
      <c r="AG911" s="85" t="str">
        <f t="shared" si="118"/>
        <v>4427</v>
      </c>
      <c r="AH911" s="85" t="str">
        <f t="shared" si="119"/>
        <v>AT45 3600 0000 0072 4427</v>
      </c>
    </row>
    <row r="912" spans="1:34" x14ac:dyDescent="0.25">
      <c r="A912" s="86">
        <v>703121</v>
      </c>
      <c r="B912" s="86" t="s">
        <v>1582</v>
      </c>
      <c r="C912" s="86" t="str">
        <f t="shared" si="112"/>
        <v>Mailsweg 10; 6094 Axams</v>
      </c>
      <c r="D912" s="86" t="s">
        <v>1919</v>
      </c>
      <c r="E912" s="86" t="s">
        <v>1919</v>
      </c>
      <c r="F912" s="86">
        <v>70304</v>
      </c>
      <c r="G912" s="86">
        <v>6094</v>
      </c>
      <c r="H912" s="86" t="s">
        <v>1039</v>
      </c>
      <c r="I912" s="86" t="s">
        <v>3196</v>
      </c>
      <c r="J912" s="86" t="s">
        <v>2617</v>
      </c>
      <c r="K912" s="86" t="s">
        <v>3166</v>
      </c>
      <c r="L912" s="86" t="s">
        <v>1</v>
      </c>
      <c r="M912" s="86" t="s">
        <v>5659</v>
      </c>
      <c r="N912" s="86" t="s">
        <v>5660</v>
      </c>
      <c r="O912" s="86" t="s">
        <v>2005</v>
      </c>
      <c r="P912" s="87">
        <v>36770</v>
      </c>
      <c r="Q912" s="87">
        <v>401768</v>
      </c>
      <c r="R912" s="86" t="s">
        <v>2416</v>
      </c>
      <c r="S912" s="86" t="s">
        <v>22</v>
      </c>
      <c r="T912" s="86">
        <v>900130</v>
      </c>
      <c r="U912" s="86">
        <v>6094</v>
      </c>
      <c r="V912" s="86" t="s">
        <v>1039</v>
      </c>
      <c r="W912" s="86" t="s">
        <v>3196</v>
      </c>
      <c r="X912" s="86" t="s">
        <v>2499</v>
      </c>
      <c r="Y912" s="86" t="s">
        <v>1933</v>
      </c>
      <c r="Z912" s="86" t="str">
        <f t="shared" si="113"/>
        <v>Mailsweg 2; 6094 Axams</v>
      </c>
      <c r="AB912" s="85" t="s">
        <v>5239</v>
      </c>
      <c r="AC912" s="85" t="str">
        <f t="shared" si="114"/>
        <v>AT39</v>
      </c>
      <c r="AD912" s="85" t="str">
        <f t="shared" si="115"/>
        <v>1200</v>
      </c>
      <c r="AE912" s="85" t="str">
        <f t="shared" si="116"/>
        <v>0518</v>
      </c>
      <c r="AF912" s="85" t="str">
        <f t="shared" si="117"/>
        <v>8201</v>
      </c>
      <c r="AG912" s="85" t="str">
        <f t="shared" si="118"/>
        <v>9901</v>
      </c>
      <c r="AH912" s="85" t="str">
        <f t="shared" si="119"/>
        <v>AT39 1200 0518 8201 9901</v>
      </c>
    </row>
    <row r="913" spans="1:34" x14ac:dyDescent="0.25">
      <c r="A913" s="86">
        <v>705298</v>
      </c>
      <c r="B913" s="86" t="s">
        <v>1578</v>
      </c>
      <c r="C913" s="86" t="str">
        <f t="shared" si="112"/>
        <v>First 50; 6252 Breitenbach/Inn</v>
      </c>
      <c r="D913" s="86" t="s">
        <v>1920</v>
      </c>
      <c r="E913" s="86" t="s">
        <v>1944</v>
      </c>
      <c r="F913" s="86">
        <v>70505</v>
      </c>
      <c r="G913" s="86">
        <v>6252</v>
      </c>
      <c r="H913" s="86" t="s">
        <v>3953</v>
      </c>
      <c r="I913" s="86" t="s">
        <v>5661</v>
      </c>
      <c r="J913" s="86" t="s">
        <v>4149</v>
      </c>
      <c r="K913" s="86" t="s">
        <v>3906</v>
      </c>
      <c r="L913" s="86" t="s">
        <v>3</v>
      </c>
      <c r="M913" s="86" t="s">
        <v>5662</v>
      </c>
      <c r="N913" s="86" t="s">
        <v>5663</v>
      </c>
      <c r="O913" s="86" t="s">
        <v>2223</v>
      </c>
      <c r="P913" s="87">
        <v>36770</v>
      </c>
      <c r="Q913" s="87">
        <v>401768</v>
      </c>
      <c r="R913" s="86" t="s">
        <v>2416</v>
      </c>
      <c r="S913" s="86" t="s">
        <v>354</v>
      </c>
      <c r="T913" s="86">
        <v>970505</v>
      </c>
      <c r="U913" s="86">
        <v>6252</v>
      </c>
      <c r="V913" s="86" t="s">
        <v>3958</v>
      </c>
      <c r="W913" s="86" t="s">
        <v>3140</v>
      </c>
      <c r="X913" s="86" t="s">
        <v>3959</v>
      </c>
      <c r="Y913" s="86" t="s">
        <v>355</v>
      </c>
      <c r="Z913" s="86" t="str">
        <f t="shared" si="113"/>
        <v>Dorf 94; 6252 Breitenbach am Inn</v>
      </c>
      <c r="AB913" s="85" t="s">
        <v>3957</v>
      </c>
      <c r="AC913" s="85" t="str">
        <f t="shared" si="114"/>
        <v>AT82</v>
      </c>
      <c r="AD913" s="85" t="str">
        <f t="shared" si="115"/>
        <v>3635</v>
      </c>
      <c r="AE913" s="85" t="str">
        <f t="shared" si="116"/>
        <v>8000</v>
      </c>
      <c r="AF913" s="85" t="str">
        <f t="shared" si="117"/>
        <v>0752</v>
      </c>
      <c r="AG913" s="85" t="str">
        <f t="shared" si="118"/>
        <v>0216</v>
      </c>
      <c r="AH913" s="85" t="str">
        <f t="shared" si="119"/>
        <v>AT82 3635 8000 0752 0216</v>
      </c>
    </row>
    <row r="914" spans="1:34" x14ac:dyDescent="0.25">
      <c r="A914" s="86">
        <v>702029</v>
      </c>
      <c r="B914" s="86" t="s">
        <v>59</v>
      </c>
      <c r="C914" s="86" t="str">
        <f t="shared" si="112"/>
        <v>Kirchfeldweg 8; 6450 Sölden</v>
      </c>
      <c r="D914" s="86" t="s">
        <v>1919</v>
      </c>
      <c r="E914" s="86" t="s">
        <v>1919</v>
      </c>
      <c r="F914" s="86">
        <v>70220</v>
      </c>
      <c r="G914" s="86">
        <v>6450</v>
      </c>
      <c r="H914" s="86" t="s">
        <v>1019</v>
      </c>
      <c r="I914" s="86" t="s">
        <v>5654</v>
      </c>
      <c r="J914" s="86" t="s">
        <v>2411</v>
      </c>
      <c r="K914" s="86" t="s">
        <v>2844</v>
      </c>
      <c r="L914" s="86" t="s">
        <v>3</v>
      </c>
      <c r="M914" s="86" t="s">
        <v>5664</v>
      </c>
      <c r="N914" s="86" t="s">
        <v>5665</v>
      </c>
      <c r="O914" s="86" t="s">
        <v>2022</v>
      </c>
      <c r="P914" s="87">
        <v>36770</v>
      </c>
      <c r="Q914" s="87">
        <v>401768</v>
      </c>
      <c r="R914" s="86" t="s">
        <v>2416</v>
      </c>
      <c r="S914" s="86" t="s">
        <v>56</v>
      </c>
      <c r="T914" s="86">
        <v>970220</v>
      </c>
      <c r="U914" s="86">
        <v>6450</v>
      </c>
      <c r="V914" s="86" t="s">
        <v>1019</v>
      </c>
      <c r="W914" s="86" t="s">
        <v>3117</v>
      </c>
      <c r="X914" s="86" t="s">
        <v>2480</v>
      </c>
      <c r="Y914" s="86" t="s">
        <v>57</v>
      </c>
      <c r="Z914" s="86" t="str">
        <f t="shared" si="113"/>
        <v>Gemeindestraße 1; 6450 Sölden</v>
      </c>
      <c r="AB914" s="85" t="s">
        <v>3116</v>
      </c>
      <c r="AC914" s="85" t="str">
        <f t="shared" si="114"/>
        <v>AT77</v>
      </c>
      <c r="AD914" s="85" t="str">
        <f t="shared" si="115"/>
        <v>3632</v>
      </c>
      <c r="AE914" s="85" t="str">
        <f t="shared" si="116"/>
        <v>4000</v>
      </c>
      <c r="AF914" s="85" t="str">
        <f t="shared" si="117"/>
        <v>0027</v>
      </c>
      <c r="AG914" s="85" t="str">
        <f t="shared" si="118"/>
        <v>0017</v>
      </c>
      <c r="AH914" s="85" t="str">
        <f t="shared" si="119"/>
        <v>AT77 3632 4000 0027 0017</v>
      </c>
    </row>
    <row r="915" spans="1:34" x14ac:dyDescent="0.25">
      <c r="A915" s="86">
        <v>705276</v>
      </c>
      <c r="B915" s="86" t="s">
        <v>431</v>
      </c>
      <c r="C915" s="86" t="str">
        <f t="shared" si="112"/>
        <v>Lindenweg, Oberau 550; 6311 Oberau</v>
      </c>
      <c r="D915" s="86" t="s">
        <v>1920</v>
      </c>
      <c r="E915" s="86" t="s">
        <v>1920</v>
      </c>
      <c r="F915" s="86">
        <v>70530</v>
      </c>
      <c r="G915" s="86">
        <v>6311</v>
      </c>
      <c r="H915" s="86" t="s">
        <v>4209</v>
      </c>
      <c r="I915" s="86" t="s">
        <v>5666</v>
      </c>
      <c r="J915" s="86" t="s">
        <v>5667</v>
      </c>
      <c r="K915" s="86" t="s">
        <v>3906</v>
      </c>
      <c r="L915" s="86" t="s">
        <v>3</v>
      </c>
      <c r="M915" s="86" t="s">
        <v>5668</v>
      </c>
      <c r="N915" s="86" t="s">
        <v>5669</v>
      </c>
      <c r="O915" s="86" t="s">
        <v>2213</v>
      </c>
      <c r="P915" s="87">
        <v>36770</v>
      </c>
      <c r="Q915" s="87">
        <v>401768</v>
      </c>
      <c r="R915" s="86" t="s">
        <v>2416</v>
      </c>
      <c r="S915" s="86" t="s">
        <v>432</v>
      </c>
      <c r="T915" s="86">
        <v>970530</v>
      </c>
      <c r="U915" s="86">
        <v>6311</v>
      </c>
      <c r="V915" s="86" t="s">
        <v>4209</v>
      </c>
      <c r="W915" s="86" t="s">
        <v>4210</v>
      </c>
      <c r="X915" s="86" t="s">
        <v>4211</v>
      </c>
      <c r="Y915" s="86" t="s">
        <v>433</v>
      </c>
      <c r="Z915" s="86" t="str">
        <f t="shared" si="113"/>
        <v>Kirchen, Oberau 205; 6311 Oberau</v>
      </c>
      <c r="AB915" s="85" t="s">
        <v>4208</v>
      </c>
      <c r="AC915" s="85" t="str">
        <f t="shared" si="114"/>
        <v>AT32</v>
      </c>
      <c r="AD915" s="85" t="str">
        <f t="shared" si="115"/>
        <v>3635</v>
      </c>
      <c r="AE915" s="85" t="str">
        <f t="shared" si="116"/>
        <v>7000</v>
      </c>
      <c r="AF915" s="85" t="str">
        <f t="shared" si="117"/>
        <v>0002</v>
      </c>
      <c r="AG915" s="85" t="str">
        <f t="shared" si="118"/>
        <v>0305</v>
      </c>
      <c r="AH915" s="85" t="str">
        <f t="shared" si="119"/>
        <v>AT32 3635 7000 0002 0305</v>
      </c>
    </row>
    <row r="916" spans="1:34" x14ac:dyDescent="0.25">
      <c r="A916" s="86">
        <v>705209</v>
      </c>
      <c r="B916" s="86" t="s">
        <v>5670</v>
      </c>
      <c r="C916" s="86" t="str">
        <f t="shared" si="112"/>
        <v>Lindenweg, Oberau 550; 6311 Oberau</v>
      </c>
      <c r="D916" s="86" t="s">
        <v>1919</v>
      </c>
      <c r="E916" s="86" t="s">
        <v>1919</v>
      </c>
      <c r="F916" s="86">
        <v>70530</v>
      </c>
      <c r="G916" s="86">
        <v>6311</v>
      </c>
      <c r="H916" s="86" t="s">
        <v>4209</v>
      </c>
      <c r="I916" s="86" t="s">
        <v>5666</v>
      </c>
      <c r="J916" s="86" t="s">
        <v>5667</v>
      </c>
      <c r="K916" s="86" t="s">
        <v>3906</v>
      </c>
      <c r="L916" s="86" t="s">
        <v>3</v>
      </c>
      <c r="M916" s="86" t="s">
        <v>5671</v>
      </c>
      <c r="N916" s="86" t="s">
        <v>5672</v>
      </c>
      <c r="O916" s="86" t="s">
        <v>2213</v>
      </c>
      <c r="P916" s="87">
        <v>44075</v>
      </c>
      <c r="Q916" s="87">
        <v>401768</v>
      </c>
      <c r="R916" s="86" t="s">
        <v>2416</v>
      </c>
      <c r="S916" s="86" t="s">
        <v>432</v>
      </c>
      <c r="T916" s="86">
        <v>970530</v>
      </c>
      <c r="U916" s="86">
        <v>6311</v>
      </c>
      <c r="V916" s="86" t="s">
        <v>4209</v>
      </c>
      <c r="W916" s="86" t="s">
        <v>4210</v>
      </c>
      <c r="X916" s="86" t="s">
        <v>4211</v>
      </c>
      <c r="Y916" s="86" t="s">
        <v>433</v>
      </c>
      <c r="Z916" s="86" t="str">
        <f t="shared" si="113"/>
        <v>Kirchen, Oberau 205; 6311 Oberau</v>
      </c>
      <c r="AB916" s="85" t="s">
        <v>4208</v>
      </c>
      <c r="AC916" s="85" t="str">
        <f t="shared" si="114"/>
        <v>AT32</v>
      </c>
      <c r="AD916" s="85" t="str">
        <f t="shared" si="115"/>
        <v>3635</v>
      </c>
      <c r="AE916" s="85" t="str">
        <f t="shared" si="116"/>
        <v>7000</v>
      </c>
      <c r="AF916" s="85" t="str">
        <f t="shared" si="117"/>
        <v>0002</v>
      </c>
      <c r="AG916" s="85" t="str">
        <f t="shared" si="118"/>
        <v>0305</v>
      </c>
      <c r="AH916" s="85" t="str">
        <f t="shared" si="119"/>
        <v>AT32 3635 7000 0002 0305</v>
      </c>
    </row>
    <row r="917" spans="1:34" x14ac:dyDescent="0.25">
      <c r="A917" s="86">
        <v>705227</v>
      </c>
      <c r="B917" s="86" t="s">
        <v>5673</v>
      </c>
      <c r="C917" s="86" t="str">
        <f t="shared" si="112"/>
        <v>Kaiserbergstraße 7 a; 6341 Ebbs</v>
      </c>
      <c r="D917" s="86" t="s">
        <v>2708</v>
      </c>
      <c r="E917" s="86" t="s">
        <v>2708</v>
      </c>
      <c r="F917" s="86">
        <v>70508</v>
      </c>
      <c r="G917" s="86">
        <v>6341</v>
      </c>
      <c r="H917" s="86" t="s">
        <v>1090</v>
      </c>
      <c r="I917" s="86" t="s">
        <v>5643</v>
      </c>
      <c r="J917" s="86" t="s">
        <v>5674</v>
      </c>
      <c r="K917" s="86" t="s">
        <v>3906</v>
      </c>
      <c r="L917" s="86" t="s">
        <v>3</v>
      </c>
      <c r="M917" s="86" t="s">
        <v>5675</v>
      </c>
      <c r="N917" s="86" t="s">
        <v>5676</v>
      </c>
      <c r="O917" s="86" t="s">
        <v>5739</v>
      </c>
      <c r="P917" s="87">
        <v>43344</v>
      </c>
      <c r="Q917" s="87">
        <v>401768</v>
      </c>
      <c r="R917" s="86" t="s">
        <v>2416</v>
      </c>
      <c r="S917" s="86" t="s">
        <v>5677</v>
      </c>
      <c r="T917" s="86"/>
      <c r="U917" s="86">
        <v>6341</v>
      </c>
      <c r="V917" s="86" t="s">
        <v>1090</v>
      </c>
      <c r="W917" s="86" t="s">
        <v>5678</v>
      </c>
      <c r="X917" s="86" t="s">
        <v>5679</v>
      </c>
      <c r="Y917" s="86"/>
      <c r="Z917" s="86" t="str">
        <f t="shared" si="113"/>
        <v>Oberndorf 130A; 6341 Ebbs</v>
      </c>
      <c r="AC917" s="85" t="str">
        <f t="shared" si="114"/>
        <v/>
      </c>
      <c r="AD917" s="85" t="str">
        <f t="shared" si="115"/>
        <v/>
      </c>
      <c r="AE917" s="85" t="str">
        <f t="shared" si="116"/>
        <v/>
      </c>
      <c r="AF917" s="85" t="str">
        <f t="shared" si="117"/>
        <v/>
      </c>
      <c r="AG917" s="85" t="str">
        <f t="shared" si="118"/>
        <v/>
      </c>
      <c r="AH917" s="85" t="str">
        <f t="shared" si="119"/>
        <v xml:space="preserve">    </v>
      </c>
    </row>
    <row r="918" spans="1:34" x14ac:dyDescent="0.25">
      <c r="A918" s="86">
        <v>703656</v>
      </c>
      <c r="B918" s="86" t="s">
        <v>259</v>
      </c>
      <c r="C918" s="86" t="str">
        <f t="shared" si="112"/>
        <v>Schönwerth-Park 1; 6111 Volders</v>
      </c>
      <c r="D918" s="86" t="s">
        <v>1920</v>
      </c>
      <c r="E918" s="86" t="s">
        <v>1920</v>
      </c>
      <c r="F918" s="86">
        <v>70365</v>
      </c>
      <c r="G918" s="86">
        <v>6111</v>
      </c>
      <c r="H918" s="86" t="s">
        <v>1046</v>
      </c>
      <c r="I918" s="86" t="s">
        <v>5680</v>
      </c>
      <c r="J918" s="86" t="s">
        <v>2480</v>
      </c>
      <c r="K918" s="86" t="s">
        <v>3166</v>
      </c>
      <c r="L918" s="86" t="s">
        <v>3</v>
      </c>
      <c r="M918" s="86" t="s">
        <v>5681</v>
      </c>
      <c r="N918" s="86" t="s">
        <v>5682</v>
      </c>
      <c r="O918" s="86" t="s">
        <v>2075</v>
      </c>
      <c r="P918" s="87">
        <v>36770</v>
      </c>
      <c r="Q918" s="87">
        <v>401768</v>
      </c>
      <c r="R918" s="86" t="s">
        <v>2416</v>
      </c>
      <c r="S918" s="86" t="s">
        <v>260</v>
      </c>
      <c r="T918" s="86">
        <v>970365</v>
      </c>
      <c r="U918" s="86">
        <v>6111</v>
      </c>
      <c r="V918" s="86" t="s">
        <v>1046</v>
      </c>
      <c r="W918" s="86" t="s">
        <v>3684</v>
      </c>
      <c r="X918" s="86" t="s">
        <v>2665</v>
      </c>
      <c r="Y918" s="86" t="s">
        <v>261</v>
      </c>
      <c r="Z918" s="86" t="str">
        <f t="shared" si="113"/>
        <v>Bundesstraße 23; 6111 Volders</v>
      </c>
      <c r="AB918" s="85" t="s">
        <v>5502</v>
      </c>
      <c r="AC918" s="85" t="str">
        <f t="shared" si="114"/>
        <v>AT35</v>
      </c>
      <c r="AD918" s="85" t="str">
        <f t="shared" si="115"/>
        <v>3634</v>
      </c>
      <c r="AE918" s="85" t="str">
        <f t="shared" si="116"/>
        <v>7000</v>
      </c>
      <c r="AF918" s="85" t="str">
        <f t="shared" si="117"/>
        <v>0002</v>
      </c>
      <c r="AG918" s="85" t="str">
        <f t="shared" si="118"/>
        <v>0107</v>
      </c>
      <c r="AH918" s="85" t="str">
        <f t="shared" si="119"/>
        <v>AT35 3634 7000 0002 0107</v>
      </c>
    </row>
    <row r="919" spans="1:34" x14ac:dyDescent="0.25">
      <c r="A919" s="86">
        <v>703697</v>
      </c>
      <c r="B919" s="86" t="s">
        <v>5683</v>
      </c>
      <c r="C919" s="86" t="str">
        <f t="shared" si="112"/>
        <v>Schönwerth-Park 1; 6111 Volders</v>
      </c>
      <c r="D919" s="86" t="s">
        <v>1919</v>
      </c>
      <c r="E919" s="86" t="s">
        <v>1919</v>
      </c>
      <c r="F919" s="86">
        <v>70365</v>
      </c>
      <c r="G919" s="86">
        <v>6111</v>
      </c>
      <c r="H919" s="86" t="s">
        <v>1046</v>
      </c>
      <c r="I919" s="86" t="s">
        <v>5680</v>
      </c>
      <c r="J919" s="86" t="s">
        <v>2480</v>
      </c>
      <c r="K919" s="86" t="s">
        <v>3166</v>
      </c>
      <c r="L919" s="86" t="s">
        <v>3</v>
      </c>
      <c r="M919" s="86" t="s">
        <v>5684</v>
      </c>
      <c r="N919" s="86" t="s">
        <v>5685</v>
      </c>
      <c r="O919" s="86" t="s">
        <v>2075</v>
      </c>
      <c r="P919" s="87">
        <v>44088</v>
      </c>
      <c r="Q919" s="87">
        <v>401768</v>
      </c>
      <c r="R919" s="86" t="s">
        <v>2416</v>
      </c>
      <c r="S919" s="86" t="s">
        <v>260</v>
      </c>
      <c r="T919" s="86">
        <v>970365</v>
      </c>
      <c r="U919" s="86">
        <v>6111</v>
      </c>
      <c r="V919" s="86" t="s">
        <v>1046</v>
      </c>
      <c r="W919" s="86" t="s">
        <v>3684</v>
      </c>
      <c r="X919" s="86" t="s">
        <v>2665</v>
      </c>
      <c r="Y919" s="86" t="s">
        <v>261</v>
      </c>
      <c r="Z919" s="86" t="str">
        <f t="shared" si="113"/>
        <v>Bundesstraße 23; 6111 Volders</v>
      </c>
      <c r="AB919" s="85" t="s">
        <v>5502</v>
      </c>
      <c r="AC919" s="85" t="str">
        <f t="shared" si="114"/>
        <v>AT35</v>
      </c>
      <c r="AD919" s="85" t="str">
        <f t="shared" si="115"/>
        <v>3634</v>
      </c>
      <c r="AE919" s="85" t="str">
        <f t="shared" si="116"/>
        <v>7000</v>
      </c>
      <c r="AF919" s="85" t="str">
        <f t="shared" si="117"/>
        <v>0002</v>
      </c>
      <c r="AG919" s="85" t="str">
        <f t="shared" si="118"/>
        <v>0107</v>
      </c>
      <c r="AH919" s="85" t="str">
        <f t="shared" si="119"/>
        <v>AT35 3634 7000 0002 0107</v>
      </c>
    </row>
    <row r="920" spans="1:34" x14ac:dyDescent="0.25">
      <c r="A920" s="86">
        <v>703276</v>
      </c>
      <c r="B920" s="86" t="s">
        <v>277</v>
      </c>
      <c r="C920" s="86" t="str">
        <f t="shared" si="112"/>
        <v>Unterwegs 4 a; 6413 Wildermieming</v>
      </c>
      <c r="D920" s="86" t="s">
        <v>1920</v>
      </c>
      <c r="E920" s="86" t="s">
        <v>1920</v>
      </c>
      <c r="F920" s="86">
        <v>70368</v>
      </c>
      <c r="G920" s="86">
        <v>6413</v>
      </c>
      <c r="H920" s="86" t="s">
        <v>1059</v>
      </c>
      <c r="I920" s="86" t="s">
        <v>5686</v>
      </c>
      <c r="J920" s="86" t="s">
        <v>5236</v>
      </c>
      <c r="K920" s="86" t="s">
        <v>3166</v>
      </c>
      <c r="L920" s="86" t="s">
        <v>3</v>
      </c>
      <c r="M920" s="86" t="s">
        <v>5687</v>
      </c>
      <c r="N920" s="86" t="s">
        <v>5688</v>
      </c>
      <c r="O920" s="86" t="s">
        <v>2105</v>
      </c>
      <c r="P920" s="87">
        <v>36770</v>
      </c>
      <c r="Q920" s="87">
        <v>401768</v>
      </c>
      <c r="R920" s="86" t="s">
        <v>2416</v>
      </c>
      <c r="S920" s="86" t="s">
        <v>278</v>
      </c>
      <c r="T920" s="86">
        <v>970368</v>
      </c>
      <c r="U920" s="86">
        <v>6413</v>
      </c>
      <c r="V920" s="86" t="s">
        <v>1059</v>
      </c>
      <c r="W920" s="86" t="s">
        <v>2849</v>
      </c>
      <c r="X920" s="86" t="s">
        <v>2499</v>
      </c>
      <c r="Y920" s="86" t="s">
        <v>279</v>
      </c>
      <c r="Z920" s="86" t="str">
        <f t="shared" si="113"/>
        <v>Dorfstraße 2; 6413 Wildermieming</v>
      </c>
      <c r="AB920" s="85" t="s">
        <v>5689</v>
      </c>
      <c r="AC920" s="85" t="str">
        <f t="shared" si="114"/>
        <v>AT38</v>
      </c>
      <c r="AD920" s="85" t="str">
        <f t="shared" si="115"/>
        <v>3633</v>
      </c>
      <c r="AE920" s="85" t="str">
        <f t="shared" si="116"/>
        <v>6000</v>
      </c>
      <c r="AF920" s="85" t="str">
        <f t="shared" si="117"/>
        <v>0252</v>
      </c>
      <c r="AG920" s="85" t="str">
        <f t="shared" si="118"/>
        <v>4551</v>
      </c>
      <c r="AH920" s="85" t="str">
        <f t="shared" si="119"/>
        <v>AT38 3633 6000 0252 4551</v>
      </c>
    </row>
    <row r="921" spans="1:34" x14ac:dyDescent="0.25">
      <c r="A921" s="86">
        <v>705216</v>
      </c>
      <c r="B921" s="86" t="s">
        <v>402</v>
      </c>
      <c r="C921" s="86" t="str">
        <f t="shared" si="112"/>
        <v>Dorf 2 a; 6334 Schwoich</v>
      </c>
      <c r="D921" s="86" t="s">
        <v>1920</v>
      </c>
      <c r="E921" s="86" t="s">
        <v>1920</v>
      </c>
      <c r="F921" s="86">
        <v>70525</v>
      </c>
      <c r="G921" s="86">
        <v>6334</v>
      </c>
      <c r="H921" s="86" t="s">
        <v>1101</v>
      </c>
      <c r="I921" s="86" t="s">
        <v>3140</v>
      </c>
      <c r="J921" s="86" t="s">
        <v>5690</v>
      </c>
      <c r="K921" s="86" t="s">
        <v>3906</v>
      </c>
      <c r="L921" s="86" t="s">
        <v>3</v>
      </c>
      <c r="M921" s="86" t="s">
        <v>5691</v>
      </c>
      <c r="N921" s="86" t="s">
        <v>5692</v>
      </c>
      <c r="O921" s="86" t="s">
        <v>2214</v>
      </c>
      <c r="P921" s="87">
        <v>36770</v>
      </c>
      <c r="Q921" s="87">
        <v>401768</v>
      </c>
      <c r="R921" s="86" t="s">
        <v>2416</v>
      </c>
      <c r="S921" s="86" t="s">
        <v>403</v>
      </c>
      <c r="T921" s="86">
        <v>970525</v>
      </c>
      <c r="U921" s="86">
        <v>6334</v>
      </c>
      <c r="V921" s="86" t="s">
        <v>1101</v>
      </c>
      <c r="W921" s="86" t="s">
        <v>3140</v>
      </c>
      <c r="X921" s="86" t="s">
        <v>2480</v>
      </c>
      <c r="Y921" s="86" t="s">
        <v>1617</v>
      </c>
      <c r="Z921" s="86" t="str">
        <f t="shared" si="113"/>
        <v>Dorf 1; 6334 Schwoich</v>
      </c>
      <c r="AB921" s="85" t="s">
        <v>5693</v>
      </c>
      <c r="AC921" s="85" t="str">
        <f t="shared" si="114"/>
        <v>AT34</v>
      </c>
      <c r="AD921" s="85" t="str">
        <f t="shared" si="115"/>
        <v>3635</v>
      </c>
      <c r="AE921" s="85" t="str">
        <f t="shared" si="116"/>
        <v>8000</v>
      </c>
      <c r="AF921" s="85" t="str">
        <f t="shared" si="117"/>
        <v>0252</v>
      </c>
      <c r="AG921" s="85" t="str">
        <f t="shared" si="118"/>
        <v>0245</v>
      </c>
      <c r="AH921" s="85" t="str">
        <f t="shared" si="119"/>
        <v>AT34 3635 8000 0252 0245</v>
      </c>
    </row>
    <row r="922" spans="1:34" x14ac:dyDescent="0.25">
      <c r="A922" s="86">
        <v>703046</v>
      </c>
      <c r="B922" s="86" t="s">
        <v>93</v>
      </c>
      <c r="C922" s="86" t="str">
        <f t="shared" si="112"/>
        <v>Stainerstraße 5 a; 6067 Absam</v>
      </c>
      <c r="D922" s="86" t="s">
        <v>1920</v>
      </c>
      <c r="E922" s="86" t="s">
        <v>1920</v>
      </c>
      <c r="F922" s="86">
        <v>70301</v>
      </c>
      <c r="G922" s="86">
        <v>6067</v>
      </c>
      <c r="H922" s="86" t="s">
        <v>1042</v>
      </c>
      <c r="I922" s="86" t="s">
        <v>5694</v>
      </c>
      <c r="J922" s="86" t="s">
        <v>3564</v>
      </c>
      <c r="K922" s="86" t="s">
        <v>3166</v>
      </c>
      <c r="L922" s="86" t="s">
        <v>3</v>
      </c>
      <c r="M922" s="86" t="s">
        <v>5695</v>
      </c>
      <c r="N922" s="86" t="s">
        <v>5696</v>
      </c>
      <c r="O922" s="86" t="s">
        <v>2070</v>
      </c>
      <c r="P922" s="87">
        <v>36770</v>
      </c>
      <c r="Q922" s="87">
        <v>401768</v>
      </c>
      <c r="R922" s="86" t="s">
        <v>2416</v>
      </c>
      <c r="S922" s="86" t="s">
        <v>94</v>
      </c>
      <c r="T922" s="86">
        <v>970301</v>
      </c>
      <c r="U922" s="86">
        <v>6067</v>
      </c>
      <c r="V922" s="86" t="s">
        <v>1042</v>
      </c>
      <c r="W922" s="86" t="s">
        <v>5175</v>
      </c>
      <c r="X922" s="86" t="s">
        <v>3899</v>
      </c>
      <c r="Y922" s="86" t="s">
        <v>95</v>
      </c>
      <c r="Z922" s="86" t="str">
        <f t="shared" si="113"/>
        <v>Dörferstraße 32; 6067 Absam</v>
      </c>
      <c r="AB922" s="85" t="s">
        <v>5613</v>
      </c>
      <c r="AC922" s="85" t="str">
        <f t="shared" si="114"/>
        <v>AT58</v>
      </c>
      <c r="AD922" s="85" t="str">
        <f t="shared" si="115"/>
        <v>3620</v>
      </c>
      <c r="AE922" s="85" t="str">
        <f t="shared" si="116"/>
        <v>0000</v>
      </c>
      <c r="AF922" s="85" t="str">
        <f t="shared" si="117"/>
        <v>0002</v>
      </c>
      <c r="AG922" s="85" t="str">
        <f t="shared" si="118"/>
        <v>0040</v>
      </c>
      <c r="AH922" s="85" t="str">
        <f t="shared" si="119"/>
        <v>AT58 3620 0000 0002 0040</v>
      </c>
    </row>
    <row r="923" spans="1:34" x14ac:dyDescent="0.25">
      <c r="A923" s="86">
        <v>703047</v>
      </c>
      <c r="B923" s="86" t="s">
        <v>1355</v>
      </c>
      <c r="C923" s="86" t="str">
        <f t="shared" si="112"/>
        <v>Stainerstraße 5 a; 6067 Absam</v>
      </c>
      <c r="D923" s="86" t="s">
        <v>1919</v>
      </c>
      <c r="E923" s="86" t="s">
        <v>1919</v>
      </c>
      <c r="F923" s="86">
        <v>70301</v>
      </c>
      <c r="G923" s="86">
        <v>6067</v>
      </c>
      <c r="H923" s="86" t="s">
        <v>1042</v>
      </c>
      <c r="I923" s="86" t="s">
        <v>5694</v>
      </c>
      <c r="J923" s="86" t="s">
        <v>3564</v>
      </c>
      <c r="K923" s="86" t="s">
        <v>3166</v>
      </c>
      <c r="L923" s="86" t="s">
        <v>3</v>
      </c>
      <c r="M923" s="86" t="s">
        <v>5697</v>
      </c>
      <c r="N923" s="86" t="s">
        <v>5698</v>
      </c>
      <c r="O923" s="86" t="s">
        <v>2070</v>
      </c>
      <c r="P923" s="87">
        <v>36770</v>
      </c>
      <c r="Q923" s="87">
        <v>401768</v>
      </c>
      <c r="R923" s="86" t="s">
        <v>2416</v>
      </c>
      <c r="S923" s="86" t="s">
        <v>94</v>
      </c>
      <c r="T923" s="86">
        <v>970301</v>
      </c>
      <c r="U923" s="86">
        <v>6067</v>
      </c>
      <c r="V923" s="86" t="s">
        <v>1042</v>
      </c>
      <c r="W923" s="86" t="s">
        <v>5175</v>
      </c>
      <c r="X923" s="86" t="s">
        <v>3899</v>
      </c>
      <c r="Y923" s="86" t="s">
        <v>95</v>
      </c>
      <c r="Z923" s="86" t="str">
        <f t="shared" si="113"/>
        <v>Dörferstraße 32; 6067 Absam</v>
      </c>
      <c r="AB923" s="85" t="s">
        <v>5613</v>
      </c>
      <c r="AC923" s="85" t="str">
        <f t="shared" si="114"/>
        <v>AT58</v>
      </c>
      <c r="AD923" s="85" t="str">
        <f t="shared" si="115"/>
        <v>3620</v>
      </c>
      <c r="AE923" s="85" t="str">
        <f t="shared" si="116"/>
        <v>0000</v>
      </c>
      <c r="AF923" s="85" t="str">
        <f t="shared" si="117"/>
        <v>0002</v>
      </c>
      <c r="AG923" s="85" t="str">
        <f t="shared" si="118"/>
        <v>0040</v>
      </c>
      <c r="AH923" s="85" t="str">
        <f t="shared" si="119"/>
        <v>AT58 3620 0000 0002 0040</v>
      </c>
    </row>
    <row r="924" spans="1:34" x14ac:dyDescent="0.25">
      <c r="A924" s="86">
        <v>703227</v>
      </c>
      <c r="B924" s="86" t="s">
        <v>1608</v>
      </c>
      <c r="C924" s="86" t="str">
        <f t="shared" si="112"/>
        <v>Hochzirl 1 f; 6170 Zirl</v>
      </c>
      <c r="D924" s="86" t="s">
        <v>1919</v>
      </c>
      <c r="E924" s="86" t="s">
        <v>1947</v>
      </c>
      <c r="F924" s="86">
        <v>70369</v>
      </c>
      <c r="G924" s="86">
        <v>6170</v>
      </c>
      <c r="H924" s="86" t="s">
        <v>1040</v>
      </c>
      <c r="I924" s="86" t="s">
        <v>3746</v>
      </c>
      <c r="J924" s="86" t="s">
        <v>5699</v>
      </c>
      <c r="K924" s="86" t="s">
        <v>3166</v>
      </c>
      <c r="L924" s="86" t="s">
        <v>1</v>
      </c>
      <c r="M924" s="86" t="s">
        <v>5700</v>
      </c>
      <c r="N924" s="86" t="s">
        <v>5701</v>
      </c>
      <c r="O924" s="86" t="s">
        <v>2100</v>
      </c>
      <c r="P924" s="87">
        <v>36770</v>
      </c>
      <c r="Q924" s="87">
        <v>401768</v>
      </c>
      <c r="R924" s="86" t="s">
        <v>2416</v>
      </c>
      <c r="S924" s="86" t="s">
        <v>275</v>
      </c>
      <c r="T924" s="86">
        <v>405386</v>
      </c>
      <c r="U924" s="86">
        <v>6170</v>
      </c>
      <c r="V924" s="86" t="s">
        <v>1040</v>
      </c>
      <c r="W924" s="86" t="s">
        <v>3750</v>
      </c>
      <c r="X924" s="86" t="s">
        <v>2428</v>
      </c>
      <c r="Y924" s="86" t="s">
        <v>1861</v>
      </c>
      <c r="Z924" s="86" t="str">
        <f t="shared" si="113"/>
        <v>Hechenbergweg 5; 6170 Zirl</v>
      </c>
      <c r="AB924" s="85" t="s">
        <v>5702</v>
      </c>
      <c r="AC924" s="85" t="str">
        <f t="shared" si="114"/>
        <v>AT42</v>
      </c>
      <c r="AD924" s="85" t="str">
        <f t="shared" si="115"/>
        <v>2050</v>
      </c>
      <c r="AE924" s="85" t="str">
        <f t="shared" si="116"/>
        <v>3033</v>
      </c>
      <c r="AF924" s="85" t="str">
        <f t="shared" si="117"/>
        <v>0211</v>
      </c>
      <c r="AG924" s="85" t="str">
        <f t="shared" si="118"/>
        <v>5583</v>
      </c>
      <c r="AH924" s="85" t="str">
        <f t="shared" si="119"/>
        <v>AT42 2050 3033 0211 5583</v>
      </c>
    </row>
    <row r="925" spans="1:34" x14ac:dyDescent="0.25">
      <c r="A925" s="86">
        <v>709116</v>
      </c>
      <c r="B925" s="86" t="s">
        <v>737</v>
      </c>
      <c r="C925" s="86" t="str">
        <f t="shared" si="112"/>
        <v>Lanersbach 359; 6293 Tux</v>
      </c>
      <c r="D925" s="86" t="s">
        <v>1920</v>
      </c>
      <c r="E925" s="86" t="s">
        <v>1920</v>
      </c>
      <c r="F925" s="86">
        <v>70934</v>
      </c>
      <c r="G925" s="86">
        <v>6293</v>
      </c>
      <c r="H925" s="86" t="s">
        <v>1196</v>
      </c>
      <c r="I925" s="86" t="s">
        <v>5048</v>
      </c>
      <c r="J925" s="86" t="s">
        <v>5703</v>
      </c>
      <c r="K925" s="86" t="s">
        <v>4808</v>
      </c>
      <c r="L925" s="86" t="s">
        <v>3</v>
      </c>
      <c r="M925" s="86" t="s">
        <v>5704</v>
      </c>
      <c r="N925" s="86" t="s">
        <v>5705</v>
      </c>
      <c r="O925" s="86" t="s">
        <v>2359</v>
      </c>
      <c r="P925" s="87">
        <v>36770</v>
      </c>
      <c r="Q925" s="87">
        <v>401768</v>
      </c>
      <c r="R925" s="86" t="s">
        <v>2416</v>
      </c>
      <c r="S925" s="86" t="s">
        <v>738</v>
      </c>
      <c r="T925" s="86">
        <v>970934</v>
      </c>
      <c r="U925" s="86">
        <v>6293</v>
      </c>
      <c r="V925" s="86" t="s">
        <v>1196</v>
      </c>
      <c r="W925" s="86" t="s">
        <v>5048</v>
      </c>
      <c r="X925" s="86" t="s">
        <v>5053</v>
      </c>
      <c r="Y925" s="86" t="s">
        <v>5054</v>
      </c>
      <c r="Z925" s="86" t="str">
        <f t="shared" si="113"/>
        <v>Lanersbach 470; 6293 Tux</v>
      </c>
      <c r="AB925" s="85" t="s">
        <v>5052</v>
      </c>
      <c r="AC925" s="85" t="str">
        <f t="shared" si="114"/>
        <v>AT95</v>
      </c>
      <c r="AD925" s="85" t="str">
        <f t="shared" si="115"/>
        <v>3634</v>
      </c>
      <c r="AE925" s="85" t="str">
        <f t="shared" si="116"/>
        <v>2000</v>
      </c>
      <c r="AF925" s="85" t="str">
        <f t="shared" si="117"/>
        <v>0002</v>
      </c>
      <c r="AG925" s="85" t="str">
        <f t="shared" si="118"/>
        <v>0701</v>
      </c>
      <c r="AH925" s="85" t="str">
        <f t="shared" si="119"/>
        <v>AT95 3634 2000 0002 0701</v>
      </c>
    </row>
    <row r="926" spans="1:34" x14ac:dyDescent="0.25">
      <c r="A926" s="86">
        <v>703355</v>
      </c>
      <c r="B926" s="86" t="s">
        <v>1573</v>
      </c>
      <c r="C926" s="86" t="str">
        <f t="shared" si="112"/>
        <v>Bachlechnerstraße 1 a; 6060 Hall/T</v>
      </c>
      <c r="D926" s="86" t="s">
        <v>1919</v>
      </c>
      <c r="E926" s="86" t="s">
        <v>1919</v>
      </c>
      <c r="F926" s="86">
        <v>70354</v>
      </c>
      <c r="G926" s="86">
        <v>6060</v>
      </c>
      <c r="H926" s="86" t="s">
        <v>3509</v>
      </c>
      <c r="I926" s="86" t="s">
        <v>2453</v>
      </c>
      <c r="J926" s="86" t="s">
        <v>2933</v>
      </c>
      <c r="K926" s="86" t="s">
        <v>3166</v>
      </c>
      <c r="L926" s="86" t="s">
        <v>3</v>
      </c>
      <c r="M926" s="86" t="s">
        <v>5706</v>
      </c>
      <c r="N926" s="86" t="s">
        <v>5707</v>
      </c>
      <c r="O926" s="86" t="s">
        <v>2104</v>
      </c>
      <c r="P926" s="87">
        <v>36770</v>
      </c>
      <c r="Q926" s="87">
        <v>401768</v>
      </c>
      <c r="R926" s="86" t="s">
        <v>2416</v>
      </c>
      <c r="S926" s="86" t="s">
        <v>200</v>
      </c>
      <c r="T926" s="86">
        <v>970354</v>
      </c>
      <c r="U926" s="86">
        <v>6060</v>
      </c>
      <c r="V926" s="86" t="s">
        <v>3513</v>
      </c>
      <c r="W926" s="86" t="s">
        <v>3514</v>
      </c>
      <c r="X926" s="86" t="s">
        <v>2480</v>
      </c>
      <c r="Y926" s="86" t="s">
        <v>201</v>
      </c>
      <c r="Z926" s="86" t="str">
        <f t="shared" si="113"/>
        <v>Oberer Stadtplatz 1; 6060 Hall in Tirol</v>
      </c>
      <c r="AB926" s="85" t="s">
        <v>3512</v>
      </c>
      <c r="AC926" s="85" t="str">
        <f t="shared" si="114"/>
        <v>AT41</v>
      </c>
      <c r="AD926" s="85" t="str">
        <f t="shared" si="115"/>
        <v>2050</v>
      </c>
      <c r="AE926" s="85" t="str">
        <f t="shared" si="116"/>
        <v>3018</v>
      </c>
      <c r="AF926" s="85" t="str">
        <f t="shared" si="117"/>
        <v>0000</v>
      </c>
      <c r="AG926" s="85" t="str">
        <f t="shared" si="118"/>
        <v>1537</v>
      </c>
      <c r="AH926" s="85" t="str">
        <f t="shared" si="119"/>
        <v>AT41 2050 3018 0000 1537</v>
      </c>
    </row>
    <row r="927" spans="1:34" x14ac:dyDescent="0.25">
      <c r="A927" s="86">
        <v>702116</v>
      </c>
      <c r="B927" s="86" t="s">
        <v>67</v>
      </c>
      <c r="C927" s="86" t="str">
        <f t="shared" si="112"/>
        <v>Anton-Draxl-Weg 11; 6424 Silz</v>
      </c>
      <c r="D927" s="86" t="s">
        <v>1920</v>
      </c>
      <c r="E927" s="86" t="s">
        <v>1920</v>
      </c>
      <c r="F927" s="86">
        <v>70219</v>
      </c>
      <c r="G927" s="86">
        <v>6424</v>
      </c>
      <c r="H927" s="86" t="s">
        <v>1025</v>
      </c>
      <c r="I927" s="86" t="s">
        <v>5708</v>
      </c>
      <c r="J927" s="86" t="s">
        <v>2580</v>
      </c>
      <c r="K927" s="86" t="s">
        <v>2844</v>
      </c>
      <c r="L927" s="86" t="s">
        <v>3</v>
      </c>
      <c r="M927" s="86" t="s">
        <v>5709</v>
      </c>
      <c r="N927" s="86" t="s">
        <v>5710</v>
      </c>
      <c r="O927" s="86" t="s">
        <v>2029</v>
      </c>
      <c r="P927" s="87">
        <v>36770</v>
      </c>
      <c r="Q927" s="87">
        <v>401768</v>
      </c>
      <c r="R927" s="86" t="s">
        <v>2416</v>
      </c>
      <c r="S927" s="86" t="s">
        <v>68</v>
      </c>
      <c r="T927" s="86">
        <v>970219</v>
      </c>
      <c r="U927" s="86">
        <v>6424</v>
      </c>
      <c r="V927" s="86" t="s">
        <v>1025</v>
      </c>
      <c r="W927" s="86" t="s">
        <v>3157</v>
      </c>
      <c r="X927" s="86" t="s">
        <v>3158</v>
      </c>
      <c r="Y927" s="86" t="s">
        <v>69</v>
      </c>
      <c r="Z927" s="86" t="str">
        <f t="shared" si="113"/>
        <v>Widumgasse 1-3; 6424 Silz</v>
      </c>
      <c r="AB927" s="85" t="s">
        <v>3156</v>
      </c>
      <c r="AC927" s="85" t="str">
        <f t="shared" si="114"/>
        <v>AT79</v>
      </c>
      <c r="AD927" s="85" t="str">
        <f t="shared" si="115"/>
        <v>3631</v>
      </c>
      <c r="AE927" s="85" t="str">
        <f t="shared" si="116"/>
        <v>6000</v>
      </c>
      <c r="AF927" s="85" t="str">
        <f t="shared" si="117"/>
        <v>0043</v>
      </c>
      <c r="AG927" s="85" t="str">
        <f t="shared" si="118"/>
        <v>5503</v>
      </c>
      <c r="AH927" s="85" t="str">
        <f t="shared" si="119"/>
        <v>AT79 3631 6000 0043 5503</v>
      </c>
    </row>
    <row r="928" spans="1:34" x14ac:dyDescent="0.25">
      <c r="A928" s="86">
        <v>707096</v>
      </c>
      <c r="B928" s="86" t="s">
        <v>950</v>
      </c>
      <c r="C928" s="86" t="str">
        <f t="shared" si="112"/>
        <v>Tratteweg 2; 9972 Virgen</v>
      </c>
      <c r="D928" s="86" t="s">
        <v>1920</v>
      </c>
      <c r="E928" s="86" t="s">
        <v>1920</v>
      </c>
      <c r="F928" s="86">
        <v>70734</v>
      </c>
      <c r="G928" s="86">
        <v>9972</v>
      </c>
      <c r="H928" s="86" t="s">
        <v>1135</v>
      </c>
      <c r="I928" s="86" t="s">
        <v>5711</v>
      </c>
      <c r="J928" s="86" t="s">
        <v>2499</v>
      </c>
      <c r="K928" s="86" t="s">
        <v>4428</v>
      </c>
      <c r="L928" s="86" t="s">
        <v>3</v>
      </c>
      <c r="M928" s="86" t="s">
        <v>5712</v>
      </c>
      <c r="N928" s="86" t="s">
        <v>5713</v>
      </c>
      <c r="O928" s="86" t="s">
        <v>2266</v>
      </c>
      <c r="P928" s="87">
        <v>36770</v>
      </c>
      <c r="Q928" s="87">
        <v>401768</v>
      </c>
      <c r="R928" s="86" t="s">
        <v>2416</v>
      </c>
      <c r="S928" s="86" t="s">
        <v>951</v>
      </c>
      <c r="T928" s="86">
        <v>970734</v>
      </c>
      <c r="U928" s="86">
        <v>9972</v>
      </c>
      <c r="V928" s="86" t="s">
        <v>1135</v>
      </c>
      <c r="W928" s="86" t="s">
        <v>5715</v>
      </c>
      <c r="X928" s="86" t="s">
        <v>5716</v>
      </c>
      <c r="Y928" s="86" t="s">
        <v>952</v>
      </c>
      <c r="Z928" s="86" t="str">
        <f t="shared" si="113"/>
        <v>Virgental Straße 81; 9972 Virgen</v>
      </c>
      <c r="AB928" s="85" t="s">
        <v>5714</v>
      </c>
      <c r="AC928" s="85" t="str">
        <f t="shared" si="114"/>
        <v>AT28</v>
      </c>
      <c r="AD928" s="85" t="str">
        <f t="shared" si="115"/>
        <v>3637</v>
      </c>
      <c r="AE928" s="85" t="str">
        <f t="shared" si="116"/>
        <v>8000</v>
      </c>
      <c r="AF928" s="85" t="str">
        <f t="shared" si="117"/>
        <v>0126</v>
      </c>
      <c r="AG928" s="85" t="str">
        <f t="shared" si="118"/>
        <v>5073</v>
      </c>
      <c r="AH928" s="85" t="str">
        <f t="shared" si="119"/>
        <v>AT28 3637 8000 0126 5073</v>
      </c>
    </row>
    <row r="929" spans="1:34" x14ac:dyDescent="0.25">
      <c r="A929" s="86">
        <v>705436</v>
      </c>
      <c r="B929" s="86" t="s">
        <v>862</v>
      </c>
      <c r="C929" s="86" t="str">
        <f t="shared" si="112"/>
        <v>Biochemiestraße 43 b; 6250 Kundl</v>
      </c>
      <c r="D929" s="86" t="s">
        <v>1922</v>
      </c>
      <c r="E929" s="86" t="s">
        <v>1922</v>
      </c>
      <c r="F929" s="86">
        <v>70514</v>
      </c>
      <c r="G929" s="86">
        <v>6250</v>
      </c>
      <c r="H929" s="86" t="s">
        <v>1086</v>
      </c>
      <c r="I929" s="86" t="s">
        <v>4067</v>
      </c>
      <c r="J929" s="86" t="s">
        <v>5717</v>
      </c>
      <c r="K929" s="86" t="s">
        <v>3906</v>
      </c>
      <c r="L929" s="86" t="s">
        <v>3</v>
      </c>
      <c r="M929" s="86" t="s">
        <v>5718</v>
      </c>
      <c r="N929" s="86" t="s">
        <v>5719</v>
      </c>
      <c r="O929" s="86" t="s">
        <v>2201</v>
      </c>
      <c r="P929" s="87">
        <v>36770</v>
      </c>
      <c r="Q929" s="87">
        <v>401768</v>
      </c>
      <c r="R929" s="86" t="s">
        <v>2416</v>
      </c>
      <c r="S929" s="86" t="s">
        <v>865</v>
      </c>
      <c r="T929" s="86">
        <v>970514</v>
      </c>
      <c r="U929" s="86">
        <v>6250</v>
      </c>
      <c r="V929" s="86" t="s">
        <v>1086</v>
      </c>
      <c r="W929" s="86" t="s">
        <v>2849</v>
      </c>
      <c r="X929" s="86" t="s">
        <v>2580</v>
      </c>
      <c r="Y929" s="86" t="s">
        <v>863</v>
      </c>
      <c r="Z929" s="86" t="str">
        <f t="shared" si="113"/>
        <v>Dorfstraße 11; 6250 Kundl</v>
      </c>
      <c r="AB929" s="85" t="s">
        <v>4039</v>
      </c>
      <c r="AC929" s="85" t="str">
        <f t="shared" si="114"/>
        <v>AT76</v>
      </c>
      <c r="AD929" s="85" t="str">
        <f t="shared" si="115"/>
        <v>3626</v>
      </c>
      <c r="AE929" s="85" t="str">
        <f t="shared" si="116"/>
        <v>7000</v>
      </c>
      <c r="AF929" s="85" t="str">
        <f t="shared" si="117"/>
        <v>0002</v>
      </c>
      <c r="AG929" s="85" t="str">
        <f t="shared" si="118"/>
        <v>0933</v>
      </c>
      <c r="AH929" s="85" t="str">
        <f t="shared" si="119"/>
        <v>AT76 3626 7000 0002 0933</v>
      </c>
    </row>
    <row r="930" spans="1:34" x14ac:dyDescent="0.25">
      <c r="A930" s="86">
        <v>703727</v>
      </c>
      <c r="B930" s="86" t="s">
        <v>5720</v>
      </c>
      <c r="C930" s="86" t="str">
        <f t="shared" si="112"/>
        <v>Scheibeweg 277; 6072 Lans</v>
      </c>
      <c r="D930" s="86" t="s">
        <v>1922</v>
      </c>
      <c r="E930" s="86" t="s">
        <v>1922</v>
      </c>
      <c r="F930" s="86">
        <v>70325</v>
      </c>
      <c r="G930" s="86">
        <v>6072</v>
      </c>
      <c r="H930" s="86" t="s">
        <v>1038</v>
      </c>
      <c r="I930" s="86" t="s">
        <v>5721</v>
      </c>
      <c r="J930" s="86" t="s">
        <v>5722</v>
      </c>
      <c r="K930" s="86" t="s">
        <v>3166</v>
      </c>
      <c r="L930" s="86" t="s">
        <v>3</v>
      </c>
      <c r="M930" s="86" t="s">
        <v>5723</v>
      </c>
      <c r="N930" s="86" t="s">
        <v>5724</v>
      </c>
      <c r="O930" s="86" t="s">
        <v>2061</v>
      </c>
      <c r="P930" s="87">
        <v>44088</v>
      </c>
      <c r="Q930" s="87">
        <v>401768</v>
      </c>
      <c r="R930" s="86" t="s">
        <v>2416</v>
      </c>
      <c r="S930" s="86" t="s">
        <v>132</v>
      </c>
      <c r="T930" s="86">
        <v>970325</v>
      </c>
      <c r="U930" s="86">
        <v>6072</v>
      </c>
      <c r="V930" s="86" t="s">
        <v>1038</v>
      </c>
      <c r="W930" s="86" t="s">
        <v>2849</v>
      </c>
      <c r="X930" s="86" t="s">
        <v>2623</v>
      </c>
      <c r="Y930" s="86" t="s">
        <v>1349</v>
      </c>
      <c r="Z930" s="86" t="str">
        <f t="shared" si="113"/>
        <v>Dorfstraße 43; 6072 Lans</v>
      </c>
      <c r="AB930" s="85" t="s">
        <v>5725</v>
      </c>
      <c r="AC930" s="85" t="str">
        <f t="shared" si="114"/>
        <v>AT06</v>
      </c>
      <c r="AD930" s="85" t="str">
        <f t="shared" si="115"/>
        <v>2050</v>
      </c>
      <c r="AE930" s="85" t="str">
        <f t="shared" si="116"/>
        <v>3007</v>
      </c>
      <c r="AF930" s="85" t="str">
        <f t="shared" si="117"/>
        <v>0000</v>
      </c>
      <c r="AG930" s="85" t="str">
        <f t="shared" si="118"/>
        <v>1506</v>
      </c>
      <c r="AH930" s="85" t="str">
        <f t="shared" si="119"/>
        <v>AT06 2050 3007 0000 1506</v>
      </c>
    </row>
    <row r="931" spans="1:34" x14ac:dyDescent="0.25">
      <c r="A931" s="86">
        <v>703726</v>
      </c>
      <c r="B931" s="86" t="s">
        <v>133</v>
      </c>
      <c r="C931" s="86" t="str">
        <f t="shared" si="112"/>
        <v>Scheibeweg 278; 6072 Lans</v>
      </c>
      <c r="D931" s="86" t="s">
        <v>1920</v>
      </c>
      <c r="E931" s="86" t="s">
        <v>1920</v>
      </c>
      <c r="F931" s="86">
        <v>70325</v>
      </c>
      <c r="G931" s="86">
        <v>6072</v>
      </c>
      <c r="H931" s="86" t="s">
        <v>1038</v>
      </c>
      <c r="I931" s="86" t="s">
        <v>5721</v>
      </c>
      <c r="J931" s="86" t="s">
        <v>5726</v>
      </c>
      <c r="K931" s="86" t="s">
        <v>3166</v>
      </c>
      <c r="L931" s="86" t="s">
        <v>3</v>
      </c>
      <c r="M931" s="86" t="s">
        <v>5727</v>
      </c>
      <c r="N931" s="86" t="s">
        <v>5728</v>
      </c>
      <c r="O931" s="86" t="s">
        <v>2061</v>
      </c>
      <c r="P931" s="87">
        <v>36770</v>
      </c>
      <c r="Q931" s="87">
        <v>401768</v>
      </c>
      <c r="R931" s="86" t="s">
        <v>2416</v>
      </c>
      <c r="S931" s="86" t="s">
        <v>132</v>
      </c>
      <c r="T931" s="86">
        <v>970325</v>
      </c>
      <c r="U931" s="86">
        <v>6072</v>
      </c>
      <c r="V931" s="86" t="s">
        <v>1038</v>
      </c>
      <c r="W931" s="86" t="s">
        <v>2849</v>
      </c>
      <c r="X931" s="86" t="s">
        <v>2623</v>
      </c>
      <c r="Y931" s="86" t="s">
        <v>1349</v>
      </c>
      <c r="Z931" s="86" t="str">
        <f t="shared" si="113"/>
        <v>Dorfstraße 43; 6072 Lans</v>
      </c>
      <c r="AB931" s="85" t="s">
        <v>5725</v>
      </c>
      <c r="AC931" s="85" t="str">
        <f t="shared" si="114"/>
        <v>AT06</v>
      </c>
      <c r="AD931" s="85" t="str">
        <f t="shared" si="115"/>
        <v>2050</v>
      </c>
      <c r="AE931" s="85" t="str">
        <f t="shared" si="116"/>
        <v>3007</v>
      </c>
      <c r="AF931" s="85" t="str">
        <f t="shared" si="117"/>
        <v>0000</v>
      </c>
      <c r="AG931" s="85" t="str">
        <f t="shared" si="118"/>
        <v>1506</v>
      </c>
      <c r="AH931" s="85" t="str">
        <f t="shared" si="119"/>
        <v>AT06 2050 3007 0000 1506</v>
      </c>
    </row>
    <row r="932" spans="1:34" x14ac:dyDescent="0.25">
      <c r="A932" s="86">
        <v>703022</v>
      </c>
      <c r="B932" s="86" t="s">
        <v>1348</v>
      </c>
      <c r="C932" s="86" t="str">
        <f t="shared" si="112"/>
        <v>Scheibeweg 278; 6072 Lans</v>
      </c>
      <c r="D932" s="86" t="s">
        <v>1919</v>
      </c>
      <c r="E932" s="86" t="s">
        <v>1919</v>
      </c>
      <c r="F932" s="86">
        <v>70325</v>
      </c>
      <c r="G932" s="86">
        <v>6072</v>
      </c>
      <c r="H932" s="86" t="s">
        <v>1038</v>
      </c>
      <c r="I932" s="86" t="s">
        <v>5721</v>
      </c>
      <c r="J932" s="86" t="s">
        <v>5726</v>
      </c>
      <c r="K932" s="86" t="s">
        <v>3166</v>
      </c>
      <c r="L932" s="86" t="s">
        <v>3</v>
      </c>
      <c r="M932" s="86" t="s">
        <v>5729</v>
      </c>
      <c r="N932" s="86" t="s">
        <v>5730</v>
      </c>
      <c r="O932" s="86" t="s">
        <v>2061</v>
      </c>
      <c r="P932" s="87">
        <v>36770</v>
      </c>
      <c r="Q932" s="87">
        <v>401768</v>
      </c>
      <c r="R932" s="86" t="s">
        <v>2416</v>
      </c>
      <c r="S932" s="86" t="s">
        <v>132</v>
      </c>
      <c r="T932" s="86">
        <v>970325</v>
      </c>
      <c r="U932" s="86">
        <v>6072</v>
      </c>
      <c r="V932" s="86" t="s">
        <v>1038</v>
      </c>
      <c r="W932" s="86" t="s">
        <v>2849</v>
      </c>
      <c r="X932" s="86" t="s">
        <v>2623</v>
      </c>
      <c r="Y932" s="86" t="s">
        <v>1349</v>
      </c>
      <c r="Z932" s="86" t="str">
        <f t="shared" si="113"/>
        <v>Dorfstraße 43; 6072 Lans</v>
      </c>
      <c r="AB932" s="85" t="s">
        <v>5725</v>
      </c>
      <c r="AC932" s="85" t="str">
        <f t="shared" si="114"/>
        <v>AT06</v>
      </c>
      <c r="AD932" s="85" t="str">
        <f t="shared" si="115"/>
        <v>2050</v>
      </c>
      <c r="AE932" s="85" t="str">
        <f t="shared" si="116"/>
        <v>3007</v>
      </c>
      <c r="AF932" s="85" t="str">
        <f t="shared" si="117"/>
        <v>0000</v>
      </c>
      <c r="AG932" s="85" t="str">
        <f t="shared" si="118"/>
        <v>1506</v>
      </c>
      <c r="AH932" s="85" t="str">
        <f t="shared" si="119"/>
        <v>AT06 2050 3007 0000 1506</v>
      </c>
    </row>
  </sheetData>
  <sheetProtection algorithmName="SHA-512" hashValue="aiYLjxJBI6+Jd5Y3oH6n5hLiuqQJUp3wp5p4FrtspPQ3HhKdyHWUr7D3M/XrNkHUZspHOQtQZLhi6Xsa4FnkFQ==" saltValue="D5qqVIX1QgMQpxzBYm7zPg==" spinCount="100000" sheet="1" objects="1" scenarios="1"/>
  <conditionalFormatting sqref="A1:C2 A933:C1048576 A3:B932 D2:Z2">
    <cfRule type="duplicateValues" dxfId="0" priority="1"/>
  </conditionalFormatting>
  <pageMargins left="0.25" right="0.25" top="0.75" bottom="0.75" header="0.5" footer="0.5"/>
  <headerFooter>
    <oddFooter>&amp;L21.06.2021 09:00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3</vt:i4>
      </vt:variant>
    </vt:vector>
  </HeadingPairs>
  <TitlesOfParts>
    <vt:vector size="10" baseType="lpstr">
      <vt:lpstr>Auszahlung</vt:lpstr>
      <vt:lpstr>CDP</vt:lpstr>
      <vt:lpstr>Matrix</vt:lpstr>
      <vt:lpstr>KIBET_neu</vt:lpstr>
      <vt:lpstr>FKII 2024</vt:lpstr>
      <vt:lpstr>GKZ</vt:lpstr>
      <vt:lpstr>KIBET_alt 2023</vt:lpstr>
      <vt:lpstr>'KIBET_alt 2023'!__bookmark_1</vt:lpstr>
      <vt:lpstr>__bookmark_1</vt:lpstr>
      <vt:lpstr>Auszahlung!Druckbereich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2025-06-12T09:34:49Z</dcterms:modified>
</cp:coreProperties>
</file>